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\\Felipe\rede - smart planilhas\Planilhas Grátis\Formulários\"/>
    </mc:Choice>
  </mc:AlternateContent>
  <xr:revisionPtr revIDLastSave="0" documentId="8_{6360D4CE-0B84-4047-B783-8FAF9D86AC29}" xr6:coauthVersionLast="45" xr6:coauthVersionMax="45" xr10:uidLastSave="{00000000-0000-0000-0000-000000000000}"/>
  <bookViews>
    <workbookView showSheetTabs="0" xWindow="-120" yWindow="-120" windowWidth="20730" windowHeight="11160" activeTab="1" xr2:uid="{5407E0C7-D3D1-4456-BA1C-167F3E5756A9}"/>
  </bookViews>
  <sheets>
    <sheet name="APRESENTAÇÃO" sheetId="2" r:id="rId1"/>
    <sheet name="CÁLCULO - VPL-TIR-PAYBACK" sheetId="1" r:id="rId2"/>
  </sheets>
  <externalReferences>
    <externalReference r:id="rId3"/>
    <externalReference r:id="rId4"/>
  </externalReferences>
  <definedNames>
    <definedName name="CADASTRO">#REF!</definedName>
    <definedName name="CÁLCULO_VPN">'CÁLCULO - VPL-TIR-PAYBACK'!$C$9</definedName>
    <definedName name="CATEGORIA2">[1]B_DADOS!$D$6:$D$12</definedName>
    <definedName name="COMPARATIVO">[2]COMPARATIVO!#REF!</definedName>
    <definedName name="DASHBOARD">#REF!</definedName>
    <definedName name="DEPARTAMENTO2">[1]B_DADOS!$J$6:$J$11</definedName>
    <definedName name="ESTADO_CONSERVAÇÃO2">[1]B_DADOS!$L$6:$L$10</definedName>
    <definedName name="GRUPO_PATRIMONIAL2">[1]B_DADOS!$F$6:$F$11</definedName>
    <definedName name="INVENTÁRO">[1]INVENTÁRIO!#REF!</definedName>
    <definedName name="MENU">APRESENTAÇÃO!$A$1</definedName>
    <definedName name="MOVIMENTO2">[1]B_DADOS!$N$6:$N$8</definedName>
    <definedName name="RELATÓRIO">#REF!</definedName>
    <definedName name="TIPOS_IMPOSTO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" l="1"/>
  <c r="E7" i="1" s="1"/>
  <c r="D8" i="1"/>
  <c r="D9" i="1"/>
  <c r="D10" i="1"/>
  <c r="D11" i="1"/>
  <c r="D12" i="1"/>
  <c r="D13" i="1"/>
  <c r="D14" i="1"/>
  <c r="D15" i="1"/>
  <c r="D16" i="1"/>
  <c r="D17" i="1"/>
  <c r="D18" i="1"/>
  <c r="D19" i="1"/>
  <c r="G10" i="1" l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G11" i="1"/>
  <c r="G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 de Fátima Oliveira</author>
  </authors>
  <commentList>
    <comment ref="G7" authorId="0" shapeId="0" xr:uid="{B91C4471-AB1F-4CFD-8CC9-48647BF34E3D}">
      <text>
        <r>
          <rPr>
            <b/>
            <sz val="9"/>
            <color indexed="81"/>
            <rFont val="Segoe UI"/>
            <family val="2"/>
          </rPr>
          <t>CAMPO EDITÁVEL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>INSERIR   VALOR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G8" authorId="0" shapeId="0" xr:uid="{C326C8DC-329E-4854-B6FD-0F3209677B36}">
      <text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>CAMPO EDITÁVEL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>INSERIR   TAXA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<sst xmlns="http://schemas.openxmlformats.org/spreadsheetml/2006/main" count="10" uniqueCount="10">
  <si>
    <t>VALOR PRESENTE
ACUMULADO</t>
  </si>
  <si>
    <t>VALOR
 PRESENTE</t>
  </si>
  <si>
    <t>PERÍODO
 (EM ANOS)</t>
  </si>
  <si>
    <t>FLUXO DE 
CAIXA</t>
  </si>
  <si>
    <t xml:space="preserve"> INVESTIMENTO    INICIAL</t>
  </si>
  <si>
    <t>TAXA INTERNA DE RETORNO (TIR)</t>
  </si>
  <si>
    <t>TAXA MÍNIMA ATRATIVIDADE  (TMA)</t>
  </si>
  <si>
    <t>VALOR PRESENTE LÍQUIDO  (VPL)</t>
  </si>
  <si>
    <t>TEMPO EM ANOS - (PAY BACK)</t>
  </si>
  <si>
    <t>ANÁLISE DE INVESTIMENTO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</si>
</sst>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1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22"/>
      <color theme="0"/>
      <name val="Arial"/>
      <family val="2"/>
    </font>
    <font>
      <sz val="11"/>
      <color theme="0"/>
      <name val="Arial"/>
      <family val="2"/>
    </font>
    <font>
      <b/>
      <sz val="11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1"/>
      <color theme="0"/>
      <name val="Arial"/>
      <family val="2"/>
    </font>
    <font>
      <b/>
      <sz val="14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-0.499984740745262"/>
        <bgColor indexed="64"/>
      </patternFill>
    </fill>
  </fills>
  <borders count="5">
    <border>
      <left/>
      <right/>
      <top/>
      <bottom/>
      <diagonal/>
    </border>
    <border>
      <left style="medium">
        <color theme="3" tint="-0.499984740745262"/>
      </left>
      <right style="medium">
        <color theme="3" tint="-0.499984740745262"/>
      </right>
      <top style="medium">
        <color theme="3" tint="-0.499984740745262"/>
      </top>
      <bottom style="medium">
        <color theme="3" tint="-0.499984740745262"/>
      </bottom>
      <diagonal/>
    </border>
    <border>
      <left style="medium">
        <color theme="3" tint="-0.499984740745262"/>
      </left>
      <right style="medium">
        <color theme="0"/>
      </right>
      <top style="medium">
        <color theme="3" tint="-0.499984740745262"/>
      </top>
      <bottom style="medium">
        <color theme="3" tint="-0.499984740745262"/>
      </bottom>
      <diagonal/>
    </border>
    <border>
      <left style="medium">
        <color theme="0"/>
      </left>
      <right style="medium">
        <color theme="0"/>
      </right>
      <top style="medium">
        <color theme="3" tint="-0.499984740745262"/>
      </top>
      <bottom style="medium">
        <color theme="3" tint="-0.499984740745262"/>
      </bottom>
      <diagonal/>
    </border>
    <border>
      <left style="medium">
        <color theme="0"/>
      </left>
      <right style="medium">
        <color theme="3" tint="-0.499984740745262"/>
      </right>
      <top style="medium">
        <color theme="3" tint="-0.499984740745262"/>
      </top>
      <bottom style="medium">
        <color theme="3" tint="-0.499984740745262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9">
    <xf numFmtId="0" fontId="0" fillId="0" borderId="0" xfId="0"/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44" fontId="6" fillId="0" borderId="1" xfId="0" applyNumberFormat="1" applyFont="1" applyBorder="1" applyAlignment="1" applyProtection="1">
      <alignment horizontal="center" vertical="center"/>
      <protection locked="0"/>
    </xf>
    <xf numFmtId="10" fontId="6" fillId="0" borderId="1" xfId="1" applyNumberFormat="1" applyFont="1" applyBorder="1" applyAlignment="1" applyProtection="1">
      <alignment horizontal="center" vertical="center"/>
      <protection locked="0"/>
    </xf>
    <xf numFmtId="0" fontId="3" fillId="0" borderId="0" xfId="0" applyFont="1" applyProtection="1"/>
    <xf numFmtId="44" fontId="3" fillId="0" borderId="0" xfId="0" applyNumberFormat="1" applyFont="1" applyProtection="1"/>
    <xf numFmtId="0" fontId="3" fillId="2" borderId="0" xfId="0" applyFont="1" applyFill="1" applyProtection="1"/>
    <xf numFmtId="44" fontId="3" fillId="2" borderId="0" xfId="0" applyNumberFormat="1" applyFont="1" applyFill="1" applyProtection="1"/>
    <xf numFmtId="0" fontId="5" fillId="2" borderId="0" xfId="0" applyFont="1" applyFill="1" applyProtection="1"/>
    <xf numFmtId="0" fontId="9" fillId="6" borderId="2" xfId="0" applyFont="1" applyFill="1" applyBorder="1" applyAlignment="1" applyProtection="1">
      <alignment horizontal="center" vertical="center" wrapText="1"/>
    </xf>
    <xf numFmtId="44" fontId="9" fillId="6" borderId="3" xfId="0" applyNumberFormat="1" applyFont="1" applyFill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/>
    </xf>
    <xf numFmtId="44" fontId="3" fillId="0" borderId="1" xfId="0" applyNumberFormat="1" applyFont="1" applyBorder="1" applyProtection="1"/>
    <xf numFmtId="0" fontId="6" fillId="0" borderId="1" xfId="0" applyFont="1" applyBorder="1" applyAlignment="1" applyProtection="1">
      <alignment horizontal="left"/>
    </xf>
    <xf numFmtId="0" fontId="6" fillId="0" borderId="1" xfId="0" applyFont="1" applyBorder="1" applyAlignment="1" applyProtection="1">
      <alignment horizontal="left" vertical="center"/>
    </xf>
    <xf numFmtId="2" fontId="6" fillId="0" borderId="1" xfId="0" applyNumberFormat="1" applyFont="1" applyBorder="1" applyAlignment="1" applyProtection="1">
      <alignment horizontal="center" vertical="center"/>
    </xf>
    <xf numFmtId="0" fontId="6" fillId="4" borderId="1" xfId="0" applyFont="1" applyFill="1" applyBorder="1" applyAlignment="1" applyProtection="1">
      <alignment horizontal="left"/>
    </xf>
    <xf numFmtId="10" fontId="6" fillId="0" borderId="1" xfId="0" applyNumberFormat="1" applyFont="1" applyFill="1" applyBorder="1" applyAlignment="1" applyProtection="1">
      <alignment horizontal="center" vertical="center"/>
    </xf>
    <xf numFmtId="0" fontId="6" fillId="5" borderId="1" xfId="0" applyFont="1" applyFill="1" applyBorder="1" applyAlignment="1" applyProtection="1">
      <alignment horizontal="left"/>
    </xf>
    <xf numFmtId="44" fontId="6" fillId="0" borderId="1" xfId="1" applyNumberFormat="1" applyFont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0" fontId="3" fillId="0" borderId="0" xfId="0" applyFont="1" applyFill="1" applyProtection="1"/>
    <xf numFmtId="44" fontId="4" fillId="0" borderId="0" xfId="0" applyNumberFormat="1" applyFont="1" applyFill="1" applyAlignment="1" applyProtection="1">
      <alignment vertical="center"/>
    </xf>
    <xf numFmtId="44" fontId="10" fillId="0" borderId="0" xfId="0" applyNumberFormat="1" applyFont="1" applyFill="1" applyProtection="1"/>
    <xf numFmtId="44" fontId="3" fillId="0" borderId="0" xfId="0" applyNumberFormat="1" applyFont="1" applyFill="1" applyProtection="1"/>
    <xf numFmtId="0" fontId="9" fillId="6" borderId="3" xfId="0" applyFont="1" applyFill="1" applyBorder="1" applyAlignment="1" applyProtection="1">
      <alignment horizontal="center" vertical="center"/>
    </xf>
    <xf numFmtId="0" fontId="9" fillId="6" borderId="4" xfId="0" applyFont="1" applyFill="1" applyBorder="1" applyAlignment="1" applyProtection="1">
      <alignment horizontal="center" vertical="center"/>
    </xf>
  </cellXfs>
  <cellStyles count="2">
    <cellStyle name="Normal" xfId="0" builtinId="0"/>
    <cellStyle name="Porcentagem" xfId="1" builtinId="5"/>
  </cellStyles>
  <dxfs count="2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 </a:t>
            </a:r>
            <a:r>
              <a:rPr lang="en-US" sz="1400" b="1">
                <a:solidFill>
                  <a:schemeClr val="tx1"/>
                </a:solidFill>
              </a:rPr>
              <a:t>FLUXO DE  CAIXA </a:t>
            </a:r>
            <a:r>
              <a:rPr lang="en-US" b="1">
                <a:solidFill>
                  <a:schemeClr val="tx1"/>
                </a:solidFill>
              </a:rPr>
              <a:t>
</a:t>
            </a:r>
          </a:p>
        </c:rich>
      </c:tx>
      <c:layout>
        <c:manualLayout>
          <c:xMode val="edge"/>
          <c:yMode val="edge"/>
          <c:x val="0.4153818897637794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'CÁLCULO - VPL-TIR-PAYBACK'!$C$6</c:f>
              <c:strCache>
                <c:ptCount val="1"/>
                <c:pt idx="0">
                  <c:v> FLUXO DE 
CAIXA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8FA-488B-B730-C6B699B44F6F}"/>
              </c:ext>
            </c:extLst>
          </c:dPt>
          <c:cat>
            <c:numRef>
              <c:f>'CÁLCULO - VPL-TIR-PAYBACK'!$B$7:$B$19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'CÁLCULO - VPL-TIR-PAYBACK'!$C$7:$C$19</c:f>
              <c:numCache>
                <c:formatCode>_("R$"* #,##0.00_);_("R$"* \(#,##0.00\);_("R$"* "-"??_);_(@_)</c:formatCode>
                <c:ptCount val="13"/>
                <c:pt idx="0">
                  <c:v>-800000</c:v>
                </c:pt>
                <c:pt idx="1">
                  <c:v>60000</c:v>
                </c:pt>
                <c:pt idx="2">
                  <c:v>80000</c:v>
                </c:pt>
                <c:pt idx="3">
                  <c:v>120000</c:v>
                </c:pt>
                <c:pt idx="4">
                  <c:v>140000</c:v>
                </c:pt>
                <c:pt idx="5">
                  <c:v>100000</c:v>
                </c:pt>
                <c:pt idx="6">
                  <c:v>90000</c:v>
                </c:pt>
                <c:pt idx="7">
                  <c:v>90000</c:v>
                </c:pt>
                <c:pt idx="8">
                  <c:v>110000</c:v>
                </c:pt>
                <c:pt idx="9">
                  <c:v>125000</c:v>
                </c:pt>
                <c:pt idx="10">
                  <c:v>100000</c:v>
                </c:pt>
                <c:pt idx="11">
                  <c:v>110000</c:v>
                </c:pt>
                <c:pt idx="12">
                  <c:v>115000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A-488B-B730-C6B699B44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473989048"/>
        <c:axId val="473990032"/>
      </c:barChart>
      <c:catAx>
        <c:axId val="473989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3990032"/>
        <c:crosses val="autoZero"/>
        <c:auto val="1"/>
        <c:lblAlgn val="ctr"/>
        <c:lblOffset val="100"/>
        <c:tickMarkSkip val="1"/>
        <c:noMultiLvlLbl val="0"/>
      </c:catAx>
      <c:valAx>
        <c:axId val="473990032"/>
        <c:scaling>
          <c:orientation val="minMax"/>
        </c:scaling>
        <c:delete val="0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398904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daltonvieira.com/introducao-a-analise-fundamentalista-ii" TargetMode="External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pixabay.com/en/button-power-on-power-button-1428090/" TargetMode="External"/><Relationship Id="rId5" Type="http://schemas.openxmlformats.org/officeDocument/2006/relationships/image" Target="../media/image2.png"/><Relationship Id="rId4" Type="http://schemas.openxmlformats.org/officeDocument/2006/relationships/hyperlink" Target="#'C&#193;LCULO - VPL-TIR-PAYBACK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APRESENTA&#199;&#195;O!A1"/><Relationship Id="rId2" Type="http://schemas.openxmlformats.org/officeDocument/2006/relationships/chart" Target="../charts/chart1.xml"/><Relationship Id="rId1" Type="http://schemas.openxmlformats.org/officeDocument/2006/relationships/image" Target="../media/image3.png"/><Relationship Id="rId5" Type="http://schemas.openxmlformats.org/officeDocument/2006/relationships/hyperlink" Target="http://commons.wikimedia.org/wiki/File:Human-edit-redo.svg" TargetMode="Externa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0</xdr:rowOff>
    </xdr:from>
    <xdr:to>
      <xdr:col>22</xdr:col>
      <xdr:colOff>142875</xdr:colOff>
      <xdr:row>21</xdr:row>
      <xdr:rowOff>180975</xdr:rowOff>
    </xdr:to>
    <xdr:pic>
      <xdr:nvPicPr>
        <xdr:cNvPr id="32" name="Imagem 31">
          <a:extLst>
            <a:ext uri="{FF2B5EF4-FFF2-40B4-BE49-F238E27FC236}">
              <a16:creationId xmlns:a16="http://schemas.microsoft.com/office/drawing/2014/main" id="{0A157B74-DB6E-4A88-A6C2-89D36C87C0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63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23825" y="0"/>
          <a:ext cx="13430250" cy="5181600"/>
        </a:xfrm>
        <a:prstGeom prst="rect">
          <a:avLst/>
        </a:prstGeom>
        <a:solidFill>
          <a:srgbClr val="FFFFFF">
            <a:shade val="85000"/>
          </a:srgbClr>
        </a:solidFill>
        <a:ln w="1905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oneCellAnchor>
    <xdr:from>
      <xdr:col>0</xdr:col>
      <xdr:colOff>0</xdr:colOff>
      <xdr:row>23</xdr:row>
      <xdr:rowOff>72641</xdr:rowOff>
    </xdr:from>
    <xdr:ext cx="6448425" cy="253790"/>
    <xdr:sp macro="" textlink="">
      <xdr:nvSpPr>
        <xdr:cNvPr id="33" name="CaixaDeTexto 32">
          <a:extLst>
            <a:ext uri="{FF2B5EF4-FFF2-40B4-BE49-F238E27FC236}">
              <a16:creationId xmlns:a16="http://schemas.microsoft.com/office/drawing/2014/main" id="{2AC8D56D-74C2-49AB-B169-734FFDD9B9A1}"/>
            </a:ext>
          </a:extLst>
        </xdr:cNvPr>
        <xdr:cNvSpPr txBox="1"/>
      </xdr:nvSpPr>
      <xdr:spPr>
        <a:xfrm>
          <a:off x="0" y="5549516"/>
          <a:ext cx="6448425" cy="2537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pt-BR" sz="900"/>
        </a:p>
      </xdr:txBody>
    </xdr:sp>
    <xdr:clientData/>
  </xdr:oneCellAnchor>
  <xdr:twoCellAnchor>
    <xdr:from>
      <xdr:col>5</xdr:col>
      <xdr:colOff>95250</xdr:colOff>
      <xdr:row>0</xdr:row>
      <xdr:rowOff>171451</xdr:rowOff>
    </xdr:from>
    <xdr:to>
      <xdr:col>18</xdr:col>
      <xdr:colOff>0</xdr:colOff>
      <xdr:row>3</xdr:row>
      <xdr:rowOff>66675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9439496-7416-4B01-8B91-92FFA41A5F99}"/>
            </a:ext>
          </a:extLst>
        </xdr:cNvPr>
        <xdr:cNvSpPr txBox="1"/>
      </xdr:nvSpPr>
      <xdr:spPr>
        <a:xfrm>
          <a:off x="3143250" y="171451"/>
          <a:ext cx="7829550" cy="6095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800" b="1">
              <a:solidFill>
                <a:schemeClr val="bg1"/>
              </a:solidFill>
            </a:rPr>
            <a:t>PLANILHA   DE   ANÁLISE   DE   INVESTIMENTO</a:t>
          </a:r>
        </a:p>
      </xdr:txBody>
    </xdr:sp>
    <xdr:clientData/>
  </xdr:twoCellAnchor>
  <xdr:oneCellAnchor>
    <xdr:from>
      <xdr:col>8</xdr:col>
      <xdr:colOff>266700</xdr:colOff>
      <xdr:row>22</xdr:row>
      <xdr:rowOff>142876</xdr:rowOff>
    </xdr:from>
    <xdr:ext cx="1847850" cy="581024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AA901DA5-5299-47DD-AA29-A5D18724BBD9}"/>
            </a:ext>
          </a:extLst>
        </xdr:cNvPr>
        <xdr:cNvSpPr txBox="1"/>
      </xdr:nvSpPr>
      <xdr:spPr>
        <a:xfrm>
          <a:off x="5143500" y="5381626"/>
          <a:ext cx="1847850" cy="5810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pt-BR"/>
        </a:p>
      </xdr:txBody>
    </xdr:sp>
    <xdr:clientData/>
  </xdr:oneCellAnchor>
  <xdr:twoCellAnchor editAs="oneCell">
    <xdr:from>
      <xdr:col>1</xdr:col>
      <xdr:colOff>95250</xdr:colOff>
      <xdr:row>15</xdr:row>
      <xdr:rowOff>37770</xdr:rowOff>
    </xdr:from>
    <xdr:to>
      <xdr:col>2</xdr:col>
      <xdr:colOff>257175</xdr:colOff>
      <xdr:row>18</xdr:row>
      <xdr:rowOff>123824</xdr:rowOff>
    </xdr:to>
    <xdr:pic>
      <xdr:nvPicPr>
        <xdr:cNvPr id="10" name="Imagem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E2099A6-5C56-463D-9AAA-880386526F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704850" y="3609645"/>
          <a:ext cx="771525" cy="800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1</xdr:row>
      <xdr:rowOff>152400</xdr:rowOff>
    </xdr:from>
    <xdr:to>
      <xdr:col>2</xdr:col>
      <xdr:colOff>474348</xdr:colOff>
      <xdr:row>1</xdr:row>
      <xdr:rowOff>466726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B6704B2-1E24-4195-8EE6-EF02874031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333375"/>
          <a:ext cx="1445898" cy="314326"/>
        </a:xfrm>
        <a:prstGeom prst="rect">
          <a:avLst/>
        </a:prstGeom>
      </xdr:spPr>
    </xdr:pic>
    <xdr:clientData/>
  </xdr:twoCellAnchor>
  <xdr:twoCellAnchor>
    <xdr:from>
      <xdr:col>1</xdr:col>
      <xdr:colOff>790575</xdr:colOff>
      <xdr:row>20</xdr:row>
      <xdr:rowOff>180974</xdr:rowOff>
    </xdr:from>
    <xdr:to>
      <xdr:col>6</xdr:col>
      <xdr:colOff>752475</xdr:colOff>
      <xdr:row>42</xdr:row>
      <xdr:rowOff>114300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E4CA271-A2AB-47D6-9A16-F8497B603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133350</xdr:colOff>
      <xdr:row>11</xdr:row>
      <xdr:rowOff>95250</xdr:rowOff>
    </xdr:from>
    <xdr:to>
      <xdr:col>7</xdr:col>
      <xdr:colOff>0</xdr:colOff>
      <xdr:row>14</xdr:row>
      <xdr:rowOff>180975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68EF6C97-1F60-4C05-AD60-05129A9566FE}"/>
            </a:ext>
          </a:extLst>
        </xdr:cNvPr>
        <xdr:cNvSpPr/>
      </xdr:nvSpPr>
      <xdr:spPr>
        <a:xfrm>
          <a:off x="5924550" y="3352800"/>
          <a:ext cx="3409950" cy="657225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              T I R  &gt; =  T M A           ACEITÁVEL</a:t>
          </a:r>
        </a:p>
        <a:p>
          <a:pPr algn="l"/>
          <a:endParaRPr lang="pt-BR" sz="1100">
            <a:solidFill>
              <a:schemeClr val="tx1"/>
            </a:solidFill>
          </a:endParaRPr>
        </a:p>
        <a:p>
          <a:pPr algn="l"/>
          <a:r>
            <a:rPr lang="pt-BR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               T I R  &lt;  T M A  </a:t>
          </a:r>
          <a:r>
            <a:rPr lang="pt-BR" sz="1200" b="1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   </a:t>
          </a:r>
          <a:r>
            <a:rPr lang="pt-BR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      </a:t>
          </a:r>
          <a:r>
            <a:rPr lang="pt-BR" sz="1200" b="1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REJEITÁVEL</a:t>
          </a:r>
          <a:r>
            <a:rPr lang="pt-BR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</xdr:txBody>
    </xdr:sp>
    <xdr:clientData/>
  </xdr:twoCellAnchor>
  <xdr:twoCellAnchor>
    <xdr:from>
      <xdr:col>5</xdr:col>
      <xdr:colOff>133349</xdr:colOff>
      <xdr:row>15</xdr:row>
      <xdr:rowOff>76199</xdr:rowOff>
    </xdr:from>
    <xdr:to>
      <xdr:col>6</xdr:col>
      <xdr:colOff>1409700</xdr:colOff>
      <xdr:row>19</xdr:row>
      <xdr:rowOff>9524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C52EB5EB-3B6B-43E5-ADD7-897A4F404E01}"/>
            </a:ext>
          </a:extLst>
        </xdr:cNvPr>
        <xdr:cNvSpPr/>
      </xdr:nvSpPr>
      <xdr:spPr>
        <a:xfrm>
          <a:off x="6248399" y="3962399"/>
          <a:ext cx="3943351" cy="657225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            </a:t>
          </a:r>
          <a:r>
            <a:rPr lang="pt-BR" sz="1200" b="1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  </a:t>
          </a:r>
          <a:r>
            <a:rPr lang="pt-BR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 V P L  &gt;</a:t>
          </a:r>
          <a:r>
            <a:rPr lang="pt-BR" sz="1200" b="1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= (0)             ACEIITÁVEL</a:t>
          </a:r>
        </a:p>
        <a:p>
          <a:pPr algn="l"/>
          <a:endParaRPr lang="pt-BR" sz="1200" b="1" baseline="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pt-BR" sz="1200" b="1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                   V P L  &lt; (0)              </a:t>
          </a:r>
          <a:r>
            <a:rPr lang="pt-BR" sz="1200" b="1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REJEITÁVEL</a:t>
          </a:r>
          <a:r>
            <a:rPr lang="pt-BR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</xdr:txBody>
    </xdr:sp>
    <xdr:clientData/>
  </xdr:twoCellAnchor>
  <xdr:twoCellAnchor>
    <xdr:from>
      <xdr:col>5</xdr:col>
      <xdr:colOff>2143125</xdr:colOff>
      <xdr:row>11</xdr:row>
      <xdr:rowOff>152400</xdr:rowOff>
    </xdr:from>
    <xdr:to>
      <xdr:col>5</xdr:col>
      <xdr:colOff>2333625</xdr:colOff>
      <xdr:row>12</xdr:row>
      <xdr:rowOff>76200</xdr:rowOff>
    </xdr:to>
    <xdr:sp macro="" textlink="">
      <xdr:nvSpPr>
        <xdr:cNvPr id="11" name="Seta: para a Direita 10">
          <a:extLst>
            <a:ext uri="{FF2B5EF4-FFF2-40B4-BE49-F238E27FC236}">
              <a16:creationId xmlns:a16="http://schemas.microsoft.com/office/drawing/2014/main" id="{A06FCB6F-9B42-41BE-846C-D2739A014C6D}"/>
            </a:ext>
          </a:extLst>
        </xdr:cNvPr>
        <xdr:cNvSpPr/>
      </xdr:nvSpPr>
      <xdr:spPr>
        <a:xfrm>
          <a:off x="8258175" y="3543300"/>
          <a:ext cx="190500" cy="1238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2124075</xdr:colOff>
      <xdr:row>13</xdr:row>
      <xdr:rowOff>104775</xdr:rowOff>
    </xdr:from>
    <xdr:to>
      <xdr:col>5</xdr:col>
      <xdr:colOff>2314575</xdr:colOff>
      <xdr:row>14</xdr:row>
      <xdr:rowOff>28575</xdr:rowOff>
    </xdr:to>
    <xdr:sp macro="" textlink="">
      <xdr:nvSpPr>
        <xdr:cNvPr id="12" name="Seta: para a Direita 11">
          <a:extLst>
            <a:ext uri="{FF2B5EF4-FFF2-40B4-BE49-F238E27FC236}">
              <a16:creationId xmlns:a16="http://schemas.microsoft.com/office/drawing/2014/main" id="{2CE09B48-67EC-4FAD-8D94-B22EAB2FAC80}"/>
            </a:ext>
          </a:extLst>
        </xdr:cNvPr>
        <xdr:cNvSpPr/>
      </xdr:nvSpPr>
      <xdr:spPr>
        <a:xfrm>
          <a:off x="8239125" y="3895725"/>
          <a:ext cx="190500" cy="1238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2124075</xdr:colOff>
      <xdr:row>15</xdr:row>
      <xdr:rowOff>133350</xdr:rowOff>
    </xdr:from>
    <xdr:to>
      <xdr:col>5</xdr:col>
      <xdr:colOff>2314575</xdr:colOff>
      <xdr:row>16</xdr:row>
      <xdr:rowOff>57150</xdr:rowOff>
    </xdr:to>
    <xdr:sp macro="" textlink="">
      <xdr:nvSpPr>
        <xdr:cNvPr id="13" name="Seta: para a Direita 12">
          <a:extLst>
            <a:ext uri="{FF2B5EF4-FFF2-40B4-BE49-F238E27FC236}">
              <a16:creationId xmlns:a16="http://schemas.microsoft.com/office/drawing/2014/main" id="{526452DB-489A-4DF2-A817-356CDBAE37E4}"/>
            </a:ext>
          </a:extLst>
        </xdr:cNvPr>
        <xdr:cNvSpPr/>
      </xdr:nvSpPr>
      <xdr:spPr>
        <a:xfrm>
          <a:off x="8239125" y="4324350"/>
          <a:ext cx="190500" cy="1238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2124075</xdr:colOff>
      <xdr:row>17</xdr:row>
      <xdr:rowOff>85725</xdr:rowOff>
    </xdr:from>
    <xdr:to>
      <xdr:col>5</xdr:col>
      <xdr:colOff>2314575</xdr:colOff>
      <xdr:row>18</xdr:row>
      <xdr:rowOff>9525</xdr:rowOff>
    </xdr:to>
    <xdr:sp macro="" textlink="">
      <xdr:nvSpPr>
        <xdr:cNvPr id="14" name="Seta: para a Direita 13">
          <a:extLst>
            <a:ext uri="{FF2B5EF4-FFF2-40B4-BE49-F238E27FC236}">
              <a16:creationId xmlns:a16="http://schemas.microsoft.com/office/drawing/2014/main" id="{90F2B1AF-9D6A-414E-965B-9B8A263DD9C1}"/>
            </a:ext>
          </a:extLst>
        </xdr:cNvPr>
        <xdr:cNvSpPr/>
      </xdr:nvSpPr>
      <xdr:spPr>
        <a:xfrm>
          <a:off x="8239125" y="4676775"/>
          <a:ext cx="190500" cy="1238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933450</xdr:colOff>
      <xdr:row>1</xdr:row>
      <xdr:rowOff>133350</xdr:rowOff>
    </xdr:from>
    <xdr:to>
      <xdr:col>5</xdr:col>
      <xdr:colOff>2257426</xdr:colOff>
      <xdr:row>1</xdr:row>
      <xdr:rowOff>495300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E796F6F0-5675-4F43-A2E7-D7F822C3ADB6}"/>
            </a:ext>
          </a:extLst>
        </xdr:cNvPr>
        <xdr:cNvSpPr txBox="1"/>
      </xdr:nvSpPr>
      <xdr:spPr>
        <a:xfrm>
          <a:off x="2352675" y="314325"/>
          <a:ext cx="6200776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 PLANILHA DE CÁLCULO PARA   VPL - TIR - PAY BACK</a:t>
          </a:r>
        </a:p>
      </xdr:txBody>
    </xdr:sp>
    <xdr:clientData/>
  </xdr:twoCellAnchor>
  <xdr:twoCellAnchor editAs="oneCell">
    <xdr:from>
      <xdr:col>6</xdr:col>
      <xdr:colOff>590549</xdr:colOff>
      <xdr:row>1</xdr:row>
      <xdr:rowOff>57150</xdr:rowOff>
    </xdr:from>
    <xdr:to>
      <xdr:col>6</xdr:col>
      <xdr:colOff>1162050</xdr:colOff>
      <xdr:row>1</xdr:row>
      <xdr:rowOff>628651</xdr:rowOff>
    </xdr:to>
    <xdr:pic>
      <xdr:nvPicPr>
        <xdr:cNvPr id="5" name="Imagem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B8F2B6C-2288-42F4-BECD-2D9E57E3F1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5"/>
            </a:ext>
          </a:extLst>
        </a:blip>
        <a:stretch>
          <a:fillRect/>
        </a:stretch>
      </xdr:blipFill>
      <xdr:spPr>
        <a:xfrm rot="10800000">
          <a:off x="9963149" y="238125"/>
          <a:ext cx="571501" cy="57150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atag\OneDrive\&#193;rea%20de%20Trabalho\CLIENTES-JOBS\FELIPE-SMART%20PLANILHAS\ENVIAR\enviar%20finalizado\CONTROLE%20DE%20PATRIM&#212;NI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atag\OneDrive\&#193;rea%20de%20Trabalho\CLIENTES-JOBS\FELIPE-SMART%20PLANILHAS\ENVIAR\PLANEJAMENTO%20TRIBUT&#193;RIO\FINALIZAR\PLAN.TRIBUT&#193;RI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INSTRUÇÕES"/>
      <sheetName val="CADASTRO"/>
      <sheetName val="INVENTÁRIO"/>
      <sheetName val="CÁLCULO_DEPRECIAÇÃO"/>
      <sheetName val="B_DADOS"/>
    </sheetNames>
    <sheetDataSet>
      <sheetData sheetId="0"/>
      <sheetData sheetId="1"/>
      <sheetData sheetId="2"/>
      <sheetData sheetId="3"/>
      <sheetData sheetId="4"/>
      <sheetData sheetId="5">
        <row r="6">
          <cell r="D6" t="str">
            <v>Automóvel</v>
          </cell>
          <cell r="F6" t="str">
            <v>Edificações</v>
          </cell>
          <cell r="J6" t="str">
            <v>Recursos Humanos</v>
          </cell>
          <cell r="L6" t="str">
            <v>Novo</v>
          </cell>
          <cell r="N6" t="str">
            <v>Entrada</v>
          </cell>
        </row>
        <row r="7">
          <cell r="D7" t="str">
            <v>Computador</v>
          </cell>
          <cell r="F7" t="str">
            <v>Máquinas e Equipamentos</v>
          </cell>
          <cell r="J7" t="str">
            <v>Financeiro</v>
          </cell>
          <cell r="L7" t="str">
            <v>Ótimo</v>
          </cell>
          <cell r="N7" t="str">
            <v>Saída</v>
          </cell>
        </row>
        <row r="8">
          <cell r="D8" t="str">
            <v>Sala comercial</v>
          </cell>
          <cell r="F8" t="str">
            <v>Instalações</v>
          </cell>
          <cell r="J8" t="str">
            <v>Tec. Informação</v>
          </cell>
          <cell r="L8" t="str">
            <v>Bom</v>
          </cell>
          <cell r="N8" t="str">
            <v>Perda</v>
          </cell>
        </row>
        <row r="9">
          <cell r="D9" t="str">
            <v>Moto</v>
          </cell>
          <cell r="F9" t="str">
            <v>Móveis e Utensílios</v>
          </cell>
          <cell r="J9" t="str">
            <v>Diretoria</v>
          </cell>
          <cell r="L9" t="str">
            <v>Regular</v>
          </cell>
        </row>
        <row r="10">
          <cell r="D10" t="str">
            <v>Calculadoras</v>
          </cell>
          <cell r="F10" t="str">
            <v>Veículos</v>
          </cell>
          <cell r="J10" t="str">
            <v>Almoxarifado</v>
          </cell>
          <cell r="L10" t="str">
            <v>Péssimo</v>
          </cell>
        </row>
        <row r="11">
          <cell r="D11" t="str">
            <v>Cadeiras</v>
          </cell>
          <cell r="F11" t="str">
            <v>Computadores e Periféricos</v>
          </cell>
          <cell r="J11" t="str">
            <v>Logística</v>
          </cell>
        </row>
        <row r="12">
          <cell r="D12" t="str">
            <v>Mesas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INSTRUÇÕES"/>
      <sheetName val="CADASTRO"/>
      <sheetName val="JANEIRO"/>
      <sheetName val="FEVEREIRO"/>
      <sheetName val="MARÇO"/>
      <sheetName val="ABRIL"/>
      <sheetName val="MAIO"/>
      <sheetName val="JUNHO"/>
      <sheetName val="JULHO"/>
      <sheetName val="AGOSTO"/>
      <sheetName val="SETEMBRO"/>
      <sheetName val="OUTUBRO"/>
      <sheetName val="NOVEMBRO"/>
      <sheetName val="DEZEMBRO"/>
      <sheetName val="RESULTADO"/>
      <sheetName val="COMPARATIVO"/>
      <sheetName val="CONSOLIDADO"/>
      <sheetName val="TABEL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97CA9-0A40-43E4-B7EA-2ABF04777CA1}">
  <sheetPr codeName="Planilha1">
    <pageSetUpPr autoPageBreaks="0"/>
  </sheetPr>
  <dimension ref="A1:U31"/>
  <sheetViews>
    <sheetView showGridLines="0" showRowColHeaders="0" workbookViewId="0">
      <pane ySplit="20" topLeftCell="A44" activePane="bottomLeft" state="frozen"/>
      <selection pane="bottomLeft" activeCell="A22" sqref="A22:XFD67"/>
    </sheetView>
  </sheetViews>
  <sheetFormatPr defaultRowHeight="15" x14ac:dyDescent="0.25"/>
  <sheetData>
    <row r="1" spans="1:21" ht="18.75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ht="18.7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ht="18.75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8.75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8.75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ht="18.75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8.75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8.75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8.75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8.75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8.75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8.7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8.75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ht="18.75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ht="18.75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ht="18.75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ht="18.75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ht="18.75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ht="18.75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ht="18.75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ht="18.75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 ht="18.7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ht="18.7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ht="18.7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ht="18.7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ht="18.7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ht="18.7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ht="18.7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ht="18.7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ht="409.6" hidden="1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ht="18.7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</sheetData>
  <sheetProtection algorithmName="SHA-512" hashValue="tikVzglfQugfE3yDri5yOJvhFg/gZ4MHMxQ1SmnaVi5VhJDRv9IfE/qLPpp5luu+nR2tH1V0tNWE19wO0nph8w==" saltValue="hcSZYDcJ/+0Dfj+b7Cc9jA==" spinCount="100000" sheet="1" objects="1" scenarios="1" selectLockedCells="1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D85D7-D6D8-4E32-BFE6-FA5E6E5A2991}">
  <sheetPr codeName="Planilha2"/>
  <dimension ref="B2:G25"/>
  <sheetViews>
    <sheetView showGridLines="0" showRowColHeaders="0" tabSelected="1" workbookViewId="0">
      <pane ySplit="6" topLeftCell="A7" activePane="bottomLeft" state="frozen"/>
      <selection pane="bottomLeft" activeCell="G8" sqref="G8"/>
    </sheetView>
  </sheetViews>
  <sheetFormatPr defaultRowHeight="14.25" x14ac:dyDescent="0.2"/>
  <cols>
    <col min="1" max="1" width="3.7109375" style="6" customWidth="1"/>
    <col min="2" max="2" width="17.5703125" style="6" customWidth="1"/>
    <col min="3" max="3" width="24.140625" style="7" customWidth="1"/>
    <col min="4" max="4" width="24.85546875" style="7" customWidth="1"/>
    <col min="5" max="5" width="24.140625" style="7" customWidth="1"/>
    <col min="6" max="6" width="46.140625" style="6" customWidth="1"/>
    <col min="7" max="7" width="21.28515625" style="6" customWidth="1"/>
    <col min="8" max="16384" width="9.140625" style="6"/>
  </cols>
  <sheetData>
    <row r="2" spans="2:7" ht="51" customHeight="1" x14ac:dyDescent="0.2">
      <c r="B2" s="8"/>
      <c r="C2" s="8"/>
      <c r="D2" s="9"/>
      <c r="E2" s="9"/>
      <c r="F2" s="9"/>
      <c r="G2" s="8"/>
    </row>
    <row r="3" spans="2:7" ht="3" customHeight="1" x14ac:dyDescent="0.25">
      <c r="B3" s="23"/>
      <c r="C3" s="23"/>
      <c r="D3" s="24"/>
      <c r="E3" s="24"/>
      <c r="F3" s="25"/>
      <c r="G3" s="26"/>
    </row>
    <row r="4" spans="2:7" ht="22.5" customHeight="1" x14ac:dyDescent="0.2">
      <c r="B4" s="10"/>
      <c r="C4" s="8"/>
      <c r="D4" s="9"/>
      <c r="E4" s="9"/>
      <c r="F4" s="9"/>
      <c r="G4" s="8"/>
    </row>
    <row r="5" spans="2:7" ht="7.5" customHeight="1" thickBot="1" x14ac:dyDescent="0.25"/>
    <row r="6" spans="2:7" ht="43.5" customHeight="1" thickBot="1" x14ac:dyDescent="0.25">
      <c r="B6" s="11" t="s">
        <v>2</v>
      </c>
      <c r="C6" s="12" t="s">
        <v>3</v>
      </c>
      <c r="D6" s="12" t="s">
        <v>1</v>
      </c>
      <c r="E6" s="12" t="s">
        <v>0</v>
      </c>
      <c r="F6" s="27" t="s">
        <v>9</v>
      </c>
      <c r="G6" s="28"/>
    </row>
    <row r="7" spans="2:7" ht="15.95" customHeight="1" thickBot="1" x14ac:dyDescent="0.3">
      <c r="B7" s="13">
        <v>0</v>
      </c>
      <c r="C7" s="14">
        <v>-800000</v>
      </c>
      <c r="D7" s="14">
        <f>PV($G$8,B7,,-C7)</f>
        <v>-800000</v>
      </c>
      <c r="E7" s="14">
        <f>D7</f>
        <v>-800000</v>
      </c>
      <c r="F7" s="15" t="s">
        <v>4</v>
      </c>
      <c r="G7" s="4">
        <v>800000</v>
      </c>
    </row>
    <row r="8" spans="2:7" ht="15.95" customHeight="1" thickBot="1" x14ac:dyDescent="0.25">
      <c r="B8" s="13">
        <v>1</v>
      </c>
      <c r="C8" s="14">
        <v>60000</v>
      </c>
      <c r="D8" s="14">
        <f t="shared" ref="D8:D19" si="0">PV($G$8,B8,,-C8)</f>
        <v>53571.428571428565</v>
      </c>
      <c r="E8" s="14">
        <f>D8+E7</f>
        <v>-746428.57142857148</v>
      </c>
      <c r="F8" s="16" t="s">
        <v>6</v>
      </c>
      <c r="G8" s="5">
        <v>0.12</v>
      </c>
    </row>
    <row r="9" spans="2:7" ht="15.95" customHeight="1" thickBot="1" x14ac:dyDescent="0.3">
      <c r="B9" s="13">
        <v>2</v>
      </c>
      <c r="C9" s="14">
        <v>80000</v>
      </c>
      <c r="D9" s="14">
        <f t="shared" si="0"/>
        <v>63775.51020408162</v>
      </c>
      <c r="E9" s="14">
        <f t="shared" ref="E9:E19" si="1">D9+E8</f>
        <v>-682653.06122448982</v>
      </c>
      <c r="F9" s="15" t="s">
        <v>8</v>
      </c>
      <c r="G9" s="17" t="str">
        <f>IF(G11&lt;0,"PROJETO INVIÁVEL",MATCH(0,E7:E19,1)-1+(-INDEX(E7:E19,MATCH(0,E7:E19,1))/INDEX(D7:D19,MATCH(0,E7:E19,1)+1)))</f>
        <v>PROJETO INVIÁVEL</v>
      </c>
    </row>
    <row r="10" spans="2:7" ht="15.95" customHeight="1" thickBot="1" x14ac:dyDescent="0.3">
      <c r="B10" s="13">
        <v>3</v>
      </c>
      <c r="C10" s="14">
        <v>120000</v>
      </c>
      <c r="D10" s="14">
        <f t="shared" si="0"/>
        <v>85413.629737609299</v>
      </c>
      <c r="E10" s="14">
        <f t="shared" si="1"/>
        <v>-597239.43148688052</v>
      </c>
      <c r="F10" s="18" t="s">
        <v>5</v>
      </c>
      <c r="G10" s="19">
        <f>IRR(C7:C19)</f>
        <v>7.0930353702123083E-2</v>
      </c>
    </row>
    <row r="11" spans="2:7" ht="15.95" customHeight="1" thickBot="1" x14ac:dyDescent="0.3">
      <c r="B11" s="13">
        <v>4</v>
      </c>
      <c r="C11" s="14">
        <v>140000</v>
      </c>
      <c r="D11" s="14">
        <f t="shared" si="0"/>
        <v>88972.530976676368</v>
      </c>
      <c r="E11" s="14">
        <f t="shared" si="1"/>
        <v>-508266.90051020414</v>
      </c>
      <c r="F11" s="20" t="s">
        <v>7</v>
      </c>
      <c r="G11" s="21">
        <f>NPV(G8,C8:C19)+C7</f>
        <v>-182375.24565297563</v>
      </c>
    </row>
    <row r="12" spans="2:7" ht="15.95" customHeight="1" thickBot="1" x14ac:dyDescent="0.25">
      <c r="B12" s="13">
        <v>5</v>
      </c>
      <c r="C12" s="14">
        <v>100000</v>
      </c>
      <c r="D12" s="14">
        <f t="shared" si="0"/>
        <v>56742.685571859925</v>
      </c>
      <c r="E12" s="14">
        <f t="shared" si="1"/>
        <v>-451524.2149383442</v>
      </c>
    </row>
    <row r="13" spans="2:7" ht="15.95" customHeight="1" thickBot="1" x14ac:dyDescent="0.25">
      <c r="B13" s="22">
        <v>6</v>
      </c>
      <c r="C13" s="14">
        <v>90000</v>
      </c>
      <c r="D13" s="14">
        <f t="shared" si="0"/>
        <v>45596.800905958858</v>
      </c>
      <c r="E13" s="14">
        <f t="shared" si="1"/>
        <v>-405927.41403238534</v>
      </c>
    </row>
    <row r="14" spans="2:7" ht="15.95" customHeight="1" thickBot="1" x14ac:dyDescent="0.25">
      <c r="B14" s="22">
        <v>7</v>
      </c>
      <c r="C14" s="14">
        <v>90000</v>
      </c>
      <c r="D14" s="14">
        <f t="shared" si="0"/>
        <v>40711.429380320413</v>
      </c>
      <c r="E14" s="14">
        <f t="shared" si="1"/>
        <v>-365215.98465206492</v>
      </c>
    </row>
    <row r="15" spans="2:7" ht="15.95" customHeight="1" thickBot="1" x14ac:dyDescent="0.25">
      <c r="B15" s="22">
        <v>8</v>
      </c>
      <c r="C15" s="14">
        <v>110000</v>
      </c>
      <c r="D15" s="14">
        <f t="shared" si="0"/>
        <v>44427.155077730604</v>
      </c>
      <c r="E15" s="14">
        <f t="shared" si="1"/>
        <v>-320788.82957433432</v>
      </c>
    </row>
    <row r="16" spans="2:7" ht="15.95" customHeight="1" thickBot="1" x14ac:dyDescent="0.25">
      <c r="B16" s="22">
        <v>9</v>
      </c>
      <c r="C16" s="14">
        <v>125000</v>
      </c>
      <c r="D16" s="14">
        <f t="shared" si="0"/>
        <v>45076.253122697446</v>
      </c>
      <c r="E16" s="14">
        <f t="shared" si="1"/>
        <v>-275712.57645163685</v>
      </c>
    </row>
    <row r="17" spans="2:5" ht="15.95" customHeight="1" thickBot="1" x14ac:dyDescent="0.25">
      <c r="B17" s="22">
        <v>10</v>
      </c>
      <c r="C17" s="14">
        <v>100000</v>
      </c>
      <c r="D17" s="14">
        <f t="shared" si="0"/>
        <v>32197.3236590696</v>
      </c>
      <c r="E17" s="14">
        <f t="shared" si="1"/>
        <v>-243515.25279256725</v>
      </c>
    </row>
    <row r="18" spans="2:5" ht="15.95" customHeight="1" thickBot="1" x14ac:dyDescent="0.25">
      <c r="B18" s="22">
        <v>11</v>
      </c>
      <c r="C18" s="14">
        <v>110000</v>
      </c>
      <c r="D18" s="14">
        <f t="shared" si="0"/>
        <v>31622.371450871924</v>
      </c>
      <c r="E18" s="14">
        <f t="shared" si="1"/>
        <v>-211892.88134169532</v>
      </c>
    </row>
    <row r="19" spans="2:5" ht="15.95" customHeight="1" thickBot="1" x14ac:dyDescent="0.25">
      <c r="B19" s="22">
        <v>12</v>
      </c>
      <c r="C19" s="14">
        <v>115000</v>
      </c>
      <c r="D19" s="14">
        <f t="shared" si="0"/>
        <v>29517.635688719736</v>
      </c>
      <c r="E19" s="14">
        <f t="shared" si="1"/>
        <v>-182375.24565297557</v>
      </c>
    </row>
    <row r="25" spans="2:5" x14ac:dyDescent="0.2">
      <c r="B25" s="7"/>
    </row>
  </sheetData>
  <sheetProtection selectLockedCells="1"/>
  <mergeCells count="1">
    <mergeCell ref="F6:G6"/>
  </mergeCells>
  <conditionalFormatting sqref="G11">
    <cfRule type="cellIs" dxfId="1" priority="5" operator="lessThan">
      <formula>0</formula>
    </cfRule>
  </conditionalFormatting>
  <conditionalFormatting sqref="G9">
    <cfRule type="containsText" dxfId="0" priority="3" operator="containsText" text="PROJETO INVIÁVEL">
      <formula>NOT(ISERROR(SEARCH("PROJETO INVIÁVEL",G9)))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APRESENTAÇÃO</vt:lpstr>
      <vt:lpstr>CÁLCULO - VPL-TIR-PAYBACK</vt:lpstr>
      <vt:lpstr>CÁLCULO_VPN</vt:lpstr>
      <vt:lpstr>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de Fátima Oliveira</dc:creator>
  <cp:lastModifiedBy>Felipe</cp:lastModifiedBy>
  <dcterms:created xsi:type="dcterms:W3CDTF">2020-11-08T12:39:57Z</dcterms:created>
  <dcterms:modified xsi:type="dcterms:W3CDTF">2021-06-01T14:26:19Z</dcterms:modified>
</cp:coreProperties>
</file>