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32\Documents\"/>
    </mc:Choice>
  </mc:AlternateContent>
  <xr:revisionPtr revIDLastSave="0" documentId="8_{03751C3D-26DF-43AD-ADF8-3DF97ADB5D2A}" xr6:coauthVersionLast="47" xr6:coauthVersionMax="47" xr10:uidLastSave="{00000000-0000-0000-0000-000000000000}"/>
  <bookViews>
    <workbookView xWindow="-120" yWindow="-120" windowWidth="20730" windowHeight="11160" xr2:uid="{7BE75197-EFDD-4200-9CC2-9F182DE76A97}"/>
  </bookViews>
  <sheets>
    <sheet name="CONSOLIDAÇÃO-EX" sheetId="1" r:id="rId1"/>
    <sheet name="DIÁRIO E RAZÃO" sheetId="6" r:id="rId2"/>
    <sheet name="DRE" sheetId="11" r:id="rId3"/>
    <sheet name="BP" sheetId="5" r:id="rId4"/>
    <sheet name="CÓDIGOS" sheetId="2" r:id="rId5"/>
    <sheet name="FLUXO DE CAIXA" sheetId="4" r:id="rId6"/>
  </sheets>
  <definedNames>
    <definedName name="_xlnm._FilterDatabase" localSheetId="0" hidden="1">'CONSOLIDAÇÃO-EX'!$A$1:$M$1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G11" i="6"/>
  <c r="C5" i="5" s="1"/>
  <c r="B8" i="11"/>
  <c r="B2" i="11"/>
  <c r="B5" i="11" s="1"/>
  <c r="B7" i="11" s="1"/>
  <c r="C6" i="5"/>
  <c r="C4" i="5"/>
  <c r="F1" i="5"/>
  <c r="C20" i="6"/>
  <c r="Q7" i="6"/>
  <c r="L10" i="6"/>
  <c r="B11" i="6"/>
  <c r="C3" i="5" l="1"/>
  <c r="C1" i="5" s="1"/>
  <c r="B13" i="11"/>
</calcChain>
</file>

<file path=xl/sharedStrings.xml><?xml version="1.0" encoding="utf-8"?>
<sst xmlns="http://schemas.openxmlformats.org/spreadsheetml/2006/main" count="242" uniqueCount="129">
  <si>
    <t>Nº</t>
  </si>
  <si>
    <t>DATA</t>
  </si>
  <si>
    <t>CNPJ/CPF</t>
  </si>
  <si>
    <t>NOME</t>
  </si>
  <si>
    <t>MOVIMENTAÇÕES</t>
  </si>
  <si>
    <t>Valor</t>
  </si>
  <si>
    <t xml:space="preserve">Classificação </t>
  </si>
  <si>
    <t>Descrição de Movimentação</t>
  </si>
  <si>
    <t xml:space="preserve">Natureza </t>
  </si>
  <si>
    <t>Cod.</t>
  </si>
  <si>
    <t xml:space="preserve">Contas </t>
  </si>
  <si>
    <t>882.937.076-23</t>
  </si>
  <si>
    <t xml:space="preserve">Tiago Rodrigues Santos </t>
  </si>
  <si>
    <t xml:space="preserve">Pix Pessoa física </t>
  </si>
  <si>
    <t xml:space="preserve">Recebimento </t>
  </si>
  <si>
    <t>X1.1.1</t>
  </si>
  <si>
    <t>Recebimento de cliente PF</t>
  </si>
  <si>
    <t>D</t>
  </si>
  <si>
    <t>1.1.2</t>
  </si>
  <si>
    <t>BANCOS</t>
  </si>
  <si>
    <t>C</t>
  </si>
  <si>
    <t>2.1.1</t>
  </si>
  <si>
    <t>CLIENTES</t>
  </si>
  <si>
    <t xml:space="preserve">Pagamento de Boleto </t>
  </si>
  <si>
    <t xml:space="preserve">Pagamento </t>
  </si>
  <si>
    <t>X2.1</t>
  </si>
  <si>
    <t xml:space="preserve">Pagamento de despesas </t>
  </si>
  <si>
    <t>DESPESAS</t>
  </si>
  <si>
    <t>08.050.608/0001-32</t>
  </si>
  <si>
    <t>Pluggy</t>
  </si>
  <si>
    <t xml:space="preserve">Pix Pessoa Juridíca </t>
  </si>
  <si>
    <t xml:space="preserve">TED pessoa Física </t>
  </si>
  <si>
    <t>X1.1.2</t>
  </si>
  <si>
    <t>Recebimento TED PF</t>
  </si>
  <si>
    <t xml:space="preserve">TED pessoa Jurídica </t>
  </si>
  <si>
    <t>x2.1</t>
  </si>
  <si>
    <t xml:space="preserve">Recebimento cartão de Débito </t>
  </si>
  <si>
    <t>RECEITA DE VENDAS</t>
  </si>
  <si>
    <t xml:space="preserve">Recebimento cartão de Crédito </t>
  </si>
  <si>
    <t xml:space="preserve">Pagamento por boleto bancário </t>
  </si>
  <si>
    <t xml:space="preserve">Pagamento por boleto   </t>
  </si>
  <si>
    <t xml:space="preserve">Resgate de Aplicação Financeira </t>
  </si>
  <si>
    <t>APLICAÇÃO FINANCEIRA</t>
  </si>
  <si>
    <t>2.1.2</t>
  </si>
  <si>
    <t xml:space="preserve">DOC Pessoa Física </t>
  </si>
  <si>
    <t xml:space="preserve">SAC caixa elétrônico </t>
  </si>
  <si>
    <t>x2.2</t>
  </si>
  <si>
    <t>Retirada</t>
  </si>
  <si>
    <t>1.1.1</t>
  </si>
  <si>
    <t>CAIXA</t>
  </si>
  <si>
    <t xml:space="preserve">ATIVO </t>
  </si>
  <si>
    <t xml:space="preserve">Ativo Circulante </t>
  </si>
  <si>
    <t xml:space="preserve">Caixa </t>
  </si>
  <si>
    <t xml:space="preserve">RELAÇÃO DE CONTAS </t>
  </si>
  <si>
    <t>X1</t>
  </si>
  <si>
    <t xml:space="preserve">ENTRADAS </t>
  </si>
  <si>
    <t>X2</t>
  </si>
  <si>
    <t xml:space="preserve">SAÍDA </t>
  </si>
  <si>
    <t>X1.1</t>
  </si>
  <si>
    <t>X2.1.1</t>
  </si>
  <si>
    <t>PIX PF</t>
  </si>
  <si>
    <t>X2.1.2</t>
  </si>
  <si>
    <t>pagamento de fornecedor</t>
  </si>
  <si>
    <t xml:space="preserve">TED PF </t>
  </si>
  <si>
    <t>X2.2</t>
  </si>
  <si>
    <t>X1.1.3</t>
  </si>
  <si>
    <t>DÉBITO PF</t>
  </si>
  <si>
    <t>X1.1.4</t>
  </si>
  <si>
    <t xml:space="preserve">CRÉDITO PF </t>
  </si>
  <si>
    <t>X1.2</t>
  </si>
  <si>
    <t>Recebimento de cliente PJ</t>
  </si>
  <si>
    <t>X1.2.1</t>
  </si>
  <si>
    <t>PIX PJ</t>
  </si>
  <si>
    <t>X1.2.2</t>
  </si>
  <si>
    <t xml:space="preserve">TED PJ </t>
  </si>
  <si>
    <t>X1.2.3</t>
  </si>
  <si>
    <t xml:space="preserve">DÉBITO PJ </t>
  </si>
  <si>
    <t>X1.2.4</t>
  </si>
  <si>
    <t xml:space="preserve">CRÉDITO PJ </t>
  </si>
  <si>
    <t>DRE</t>
  </si>
  <si>
    <t>R$</t>
  </si>
  <si>
    <t>SALDO</t>
  </si>
  <si>
    <t xml:space="preserve">ENTRADA </t>
  </si>
  <si>
    <t xml:space="preserve">Saldo Inicial </t>
  </si>
  <si>
    <t xml:space="preserve">SALDO FINAL </t>
  </si>
  <si>
    <t xml:space="preserve">Bancos </t>
  </si>
  <si>
    <t xml:space="preserve">Aplicação Financeira </t>
  </si>
  <si>
    <t xml:space="preserve">Clientes </t>
  </si>
  <si>
    <t xml:space="preserve">Ativo Não Circulante </t>
  </si>
  <si>
    <t xml:space="preserve">APLICAÇÃO FINANCEIRA </t>
  </si>
  <si>
    <t xml:space="preserve">DESPESAS OPERACIONAIS </t>
  </si>
  <si>
    <t xml:space="preserve">RECEITA DE VENDAS </t>
  </si>
  <si>
    <t>RLP</t>
  </si>
  <si>
    <t xml:space="preserve">Investimento </t>
  </si>
  <si>
    <t xml:space="preserve">Imobilizado </t>
  </si>
  <si>
    <t>Software</t>
  </si>
  <si>
    <t>PASSIVO</t>
  </si>
  <si>
    <t xml:space="preserve">Passivo Circulante </t>
  </si>
  <si>
    <t>ELP</t>
  </si>
  <si>
    <t xml:space="preserve">Passivo Não Circulante </t>
  </si>
  <si>
    <t xml:space="preserve">Patrimônio Líquido </t>
  </si>
  <si>
    <t xml:space="preserve">Capital Social </t>
  </si>
  <si>
    <t xml:space="preserve">Lucros </t>
  </si>
  <si>
    <t>Cód. da Movimentação</t>
  </si>
  <si>
    <t>(-) Impostos sobre a venda</t>
  </si>
  <si>
    <t>(=) Receita líquida</t>
  </si>
  <si>
    <t>(-) Custo das mercadorias vendidas</t>
  </si>
  <si>
    <t>(=) Lucro bruto</t>
  </si>
  <si>
    <t>(-) Despesas operacionais</t>
  </si>
  <si>
    <t>(-) Despesas com venda</t>
  </si>
  <si>
    <t>(-) Despesas financeiras</t>
  </si>
  <si>
    <t>(+) Receita financeira</t>
  </si>
  <si>
    <t>(-) Despesas gerais e adm</t>
  </si>
  <si>
    <t>(=) Lucro Líquido</t>
  </si>
  <si>
    <t>(+) Receita bruta de vendas</t>
  </si>
  <si>
    <t>(-) Deduções de venda</t>
  </si>
  <si>
    <t>Classificação</t>
  </si>
  <si>
    <t>Recebimento</t>
  </si>
  <si>
    <t>Pagamento</t>
  </si>
  <si>
    <t>Código</t>
  </si>
  <si>
    <t>1.1.1.03</t>
  </si>
  <si>
    <t>1.3.3</t>
  </si>
  <si>
    <t>1.3.4.01</t>
  </si>
  <si>
    <t>1.1</t>
  </si>
  <si>
    <t>2.1</t>
  </si>
  <si>
    <t>2.2</t>
  </si>
  <si>
    <t>2.3.1</t>
  </si>
  <si>
    <t>2.3.3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</si>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</sst>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6" formatCode="[$R$ -416]#,##0.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FFFFFF"/>
      <name val="Arial"/>
    </font>
    <font>
      <sz val="10"/>
      <color rgb="FF434343"/>
      <name val="Arial"/>
    </font>
    <font>
      <sz val="10"/>
      <color theme="1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A2E8F1"/>
        <bgColor rgb="FFA2E8F1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434343"/>
      </left>
      <right style="thin">
        <color rgb="FF434343"/>
      </right>
      <top/>
      <bottom style="thin">
        <color rgb="FF434343"/>
      </bottom>
      <diagonal/>
    </border>
    <border>
      <left/>
      <right style="medium">
        <color rgb="FF434343"/>
      </right>
      <top/>
      <bottom style="thin">
        <color rgb="FF434343"/>
      </bottom>
      <diagonal/>
    </border>
    <border>
      <left style="medium">
        <color rgb="FF434343"/>
      </left>
      <right style="thin">
        <color rgb="FF434343"/>
      </right>
      <top/>
      <bottom style="medium">
        <color rgb="FF434343"/>
      </bottom>
      <diagonal/>
    </border>
    <border>
      <left/>
      <right style="medium">
        <color rgb="FF434343"/>
      </right>
      <top/>
      <bottom style="medium">
        <color rgb="FF434343"/>
      </bottom>
      <diagonal/>
    </border>
    <border>
      <left/>
      <right style="thin">
        <color indexed="64"/>
      </right>
      <top style="thin">
        <color rgb="FF434343"/>
      </top>
      <bottom style="thin">
        <color indexed="64"/>
      </bottom>
      <diagonal/>
    </border>
    <border>
      <left style="thin">
        <color rgb="FF434343"/>
      </left>
      <right style="medium">
        <color rgb="FF434343"/>
      </right>
      <top style="thin">
        <color rgb="FF434343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5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6" xfId="0" applyBorder="1"/>
    <xf numFmtId="164" fontId="0" fillId="0" borderId="7" xfId="0" applyNumberFormat="1" applyBorder="1"/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7" fillId="2" borderId="9" xfId="0" applyFont="1" applyFill="1" applyBorder="1" applyAlignment="1">
      <alignment horizontal="center"/>
    </xf>
    <xf numFmtId="166" fontId="8" fillId="3" borderId="9" xfId="0" applyNumberFormat="1" applyFont="1" applyFill="1" applyBorder="1" applyAlignment="1">
      <alignment horizontal="right"/>
    </xf>
    <xf numFmtId="166" fontId="8" fillId="4" borderId="9" xfId="0" applyNumberFormat="1" applyFont="1" applyFill="1" applyBorder="1" applyAlignment="1">
      <alignment horizontal="right"/>
    </xf>
    <xf numFmtId="166" fontId="9" fillId="5" borderId="11" xfId="0" applyNumberFormat="1" applyFont="1" applyFill="1" applyBorder="1"/>
    <xf numFmtId="166" fontId="8" fillId="3" borderId="13" xfId="0" applyNumberFormat="1" applyFont="1" applyFill="1" applyBorder="1" applyAlignment="1">
      <alignment horizontal="right"/>
    </xf>
    <xf numFmtId="0" fontId="10" fillId="4" borderId="8" xfId="0" applyFont="1" applyFill="1" applyBorder="1"/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/>
    <xf numFmtId="0" fontId="10" fillId="0" borderId="12" xfId="0" applyFont="1" applyBorder="1"/>
    <xf numFmtId="0" fontId="11" fillId="5" borderId="10" xfId="0" applyFont="1" applyFill="1" applyBorder="1"/>
    <xf numFmtId="0" fontId="11" fillId="0" borderId="0" xfId="0" applyFont="1"/>
    <xf numFmtId="0" fontId="0" fillId="0" borderId="4" xfId="0" applyBorder="1" applyAlignme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2E8F1"/>
          <bgColor rgb="FFA2E8F1"/>
        </patternFill>
      </fill>
    </dxf>
    <dxf>
      <fill>
        <patternFill patternType="solid">
          <fgColor rgb="FF4DD0E1"/>
          <bgColor rgb="FF4DD0E1"/>
        </patternFill>
      </fill>
    </dxf>
  </dxfs>
  <tableStyles count="1" defaultTableStyle="TableStyleMedium2" defaultPivotStyle="PivotStyleLight16">
    <tableStyle name="Planilha de DRE-style 12" pivot="0" count="4" xr9:uid="{402AE776-5A2D-42EE-B093-6371546CBF84}">
      <tableStyleElement type="headerRow" dxfId="4"/>
      <tableStyleElement type="total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307C5982-EF52-4DF1-AEF4-BDD42D9D41AA}">
    <nsvFilter filterId="{7796AF86-91DD-4B66-BB89-91C3D91FB67A}" ref="A1:M1" tableId="0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1E31F7-114C-4607-A0EC-E24AF11D1299}" name="Table_12" displayName="Table_12" ref="A1:B13">
  <tableColumns count="2">
    <tableColumn id="1" xr3:uid="{B7E7E2A6-1DA0-47C5-9501-3D79489A6D6D}" name="DRE" dataDxfId="0"/>
    <tableColumn id="2" xr3:uid="{B9FD5C7B-A937-4134-B578-6B4C19D273C0}" name="R$"/>
  </tableColumns>
  <tableStyleInfo name="Planilha de DRE-style 12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AF86-91DD-4B66-BB89-91C3D91FB67A}">
  <dimension ref="A1:M32"/>
  <sheetViews>
    <sheetView tabSelected="1" workbookViewId="0">
      <selection activeCell="E14" sqref="E14:E15"/>
    </sheetView>
  </sheetViews>
  <sheetFormatPr defaultRowHeight="15" x14ac:dyDescent="0.25"/>
  <cols>
    <col min="1" max="1" width="3.28515625" style="2" bestFit="1" customWidth="1"/>
    <col min="2" max="2" width="10.7109375" style="2" bestFit="1" customWidth="1"/>
    <col min="3" max="3" width="19.140625" style="2" bestFit="1" customWidth="1"/>
    <col min="4" max="4" width="22.28515625" style="2" bestFit="1" customWidth="1"/>
    <col min="5" max="5" width="30.28515625" style="2" bestFit="1" customWidth="1"/>
    <col min="6" max="6" width="30.28515625" style="4" customWidth="1"/>
    <col min="7" max="7" width="30.28515625" style="2" customWidth="1"/>
    <col min="8" max="8" width="21.5703125" style="2" bestFit="1" customWidth="1"/>
    <col min="9" max="9" width="30.28515625" style="2" customWidth="1"/>
    <col min="10" max="11" width="10.140625" customWidth="1"/>
    <col min="12" max="12" width="33.85546875" customWidth="1"/>
    <col min="13" max="13" width="9" bestFit="1" customWidth="1"/>
    <col min="14" max="14" width="16.42578125" bestFit="1" customWidth="1"/>
    <col min="15" max="15" width="12.7109375" bestFit="1" customWidth="1"/>
    <col min="16" max="16" width="6.85546875" bestFit="1" customWidth="1"/>
    <col min="17" max="17" width="9.42578125" bestFit="1" customWidth="1"/>
    <col min="18" max="18" width="6.42578125" bestFit="1" customWidth="1"/>
    <col min="19" max="19" width="10.42578125" bestFit="1" customWidth="1"/>
    <col min="20" max="20" width="8.28515625" bestFit="1" customWidth="1"/>
  </cols>
  <sheetData>
    <row r="1" spans="1:13" s="2" customFormat="1" x14ac:dyDescent="0.25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103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3" x14ac:dyDescent="0.25">
      <c r="A2" s="16">
        <v>1</v>
      </c>
      <c r="B2" s="18">
        <v>44622</v>
      </c>
      <c r="C2" s="14" t="s">
        <v>11</v>
      </c>
      <c r="D2" s="14" t="s">
        <v>12</v>
      </c>
      <c r="E2" s="16" t="s">
        <v>13</v>
      </c>
      <c r="F2" s="17">
        <v>15000</v>
      </c>
      <c r="G2" s="17" t="s">
        <v>14</v>
      </c>
      <c r="H2" s="16" t="s">
        <v>15</v>
      </c>
      <c r="I2" s="17" t="s">
        <v>16</v>
      </c>
      <c r="J2" s="2" t="s">
        <v>17</v>
      </c>
      <c r="K2" s="2" t="s">
        <v>18</v>
      </c>
      <c r="L2" s="3" t="s">
        <v>19</v>
      </c>
      <c r="M2" s="2"/>
    </row>
    <row r="3" spans="1:13" x14ac:dyDescent="0.25">
      <c r="A3" s="16"/>
      <c r="B3" s="18"/>
      <c r="C3" s="14"/>
      <c r="D3" s="14"/>
      <c r="E3" s="16"/>
      <c r="F3" s="17"/>
      <c r="G3" s="17"/>
      <c r="H3" s="16"/>
      <c r="I3" s="17"/>
      <c r="J3" s="2" t="s">
        <v>20</v>
      </c>
      <c r="K3" s="2" t="s">
        <v>21</v>
      </c>
      <c r="L3" s="3" t="s">
        <v>22</v>
      </c>
      <c r="M3" s="2"/>
    </row>
    <row r="4" spans="1:13" x14ac:dyDescent="0.25">
      <c r="A4" s="16">
        <v>2</v>
      </c>
      <c r="B4" s="18">
        <v>44630</v>
      </c>
      <c r="C4" s="13"/>
      <c r="D4" s="13"/>
      <c r="E4" s="16" t="s">
        <v>23</v>
      </c>
      <c r="F4" s="17">
        <v>-544.99</v>
      </c>
      <c r="G4" s="17" t="s">
        <v>24</v>
      </c>
      <c r="H4" s="16" t="s">
        <v>25</v>
      </c>
      <c r="I4" s="17" t="s">
        <v>26</v>
      </c>
      <c r="J4" s="2" t="s">
        <v>17</v>
      </c>
      <c r="K4" s="2"/>
      <c r="L4" s="3" t="s">
        <v>27</v>
      </c>
      <c r="M4" s="2"/>
    </row>
    <row r="5" spans="1:13" x14ac:dyDescent="0.25">
      <c r="A5" s="16"/>
      <c r="B5" s="18"/>
      <c r="C5" s="13"/>
      <c r="D5" s="13"/>
      <c r="E5" s="16"/>
      <c r="F5" s="17"/>
      <c r="G5" s="17"/>
      <c r="H5" s="16"/>
      <c r="I5" s="17"/>
      <c r="J5" s="2" t="s">
        <v>20</v>
      </c>
      <c r="K5" s="2" t="s">
        <v>18</v>
      </c>
      <c r="L5" s="3" t="s">
        <v>19</v>
      </c>
      <c r="M5" s="2"/>
    </row>
    <row r="6" spans="1:13" x14ac:dyDescent="0.25">
      <c r="A6" s="16">
        <v>3</v>
      </c>
      <c r="B6" s="18">
        <v>44658</v>
      </c>
      <c r="C6" s="14" t="s">
        <v>28</v>
      </c>
      <c r="D6" s="14" t="s">
        <v>29</v>
      </c>
      <c r="E6" s="16" t="s">
        <v>30</v>
      </c>
      <c r="F6" s="17">
        <v>-1.02</v>
      </c>
      <c r="G6" s="17" t="s">
        <v>24</v>
      </c>
      <c r="H6" s="16" t="s">
        <v>25</v>
      </c>
      <c r="I6" s="17" t="s">
        <v>26</v>
      </c>
      <c r="J6" s="2" t="s">
        <v>17</v>
      </c>
      <c r="K6" s="2"/>
      <c r="L6" s="3" t="s">
        <v>27</v>
      </c>
      <c r="M6" s="2"/>
    </row>
    <row r="7" spans="1:13" x14ac:dyDescent="0.25">
      <c r="A7" s="16"/>
      <c r="B7" s="18"/>
      <c r="C7" s="14"/>
      <c r="D7" s="14"/>
      <c r="E7" s="16"/>
      <c r="F7" s="17"/>
      <c r="G7" s="17"/>
      <c r="H7" s="16"/>
      <c r="I7" s="17"/>
      <c r="J7" s="2" t="s">
        <v>20</v>
      </c>
      <c r="K7" s="2" t="s">
        <v>18</v>
      </c>
      <c r="L7" s="3" t="s">
        <v>19</v>
      </c>
    </row>
    <row r="8" spans="1:13" x14ac:dyDescent="0.25">
      <c r="A8" s="16">
        <v>4</v>
      </c>
      <c r="B8" s="18">
        <v>44691</v>
      </c>
      <c r="C8" s="14" t="s">
        <v>11</v>
      </c>
      <c r="D8" s="15" t="s">
        <v>12</v>
      </c>
      <c r="E8" s="16" t="s">
        <v>31</v>
      </c>
      <c r="F8" s="17">
        <v>1000</v>
      </c>
      <c r="G8" s="17" t="s">
        <v>14</v>
      </c>
      <c r="H8" s="17" t="s">
        <v>32</v>
      </c>
      <c r="I8" s="17" t="s">
        <v>33</v>
      </c>
      <c r="J8" s="2" t="s">
        <v>17</v>
      </c>
      <c r="K8" s="2" t="s">
        <v>18</v>
      </c>
      <c r="L8" s="3" t="s">
        <v>19</v>
      </c>
    </row>
    <row r="9" spans="1:13" x14ac:dyDescent="0.25">
      <c r="A9" s="16"/>
      <c r="B9" s="18"/>
      <c r="C9" s="14"/>
      <c r="D9" s="15"/>
      <c r="E9" s="16"/>
      <c r="F9" s="17"/>
      <c r="G9" s="17"/>
      <c r="H9" s="17"/>
      <c r="I9" s="17"/>
      <c r="J9" s="2" t="s">
        <v>20</v>
      </c>
      <c r="K9" s="2"/>
      <c r="L9" s="3" t="s">
        <v>22</v>
      </c>
    </row>
    <row r="10" spans="1:13" x14ac:dyDescent="0.25">
      <c r="A10" s="16">
        <v>5</v>
      </c>
      <c r="B10" s="18">
        <v>44692</v>
      </c>
      <c r="C10" s="14" t="s">
        <v>28</v>
      </c>
      <c r="D10" s="14" t="s">
        <v>29</v>
      </c>
      <c r="E10" s="16" t="s">
        <v>34</v>
      </c>
      <c r="F10" s="17">
        <v>-200</v>
      </c>
      <c r="G10" s="17" t="s">
        <v>24</v>
      </c>
      <c r="H10" s="16" t="s">
        <v>35</v>
      </c>
      <c r="I10" s="17" t="s">
        <v>26</v>
      </c>
      <c r="J10" s="2" t="s">
        <v>17</v>
      </c>
      <c r="K10" s="2"/>
      <c r="L10" s="3" t="s">
        <v>27</v>
      </c>
    </row>
    <row r="11" spans="1:13" x14ac:dyDescent="0.25">
      <c r="A11" s="16"/>
      <c r="B11" s="18"/>
      <c r="C11" s="14"/>
      <c r="D11" s="14"/>
      <c r="E11" s="16"/>
      <c r="F11" s="17"/>
      <c r="G11" s="17"/>
      <c r="H11" s="16"/>
      <c r="I11" s="17"/>
      <c r="J11" s="2" t="s">
        <v>20</v>
      </c>
      <c r="K11" s="2" t="s">
        <v>18</v>
      </c>
      <c r="L11" s="3" t="s">
        <v>19</v>
      </c>
    </row>
    <row r="12" spans="1:13" x14ac:dyDescent="0.25">
      <c r="A12" s="16">
        <v>6</v>
      </c>
      <c r="B12" s="18">
        <v>44774</v>
      </c>
      <c r="C12" s="13"/>
      <c r="D12" s="13"/>
      <c r="E12" s="16" t="s">
        <v>36</v>
      </c>
      <c r="F12" s="17">
        <v>4.88</v>
      </c>
      <c r="G12" s="17" t="s">
        <v>14</v>
      </c>
      <c r="H12" s="17"/>
      <c r="I12" s="17"/>
      <c r="J12" s="2" t="s">
        <v>17</v>
      </c>
      <c r="K12" s="2" t="s">
        <v>18</v>
      </c>
      <c r="L12" s="3" t="s">
        <v>19</v>
      </c>
    </row>
    <row r="13" spans="1:13" x14ac:dyDescent="0.25">
      <c r="A13" s="16"/>
      <c r="B13" s="18"/>
      <c r="C13" s="13"/>
      <c r="D13" s="13"/>
      <c r="E13" s="16"/>
      <c r="F13" s="17"/>
      <c r="G13" s="17"/>
      <c r="H13" s="17"/>
      <c r="I13" s="17"/>
      <c r="J13" s="2" t="s">
        <v>20</v>
      </c>
      <c r="K13" s="2"/>
      <c r="L13" s="3" t="s">
        <v>37</v>
      </c>
    </row>
    <row r="14" spans="1:13" x14ac:dyDescent="0.25">
      <c r="A14" s="16">
        <v>7</v>
      </c>
      <c r="B14" s="18">
        <v>44803</v>
      </c>
      <c r="C14" s="13"/>
      <c r="D14" s="13"/>
      <c r="E14" s="16" t="s">
        <v>38</v>
      </c>
      <c r="F14" s="17">
        <v>19.5</v>
      </c>
      <c r="G14" s="17" t="s">
        <v>14</v>
      </c>
      <c r="H14" s="17"/>
      <c r="I14" s="17"/>
      <c r="J14" s="2" t="s">
        <v>17</v>
      </c>
      <c r="K14" s="2" t="s">
        <v>18</v>
      </c>
      <c r="L14" s="3" t="s">
        <v>19</v>
      </c>
    </row>
    <row r="15" spans="1:13" x14ac:dyDescent="0.25">
      <c r="A15" s="16"/>
      <c r="B15" s="18"/>
      <c r="C15" s="13"/>
      <c r="D15" s="13"/>
      <c r="E15" s="16"/>
      <c r="F15" s="17"/>
      <c r="G15" s="17"/>
      <c r="H15" s="17"/>
      <c r="I15" s="17"/>
      <c r="J15" s="2" t="s">
        <v>20</v>
      </c>
      <c r="K15" s="2"/>
      <c r="L15" s="3" t="s">
        <v>37</v>
      </c>
    </row>
    <row r="16" spans="1:13" x14ac:dyDescent="0.25">
      <c r="A16" s="16">
        <v>8</v>
      </c>
      <c r="B16" s="18">
        <v>44805</v>
      </c>
      <c r="C16" s="13"/>
      <c r="D16" s="13"/>
      <c r="E16" s="16" t="s">
        <v>39</v>
      </c>
      <c r="F16" s="17">
        <v>-16000</v>
      </c>
      <c r="G16" s="17" t="s">
        <v>24</v>
      </c>
      <c r="H16" s="16" t="s">
        <v>35</v>
      </c>
      <c r="I16" s="17" t="s">
        <v>26</v>
      </c>
      <c r="J16" s="2" t="s">
        <v>17</v>
      </c>
      <c r="K16" s="2"/>
      <c r="L16" s="3" t="s">
        <v>27</v>
      </c>
    </row>
    <row r="17" spans="1:12" x14ac:dyDescent="0.25">
      <c r="A17" s="16"/>
      <c r="B17" s="18"/>
      <c r="C17" s="13"/>
      <c r="D17" s="13"/>
      <c r="E17" s="16"/>
      <c r="F17" s="17"/>
      <c r="G17" s="17"/>
      <c r="H17" s="16"/>
      <c r="I17" s="17"/>
      <c r="J17" s="2" t="s">
        <v>20</v>
      </c>
      <c r="K17" s="2" t="s">
        <v>18</v>
      </c>
      <c r="L17" s="3" t="s">
        <v>19</v>
      </c>
    </row>
    <row r="18" spans="1:12" x14ac:dyDescent="0.25">
      <c r="A18" s="16">
        <v>9</v>
      </c>
      <c r="B18" s="18">
        <v>44809</v>
      </c>
      <c r="C18" s="13"/>
      <c r="D18" s="13"/>
      <c r="E18" s="16" t="s">
        <v>40</v>
      </c>
      <c r="F18" s="17">
        <v>-100</v>
      </c>
      <c r="G18" s="17" t="s">
        <v>24</v>
      </c>
      <c r="H18" s="16" t="s">
        <v>35</v>
      </c>
      <c r="I18" s="17" t="s">
        <v>26</v>
      </c>
      <c r="J18" s="2" t="s">
        <v>17</v>
      </c>
      <c r="K18" s="2"/>
      <c r="L18" s="3" t="s">
        <v>27</v>
      </c>
    </row>
    <row r="19" spans="1:12" x14ac:dyDescent="0.25">
      <c r="A19" s="16"/>
      <c r="B19" s="18"/>
      <c r="C19" s="13"/>
      <c r="D19" s="13"/>
      <c r="E19" s="16"/>
      <c r="F19" s="17"/>
      <c r="G19" s="17"/>
      <c r="H19" s="16"/>
      <c r="I19" s="17"/>
      <c r="J19" s="2" t="s">
        <v>20</v>
      </c>
      <c r="K19" s="2" t="s">
        <v>18</v>
      </c>
      <c r="L19" s="3" t="s">
        <v>19</v>
      </c>
    </row>
    <row r="20" spans="1:12" x14ac:dyDescent="0.25">
      <c r="A20" s="16">
        <v>10</v>
      </c>
      <c r="B20" s="18">
        <v>44809</v>
      </c>
      <c r="C20" s="13"/>
      <c r="D20" s="13"/>
      <c r="E20" s="16" t="s">
        <v>41</v>
      </c>
      <c r="F20" s="17">
        <v>19.46</v>
      </c>
      <c r="G20" s="17" t="s">
        <v>14</v>
      </c>
      <c r="H20" s="17"/>
      <c r="I20" s="17"/>
      <c r="J20" s="2" t="s">
        <v>17</v>
      </c>
      <c r="K20" s="2" t="s">
        <v>18</v>
      </c>
      <c r="L20" s="3" t="s">
        <v>19</v>
      </c>
    </row>
    <row r="21" spans="1:12" x14ac:dyDescent="0.25">
      <c r="A21" s="16"/>
      <c r="B21" s="18"/>
      <c r="C21" s="13"/>
      <c r="D21" s="13"/>
      <c r="E21" s="16"/>
      <c r="F21" s="17"/>
      <c r="G21" s="17"/>
      <c r="H21" s="17"/>
      <c r="I21" s="17"/>
      <c r="J21" s="2" t="s">
        <v>20</v>
      </c>
      <c r="K21" s="2" t="s">
        <v>120</v>
      </c>
      <c r="L21" s="3" t="s">
        <v>42</v>
      </c>
    </row>
    <row r="22" spans="1:12" x14ac:dyDescent="0.25">
      <c r="A22" s="16">
        <v>11</v>
      </c>
      <c r="B22" s="18">
        <v>44814</v>
      </c>
      <c r="C22" s="13"/>
      <c r="D22" s="13"/>
      <c r="E22" s="16" t="s">
        <v>36</v>
      </c>
      <c r="F22" s="17">
        <v>1435.64</v>
      </c>
      <c r="G22" s="17" t="s">
        <v>14</v>
      </c>
      <c r="H22" s="17"/>
      <c r="I22" s="17"/>
      <c r="J22" s="2" t="s">
        <v>17</v>
      </c>
      <c r="K22" s="2" t="s">
        <v>18</v>
      </c>
      <c r="L22" s="3" t="s">
        <v>19</v>
      </c>
    </row>
    <row r="23" spans="1:12" x14ac:dyDescent="0.25">
      <c r="A23" s="16"/>
      <c r="B23" s="18"/>
      <c r="C23" s="13"/>
      <c r="D23" s="13"/>
      <c r="E23" s="16"/>
      <c r="F23" s="17"/>
      <c r="G23" s="17"/>
      <c r="H23" s="17"/>
      <c r="I23" s="17"/>
      <c r="J23" s="2" t="s">
        <v>20</v>
      </c>
      <c r="K23" s="2" t="s">
        <v>43</v>
      </c>
      <c r="L23" s="3" t="s">
        <v>37</v>
      </c>
    </row>
    <row r="24" spans="1:12" x14ac:dyDescent="0.25">
      <c r="A24" s="16">
        <v>12</v>
      </c>
      <c r="B24" s="18">
        <v>44815</v>
      </c>
      <c r="C24" s="14" t="s">
        <v>11</v>
      </c>
      <c r="D24" s="14" t="s">
        <v>12</v>
      </c>
      <c r="E24" s="16" t="s">
        <v>44</v>
      </c>
      <c r="F24" s="17">
        <v>900.78</v>
      </c>
      <c r="G24" s="17" t="s">
        <v>14</v>
      </c>
      <c r="H24" s="17"/>
      <c r="I24" s="17"/>
      <c r="J24" s="2" t="s">
        <v>17</v>
      </c>
      <c r="K24" s="2" t="s">
        <v>18</v>
      </c>
      <c r="L24" s="3" t="s">
        <v>19</v>
      </c>
    </row>
    <row r="25" spans="1:12" x14ac:dyDescent="0.25">
      <c r="A25" s="16"/>
      <c r="B25" s="18"/>
      <c r="C25" s="14"/>
      <c r="D25" s="14"/>
      <c r="E25" s="16"/>
      <c r="F25" s="17"/>
      <c r="G25" s="17"/>
      <c r="H25" s="17"/>
      <c r="I25" s="17"/>
      <c r="J25" s="2" t="s">
        <v>20</v>
      </c>
      <c r="K25" s="2" t="s">
        <v>43</v>
      </c>
      <c r="L25" s="3" t="s">
        <v>37</v>
      </c>
    </row>
    <row r="26" spans="1:12" x14ac:dyDescent="0.25">
      <c r="A26" s="16">
        <v>13</v>
      </c>
      <c r="B26" s="18">
        <v>44816</v>
      </c>
      <c r="C26" s="14"/>
      <c r="D26" s="14"/>
      <c r="E26" s="16" t="s">
        <v>45</v>
      </c>
      <c r="F26" s="17">
        <v>-300</v>
      </c>
      <c r="G26" s="17" t="s">
        <v>24</v>
      </c>
      <c r="H26" s="16" t="s">
        <v>46</v>
      </c>
      <c r="I26" s="17" t="s">
        <v>47</v>
      </c>
      <c r="J26" s="2" t="s">
        <v>17</v>
      </c>
      <c r="K26" s="2" t="s">
        <v>48</v>
      </c>
      <c r="L26" s="3" t="s">
        <v>49</v>
      </c>
    </row>
    <row r="27" spans="1:12" x14ac:dyDescent="0.25">
      <c r="A27" s="16"/>
      <c r="B27" s="18"/>
      <c r="C27" s="14"/>
      <c r="D27" s="14"/>
      <c r="E27" s="16"/>
      <c r="F27" s="17"/>
      <c r="G27" s="17"/>
      <c r="H27" s="16"/>
      <c r="I27" s="17"/>
      <c r="J27" s="2" t="s">
        <v>20</v>
      </c>
      <c r="K27" s="2" t="s">
        <v>18</v>
      </c>
      <c r="L27" s="3" t="s">
        <v>19</v>
      </c>
    </row>
    <row r="28" spans="1:12" x14ac:dyDescent="0.25">
      <c r="J28" s="2"/>
      <c r="K28" s="2"/>
    </row>
    <row r="29" spans="1:12" x14ac:dyDescent="0.25">
      <c r="J29" s="3"/>
      <c r="K29" s="3"/>
    </row>
    <row r="30" spans="1:12" x14ac:dyDescent="0.25">
      <c r="J30" s="3"/>
      <c r="K30" s="3"/>
    </row>
    <row r="31" spans="1:12" x14ac:dyDescent="0.25">
      <c r="J31" s="3"/>
      <c r="K31" s="3"/>
    </row>
    <row r="32" spans="1:12" x14ac:dyDescent="0.25">
      <c r="J32" s="3"/>
      <c r="K32" s="3"/>
    </row>
  </sheetData>
  <autoFilter ref="A1:M1" xr:uid="{7796AF86-91DD-4B66-BB89-91C3D91FB67A}"/>
  <mergeCells count="117">
    <mergeCell ref="I22:I23"/>
    <mergeCell ref="I24:I25"/>
    <mergeCell ref="I26:I27"/>
    <mergeCell ref="I2:I3"/>
    <mergeCell ref="H4:H5"/>
    <mergeCell ref="H8:H9"/>
    <mergeCell ref="H6:H7"/>
    <mergeCell ref="H10:H11"/>
    <mergeCell ref="H2:H3"/>
    <mergeCell ref="H20:H21"/>
    <mergeCell ref="H14:H15"/>
    <mergeCell ref="H12:H13"/>
    <mergeCell ref="I4:I5"/>
    <mergeCell ref="I6:I7"/>
    <mergeCell ref="I8:I9"/>
    <mergeCell ref="I10:I11"/>
    <mergeCell ref="I12:I13"/>
    <mergeCell ref="I14:I15"/>
    <mergeCell ref="I16:I17"/>
    <mergeCell ref="H16:H17"/>
    <mergeCell ref="H18:H19"/>
    <mergeCell ref="I18:I19"/>
    <mergeCell ref="I20:I21"/>
    <mergeCell ref="H26:H27"/>
    <mergeCell ref="H24:H25"/>
    <mergeCell ref="H22:H23"/>
    <mergeCell ref="B22:B23"/>
    <mergeCell ref="A22:A23"/>
    <mergeCell ref="E22:E23"/>
    <mergeCell ref="F22:F23"/>
    <mergeCell ref="G22:G23"/>
    <mergeCell ref="B24:B25"/>
    <mergeCell ref="A24:A25"/>
    <mergeCell ref="E24:E25"/>
    <mergeCell ref="F24:F25"/>
    <mergeCell ref="G24:G25"/>
    <mergeCell ref="C22:C23"/>
    <mergeCell ref="D22:D23"/>
    <mergeCell ref="B26:B27"/>
    <mergeCell ref="A26:A27"/>
    <mergeCell ref="F26:F27"/>
    <mergeCell ref="E26:E27"/>
    <mergeCell ref="G26:G27"/>
    <mergeCell ref="A20:A21"/>
    <mergeCell ref="B20:B21"/>
    <mergeCell ref="E20:E21"/>
    <mergeCell ref="F20:F21"/>
    <mergeCell ref="G20:G21"/>
    <mergeCell ref="C20:C21"/>
    <mergeCell ref="D20:D21"/>
    <mergeCell ref="A18:A19"/>
    <mergeCell ref="B18:B19"/>
    <mergeCell ref="E18:E19"/>
    <mergeCell ref="F18:F19"/>
    <mergeCell ref="G18:G19"/>
    <mergeCell ref="C18:C19"/>
    <mergeCell ref="D18:D19"/>
    <mergeCell ref="A16:A17"/>
    <mergeCell ref="B16:B17"/>
    <mergeCell ref="E16:E17"/>
    <mergeCell ref="F16:F17"/>
    <mergeCell ref="G16:G17"/>
    <mergeCell ref="A14:A15"/>
    <mergeCell ref="B14:B15"/>
    <mergeCell ref="E14:E15"/>
    <mergeCell ref="F14:F15"/>
    <mergeCell ref="G14:G15"/>
    <mergeCell ref="A12:A13"/>
    <mergeCell ref="B12:B13"/>
    <mergeCell ref="E12:E13"/>
    <mergeCell ref="F12:F13"/>
    <mergeCell ref="G12:G13"/>
    <mergeCell ref="A10:A11"/>
    <mergeCell ref="B10:B11"/>
    <mergeCell ref="E10:E11"/>
    <mergeCell ref="F10:F11"/>
    <mergeCell ref="G10:G11"/>
    <mergeCell ref="A8:A9"/>
    <mergeCell ref="B8:B9"/>
    <mergeCell ref="E8:E9"/>
    <mergeCell ref="F8:F9"/>
    <mergeCell ref="G8:G9"/>
    <mergeCell ref="A4:A5"/>
    <mergeCell ref="B4:B5"/>
    <mergeCell ref="E4:E5"/>
    <mergeCell ref="F4:F5"/>
    <mergeCell ref="B6:B7"/>
    <mergeCell ref="E6:E7"/>
    <mergeCell ref="F6:F7"/>
    <mergeCell ref="C6:C7"/>
    <mergeCell ref="E2:E3"/>
    <mergeCell ref="F2:F3"/>
    <mergeCell ref="G2:G3"/>
    <mergeCell ref="B2:B3"/>
    <mergeCell ref="A2:A3"/>
    <mergeCell ref="C2:C3"/>
    <mergeCell ref="G6:G7"/>
    <mergeCell ref="G4:G5"/>
    <mergeCell ref="A6:A7"/>
    <mergeCell ref="C4:C5"/>
    <mergeCell ref="D4:D5"/>
    <mergeCell ref="C8:C9"/>
    <mergeCell ref="C10:C11"/>
    <mergeCell ref="C24:C25"/>
    <mergeCell ref="C26:C27"/>
    <mergeCell ref="D2:D3"/>
    <mergeCell ref="D6:D7"/>
    <mergeCell ref="D8:D9"/>
    <mergeCell ref="D10:D11"/>
    <mergeCell ref="D24:D25"/>
    <mergeCell ref="D26:D27"/>
    <mergeCell ref="C12:C13"/>
    <mergeCell ref="D12:D13"/>
    <mergeCell ref="C14:C15"/>
    <mergeCell ref="D14:D15"/>
    <mergeCell ref="C16:C17"/>
    <mergeCell ref="D16:D17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25E2-E69E-4FF9-99E4-D33A444B721E}">
  <dimension ref="A1:S20"/>
  <sheetViews>
    <sheetView workbookViewId="0">
      <selection activeCell="G15" sqref="G15"/>
    </sheetView>
  </sheetViews>
  <sheetFormatPr defaultRowHeight="15" x14ac:dyDescent="0.25"/>
  <cols>
    <col min="2" max="3" width="11.7109375" bestFit="1" customWidth="1"/>
    <col min="7" max="8" width="11.7109375" bestFit="1" customWidth="1"/>
    <col min="11" max="11" width="9.7109375" customWidth="1"/>
    <col min="12" max="12" width="11.7109375" bestFit="1" customWidth="1"/>
  </cols>
  <sheetData>
    <row r="1" spans="1:19" x14ac:dyDescent="0.25">
      <c r="B1" s="23"/>
      <c r="C1" s="23"/>
      <c r="D1" s="23"/>
    </row>
    <row r="2" spans="1:19" x14ac:dyDescent="0.25">
      <c r="B2" s="24" t="s">
        <v>49</v>
      </c>
      <c r="C2" s="24"/>
      <c r="D2" s="47"/>
      <c r="G2" s="24" t="s">
        <v>19</v>
      </c>
      <c r="H2" s="24"/>
      <c r="I2" s="47"/>
      <c r="K2" s="24" t="s">
        <v>90</v>
      </c>
      <c r="L2" s="24"/>
      <c r="M2" s="24"/>
      <c r="N2" s="24"/>
      <c r="P2" s="24" t="s">
        <v>89</v>
      </c>
      <c r="Q2" s="24"/>
      <c r="R2" s="24"/>
      <c r="S2" s="24"/>
    </row>
    <row r="3" spans="1:19" x14ac:dyDescent="0.25">
      <c r="A3" s="21"/>
      <c r="B3" s="25">
        <v>4950</v>
      </c>
      <c r="C3" s="26"/>
      <c r="D3" s="21"/>
      <c r="F3" s="21"/>
      <c r="G3" s="25">
        <v>15000</v>
      </c>
      <c r="H3" s="26">
        <v>544.99</v>
      </c>
      <c r="I3" s="21"/>
      <c r="K3" s="21"/>
      <c r="L3" s="25">
        <v>544.99</v>
      </c>
      <c r="M3" s="22"/>
      <c r="N3" s="21"/>
      <c r="P3" s="21"/>
      <c r="Q3" s="25">
        <v>50</v>
      </c>
      <c r="R3" s="26">
        <v>19.46</v>
      </c>
      <c r="S3" s="21"/>
    </row>
    <row r="4" spans="1:19" x14ac:dyDescent="0.25">
      <c r="B4" s="3">
        <v>300</v>
      </c>
      <c r="C4" s="27"/>
      <c r="G4" s="3">
        <v>1000</v>
      </c>
      <c r="H4" s="27">
        <v>1.02</v>
      </c>
      <c r="L4" s="3">
        <v>1.02</v>
      </c>
      <c r="M4" s="20"/>
      <c r="R4" s="20"/>
    </row>
    <row r="5" spans="1:19" x14ac:dyDescent="0.25">
      <c r="B5" s="3"/>
      <c r="C5" s="27"/>
      <c r="G5" s="3">
        <v>4.88</v>
      </c>
      <c r="H5" s="27">
        <v>200</v>
      </c>
      <c r="L5" s="3">
        <v>200</v>
      </c>
      <c r="M5" s="20"/>
      <c r="R5" s="20"/>
    </row>
    <row r="6" spans="1:19" ht="15.75" thickBot="1" x14ac:dyDescent="0.3">
      <c r="B6" s="3"/>
      <c r="C6" s="27"/>
      <c r="G6" s="3">
        <v>19.5</v>
      </c>
      <c r="H6" s="27">
        <v>16000</v>
      </c>
      <c r="L6" s="3">
        <v>16000</v>
      </c>
      <c r="M6" s="20"/>
      <c r="R6" s="20"/>
    </row>
    <row r="7" spans="1:19" ht="15.75" thickBot="1" x14ac:dyDescent="0.3">
      <c r="B7" s="3"/>
      <c r="C7" s="27"/>
      <c r="G7" s="3">
        <v>19.46</v>
      </c>
      <c r="H7" s="27">
        <v>100</v>
      </c>
      <c r="L7" s="3">
        <v>100</v>
      </c>
      <c r="M7" s="20"/>
      <c r="P7" s="2"/>
      <c r="Q7" s="29">
        <f>Q3-R3</f>
        <v>30.54</v>
      </c>
      <c r="R7" s="30"/>
    </row>
    <row r="8" spans="1:19" x14ac:dyDescent="0.25">
      <c r="B8" s="3"/>
      <c r="C8" s="27"/>
      <c r="G8" s="3">
        <v>1435.64</v>
      </c>
      <c r="H8" s="27">
        <v>300</v>
      </c>
      <c r="L8" s="3"/>
      <c r="M8" s="20"/>
      <c r="Q8" s="23"/>
      <c r="R8" s="23"/>
    </row>
    <row r="9" spans="1:19" ht="15.75" thickBot="1" x14ac:dyDescent="0.3">
      <c r="B9" s="3"/>
      <c r="C9" s="27"/>
      <c r="G9" s="3">
        <v>900.78</v>
      </c>
      <c r="H9" s="27"/>
      <c r="L9" s="3"/>
      <c r="M9" s="20"/>
      <c r="Q9" s="23"/>
      <c r="R9" s="23"/>
    </row>
    <row r="10" spans="1:19" ht="15.75" thickBot="1" x14ac:dyDescent="0.3">
      <c r="B10" s="28"/>
      <c r="H10" s="20"/>
      <c r="L10" s="29">
        <f>SUM(L3:L7)</f>
        <v>16846.009999999998</v>
      </c>
      <c r="M10" s="30"/>
    </row>
    <row r="11" spans="1:19" ht="15.75" thickBot="1" x14ac:dyDescent="0.3">
      <c r="B11" s="29">
        <f>SUM(B3:B4)</f>
        <v>5250</v>
      </c>
      <c r="C11" s="30"/>
      <c r="G11" s="29">
        <f>SUM(G3:G10)-H3-H4-H5-H6-H7-H8-H9-H10</f>
        <v>1234.2499999999964</v>
      </c>
      <c r="H11" s="30"/>
    </row>
    <row r="12" spans="1:19" x14ac:dyDescent="0.25">
      <c r="G12" s="3"/>
    </row>
    <row r="13" spans="1:19" x14ac:dyDescent="0.25">
      <c r="A13" s="19" t="s">
        <v>91</v>
      </c>
      <c r="B13" s="19"/>
      <c r="C13" s="19"/>
      <c r="D13" s="19"/>
    </row>
    <row r="14" spans="1:19" x14ac:dyDescent="0.25">
      <c r="A14" s="21"/>
      <c r="B14" s="21"/>
      <c r="C14" s="26">
        <v>15000</v>
      </c>
      <c r="D14" s="21"/>
    </row>
    <row r="15" spans="1:19" x14ac:dyDescent="0.25">
      <c r="C15" s="27">
        <v>1000</v>
      </c>
    </row>
    <row r="16" spans="1:19" x14ac:dyDescent="0.25">
      <c r="C16" s="27">
        <v>4.88</v>
      </c>
    </row>
    <row r="17" spans="2:3" x14ac:dyDescent="0.25">
      <c r="C17" s="27">
        <v>19.5</v>
      </c>
    </row>
    <row r="18" spans="2:3" x14ac:dyDescent="0.25">
      <c r="C18" s="27">
        <v>1435.64</v>
      </c>
    </row>
    <row r="19" spans="2:3" ht="15.75" thickBot="1" x14ac:dyDescent="0.3">
      <c r="C19" s="27">
        <v>900.78</v>
      </c>
    </row>
    <row r="20" spans="2:3" ht="15.75" thickBot="1" x14ac:dyDescent="0.3">
      <c r="B20" s="31"/>
      <c r="C20" s="32">
        <f>SUM(C14:C19)</f>
        <v>18360.8</v>
      </c>
    </row>
  </sheetData>
  <mergeCells count="5">
    <mergeCell ref="K2:N2"/>
    <mergeCell ref="P2:S2"/>
    <mergeCell ref="A13:D13"/>
    <mergeCell ref="B2:C2"/>
    <mergeCell ref="G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4ED6-8421-426A-8674-B3868B9E9303}">
  <dimension ref="A1:E13"/>
  <sheetViews>
    <sheetView workbookViewId="0">
      <selection activeCell="B2" sqref="B2"/>
    </sheetView>
  </sheetViews>
  <sheetFormatPr defaultRowHeight="15" x14ac:dyDescent="0.25"/>
  <cols>
    <col min="1" max="1" width="32.42578125" style="46" bestFit="1" customWidth="1"/>
    <col min="2" max="2" width="12" bestFit="1" customWidth="1"/>
    <col min="4" max="4" width="12.85546875" bestFit="1" customWidth="1"/>
    <col min="5" max="5" width="11" bestFit="1" customWidth="1"/>
  </cols>
  <sheetData>
    <row r="1" spans="1:5" x14ac:dyDescent="0.25">
      <c r="A1" s="42" t="s">
        <v>79</v>
      </c>
      <c r="B1" s="36" t="s">
        <v>80</v>
      </c>
      <c r="D1" s="19" t="s">
        <v>116</v>
      </c>
      <c r="E1" s="19"/>
    </row>
    <row r="2" spans="1:5" x14ac:dyDescent="0.25">
      <c r="A2" s="43" t="s">
        <v>114</v>
      </c>
      <c r="B2" s="40">
        <f>'DIÁRIO E RAZÃO'!C20</f>
        <v>18360.8</v>
      </c>
      <c r="D2" t="s">
        <v>117</v>
      </c>
      <c r="E2" t="s">
        <v>118</v>
      </c>
    </row>
    <row r="3" spans="1:5" x14ac:dyDescent="0.25">
      <c r="A3" s="44" t="s">
        <v>115</v>
      </c>
      <c r="B3" s="38">
        <v>0</v>
      </c>
    </row>
    <row r="4" spans="1:5" x14ac:dyDescent="0.25">
      <c r="A4" s="41" t="s">
        <v>104</v>
      </c>
      <c r="B4" s="38">
        <v>0</v>
      </c>
    </row>
    <row r="5" spans="1:5" x14ac:dyDescent="0.25">
      <c r="A5" s="43" t="s">
        <v>105</v>
      </c>
      <c r="B5" s="37">
        <f>B2-B4</f>
        <v>18360.8</v>
      </c>
    </row>
    <row r="6" spans="1:5" x14ac:dyDescent="0.25">
      <c r="A6" s="41" t="s">
        <v>106</v>
      </c>
      <c r="B6" s="38">
        <v>0</v>
      </c>
    </row>
    <row r="7" spans="1:5" x14ac:dyDescent="0.25">
      <c r="A7" s="43" t="s">
        <v>107</v>
      </c>
      <c r="B7" s="37">
        <f>B5-B6</f>
        <v>18360.8</v>
      </c>
    </row>
    <row r="8" spans="1:5" x14ac:dyDescent="0.25">
      <c r="A8" s="41" t="s">
        <v>108</v>
      </c>
      <c r="B8" s="38">
        <f>'DIÁRIO E RAZÃO'!L10</f>
        <v>16846.009999999998</v>
      </c>
    </row>
    <row r="9" spans="1:5" x14ac:dyDescent="0.25">
      <c r="A9" s="43" t="s">
        <v>109</v>
      </c>
      <c r="B9" s="37">
        <v>0</v>
      </c>
    </row>
    <row r="10" spans="1:5" x14ac:dyDescent="0.25">
      <c r="A10" s="41" t="s">
        <v>110</v>
      </c>
      <c r="B10" s="38">
        <v>0</v>
      </c>
    </row>
    <row r="11" spans="1:5" x14ac:dyDescent="0.25">
      <c r="A11" s="43" t="s">
        <v>111</v>
      </c>
      <c r="B11" s="37">
        <v>0</v>
      </c>
    </row>
    <row r="12" spans="1:5" x14ac:dyDescent="0.25">
      <c r="A12" s="41" t="s">
        <v>112</v>
      </c>
      <c r="B12" s="38">
        <v>0</v>
      </c>
    </row>
    <row r="13" spans="1:5" ht="15.75" thickBot="1" x14ac:dyDescent="0.3">
      <c r="A13" s="45" t="s">
        <v>113</v>
      </c>
      <c r="B13" s="39">
        <f>B7-B8-B9-B10+B11-B12</f>
        <v>1514.7900000000009</v>
      </c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8BDD-23CF-4336-B570-C78B99785975}">
  <dimension ref="A1:F15"/>
  <sheetViews>
    <sheetView workbookViewId="0">
      <selection activeCell="B6" sqref="B6"/>
    </sheetView>
  </sheetViews>
  <sheetFormatPr defaultRowHeight="15" x14ac:dyDescent="0.25"/>
  <cols>
    <col min="1" max="1" width="7.7109375" style="6" bestFit="1" customWidth="1"/>
    <col min="2" max="2" width="19.85546875" bestFit="1" customWidth="1"/>
    <col min="3" max="3" width="12.7109375" bestFit="1" customWidth="1"/>
    <col min="4" max="4" width="7.140625" style="6" bestFit="1" customWidth="1"/>
    <col min="5" max="5" width="21.85546875" bestFit="1" customWidth="1"/>
    <col min="6" max="6" width="12.7109375" bestFit="1" customWidth="1"/>
  </cols>
  <sheetData>
    <row r="1" spans="1:6" x14ac:dyDescent="0.25">
      <c r="A1" s="6" t="s">
        <v>119</v>
      </c>
      <c r="B1" s="34" t="s">
        <v>50</v>
      </c>
      <c r="C1" s="3">
        <f>SUM(C10+C3)</f>
        <v>101514.79</v>
      </c>
      <c r="D1" s="6" t="s">
        <v>119</v>
      </c>
      <c r="E1" s="35" t="s">
        <v>96</v>
      </c>
      <c r="F1" s="3">
        <f>F11+F13</f>
        <v>101514.79</v>
      </c>
    </row>
    <row r="2" spans="1:6" ht="8.25" customHeight="1" x14ac:dyDescent="0.25">
      <c r="B2" s="34"/>
      <c r="C2" s="3"/>
      <c r="E2" s="20"/>
      <c r="F2" s="3"/>
    </row>
    <row r="3" spans="1:6" x14ac:dyDescent="0.25">
      <c r="A3" s="6" t="s">
        <v>123</v>
      </c>
      <c r="B3" s="34" t="s">
        <v>51</v>
      </c>
      <c r="C3" s="3">
        <f>SUM(C4:C6)</f>
        <v>6514.7899999999963</v>
      </c>
      <c r="D3" s="6" t="s">
        <v>124</v>
      </c>
      <c r="E3" s="35" t="s">
        <v>97</v>
      </c>
      <c r="F3" s="48" t="s">
        <v>128</v>
      </c>
    </row>
    <row r="4" spans="1:6" x14ac:dyDescent="0.25">
      <c r="A4" s="6" t="s">
        <v>48</v>
      </c>
      <c r="B4" t="s">
        <v>52</v>
      </c>
      <c r="C4" s="3">
        <f>'DIÁRIO E RAZÃO'!B11</f>
        <v>5250</v>
      </c>
      <c r="E4" s="20"/>
      <c r="F4" s="3"/>
    </row>
    <row r="5" spans="1:6" x14ac:dyDescent="0.25">
      <c r="A5" s="6" t="s">
        <v>18</v>
      </c>
      <c r="B5" t="s">
        <v>85</v>
      </c>
      <c r="C5" s="3">
        <f>'DIÁRIO E RAZÃO'!G11</f>
        <v>1234.2499999999964</v>
      </c>
      <c r="D5" s="6" t="s">
        <v>125</v>
      </c>
      <c r="E5" s="35" t="s">
        <v>99</v>
      </c>
      <c r="F5" s="48" t="s">
        <v>128</v>
      </c>
    </row>
    <row r="6" spans="1:6" x14ac:dyDescent="0.25">
      <c r="A6" s="6" t="s">
        <v>120</v>
      </c>
      <c r="B6" t="s">
        <v>86</v>
      </c>
      <c r="C6" s="3">
        <f>'DIÁRIO E RAZÃO'!Q7</f>
        <v>30.54</v>
      </c>
      <c r="E6" s="20"/>
      <c r="F6" s="3"/>
    </row>
    <row r="7" spans="1:6" x14ac:dyDescent="0.25">
      <c r="B7" s="33" t="s">
        <v>87</v>
      </c>
      <c r="C7" s="3"/>
      <c r="E7" s="20"/>
      <c r="F7" s="3"/>
    </row>
    <row r="8" spans="1:6" x14ac:dyDescent="0.25">
      <c r="B8" t="s">
        <v>87</v>
      </c>
      <c r="C8" s="3"/>
      <c r="E8" s="35" t="s">
        <v>98</v>
      </c>
      <c r="F8" s="48" t="s">
        <v>128</v>
      </c>
    </row>
    <row r="9" spans="1:6" ht="12" customHeight="1" x14ac:dyDescent="0.25">
      <c r="C9" s="3"/>
      <c r="E9" s="20"/>
      <c r="F9" s="3"/>
    </row>
    <row r="10" spans="1:6" x14ac:dyDescent="0.25">
      <c r="B10" s="34" t="s">
        <v>88</v>
      </c>
      <c r="C10" s="3">
        <v>95000</v>
      </c>
      <c r="E10" s="35" t="s">
        <v>100</v>
      </c>
      <c r="F10" s="3">
        <f>SUM(F11+F13)</f>
        <v>101514.79</v>
      </c>
    </row>
    <row r="11" spans="1:6" x14ac:dyDescent="0.25">
      <c r="B11" s="34" t="s">
        <v>92</v>
      </c>
      <c r="C11" s="3"/>
      <c r="D11" s="6" t="s">
        <v>126</v>
      </c>
      <c r="E11" s="35" t="s">
        <v>101</v>
      </c>
      <c r="F11" s="3">
        <v>100000</v>
      </c>
    </row>
    <row r="12" spans="1:6" x14ac:dyDescent="0.25">
      <c r="B12" t="s">
        <v>93</v>
      </c>
      <c r="C12" s="3"/>
      <c r="E12" s="20"/>
      <c r="F12" s="3"/>
    </row>
    <row r="13" spans="1:6" x14ac:dyDescent="0.25">
      <c r="A13" s="6" t="s">
        <v>121</v>
      </c>
      <c r="B13" s="33" t="s">
        <v>94</v>
      </c>
      <c r="C13" s="3">
        <v>95000</v>
      </c>
      <c r="D13" s="6" t="s">
        <v>127</v>
      </c>
      <c r="E13" s="35" t="s">
        <v>102</v>
      </c>
      <c r="F13" s="3">
        <v>1514.79</v>
      </c>
    </row>
    <row r="14" spans="1:6" x14ac:dyDescent="0.25">
      <c r="A14" s="6" t="s">
        <v>122</v>
      </c>
      <c r="B14" t="s">
        <v>95</v>
      </c>
      <c r="C14" s="3">
        <v>95000</v>
      </c>
      <c r="E14" s="20"/>
      <c r="F14" s="3"/>
    </row>
    <row r="15" spans="1:6" x14ac:dyDescent="0.25">
      <c r="B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7163-9A4D-4BF4-9ED5-334558ED1E36}">
  <dimension ref="A1:E12"/>
  <sheetViews>
    <sheetView workbookViewId="0">
      <selection activeCell="G7" sqref="G7"/>
    </sheetView>
  </sheetViews>
  <sheetFormatPr defaultRowHeight="15" x14ac:dyDescent="0.25"/>
  <cols>
    <col min="2" max="2" width="25.140625" bestFit="1" customWidth="1"/>
    <col min="3" max="3" width="6.140625" customWidth="1"/>
    <col min="5" max="5" width="24.42578125" bestFit="1" customWidth="1"/>
  </cols>
  <sheetData>
    <row r="1" spans="1:5" x14ac:dyDescent="0.25">
      <c r="A1" t="s">
        <v>53</v>
      </c>
    </row>
    <row r="2" spans="1:5" x14ac:dyDescent="0.25">
      <c r="A2" t="s">
        <v>54</v>
      </c>
      <c r="B2" t="s">
        <v>55</v>
      </c>
      <c r="D2" t="s">
        <v>56</v>
      </c>
      <c r="E2" t="s">
        <v>57</v>
      </c>
    </row>
    <row r="3" spans="1:5" x14ac:dyDescent="0.25">
      <c r="A3" t="s">
        <v>58</v>
      </c>
      <c r="B3" s="5" t="s">
        <v>16</v>
      </c>
      <c r="C3" s="5"/>
      <c r="D3" t="s">
        <v>59</v>
      </c>
      <c r="E3" t="s">
        <v>26</v>
      </c>
    </row>
    <row r="4" spans="1:5" x14ac:dyDescent="0.25">
      <c r="A4" t="s">
        <v>15</v>
      </c>
      <c r="B4" t="s">
        <v>60</v>
      </c>
      <c r="C4" s="5"/>
      <c r="D4" t="s">
        <v>61</v>
      </c>
      <c r="E4" t="s">
        <v>62</v>
      </c>
    </row>
    <row r="5" spans="1:5" x14ac:dyDescent="0.25">
      <c r="A5" t="s">
        <v>32</v>
      </c>
      <c r="B5" t="s">
        <v>63</v>
      </c>
      <c r="C5" s="5"/>
      <c r="D5" t="s">
        <v>64</v>
      </c>
      <c r="E5" t="s">
        <v>47</v>
      </c>
    </row>
    <row r="6" spans="1:5" x14ac:dyDescent="0.25">
      <c r="A6" t="s">
        <v>65</v>
      </c>
      <c r="B6" t="s">
        <v>66</v>
      </c>
      <c r="C6" s="5"/>
    </row>
    <row r="7" spans="1:5" x14ac:dyDescent="0.25">
      <c r="A7" t="s">
        <v>67</v>
      </c>
      <c r="B7" t="s">
        <v>68</v>
      </c>
      <c r="C7" s="5"/>
    </row>
    <row r="8" spans="1:5" x14ac:dyDescent="0.25">
      <c r="A8" t="s">
        <v>69</v>
      </c>
      <c r="B8" s="5" t="s">
        <v>70</v>
      </c>
      <c r="C8" s="5"/>
    </row>
    <row r="9" spans="1:5" x14ac:dyDescent="0.25">
      <c r="A9" t="s">
        <v>71</v>
      </c>
      <c r="B9" t="s">
        <v>72</v>
      </c>
    </row>
    <row r="10" spans="1:5" x14ac:dyDescent="0.25">
      <c r="A10" t="s">
        <v>73</v>
      </c>
      <c r="B10" t="s">
        <v>74</v>
      </c>
    </row>
    <row r="11" spans="1:5" x14ac:dyDescent="0.25">
      <c r="A11" t="s">
        <v>75</v>
      </c>
      <c r="B11" t="s">
        <v>76</v>
      </c>
    </row>
    <row r="12" spans="1:5" x14ac:dyDescent="0.25">
      <c r="A12" t="s">
        <v>77</v>
      </c>
      <c r="B12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7714-704D-4E30-AC83-55D1DEE994A8}">
  <dimension ref="A1:F16"/>
  <sheetViews>
    <sheetView workbookViewId="0">
      <selection activeCell="F20" sqref="F20"/>
    </sheetView>
  </sheetViews>
  <sheetFormatPr defaultRowHeight="15" x14ac:dyDescent="0.25"/>
  <cols>
    <col min="1" max="1" width="3.42578125" bestFit="1" customWidth="1"/>
    <col min="2" max="2" width="12.140625" customWidth="1"/>
    <col min="3" max="3" width="33.7109375" customWidth="1"/>
    <col min="4" max="4" width="16" customWidth="1"/>
    <col min="5" max="5" width="14.28515625" customWidth="1"/>
    <col min="6" max="6" width="14" customWidth="1"/>
  </cols>
  <sheetData>
    <row r="1" spans="1:6" x14ac:dyDescent="0.25">
      <c r="A1" s="7" t="s">
        <v>0</v>
      </c>
      <c r="B1" s="8" t="s">
        <v>1</v>
      </c>
      <c r="C1" s="7" t="s">
        <v>4</v>
      </c>
      <c r="D1" s="12" t="s">
        <v>81</v>
      </c>
      <c r="E1" s="12" t="s">
        <v>82</v>
      </c>
      <c r="F1" s="12" t="s">
        <v>57</v>
      </c>
    </row>
    <row r="2" spans="1:6" x14ac:dyDescent="0.25">
      <c r="A2" s="2"/>
      <c r="B2" s="1"/>
      <c r="C2" s="2" t="s">
        <v>83</v>
      </c>
      <c r="D2" s="3">
        <v>0</v>
      </c>
      <c r="E2" s="3">
        <v>0</v>
      </c>
      <c r="F2" s="3"/>
    </row>
    <row r="3" spans="1:6" x14ac:dyDescent="0.25">
      <c r="A3" s="2">
        <v>1</v>
      </c>
      <c r="B3" s="1">
        <v>44622</v>
      </c>
      <c r="C3" s="2" t="s">
        <v>13</v>
      </c>
      <c r="D3" s="3">
        <v>15000</v>
      </c>
      <c r="E3" s="4">
        <v>15000</v>
      </c>
    </row>
    <row r="4" spans="1:6" x14ac:dyDescent="0.25">
      <c r="A4" s="2">
        <v>2</v>
      </c>
      <c r="B4" s="1">
        <v>44630</v>
      </c>
      <c r="C4" s="2" t="s">
        <v>23</v>
      </c>
      <c r="D4" s="3">
        <v>14455.07</v>
      </c>
      <c r="F4" s="10">
        <v>-544.99</v>
      </c>
    </row>
    <row r="5" spans="1:6" x14ac:dyDescent="0.25">
      <c r="A5" s="2">
        <v>3</v>
      </c>
      <c r="B5" s="1">
        <v>44658</v>
      </c>
      <c r="C5" s="2" t="s">
        <v>30</v>
      </c>
      <c r="D5" s="3">
        <v>14453.99</v>
      </c>
      <c r="F5" s="10">
        <v>-1.02</v>
      </c>
    </row>
    <row r="6" spans="1:6" x14ac:dyDescent="0.25">
      <c r="A6" s="2">
        <v>4</v>
      </c>
      <c r="B6" s="1">
        <v>44691</v>
      </c>
      <c r="C6" s="2" t="s">
        <v>31</v>
      </c>
      <c r="D6" s="3">
        <v>15453.99</v>
      </c>
      <c r="E6" s="4">
        <v>1000</v>
      </c>
      <c r="F6" s="11"/>
    </row>
    <row r="7" spans="1:6" x14ac:dyDescent="0.25">
      <c r="A7" s="2">
        <v>5</v>
      </c>
      <c r="B7" s="1">
        <v>44692</v>
      </c>
      <c r="C7" s="2" t="s">
        <v>34</v>
      </c>
      <c r="D7" s="3">
        <v>15253.99</v>
      </c>
      <c r="F7" s="10">
        <v>-200</v>
      </c>
    </row>
    <row r="8" spans="1:6" x14ac:dyDescent="0.25">
      <c r="A8" s="2">
        <v>6</v>
      </c>
      <c r="B8" s="1">
        <v>44774</v>
      </c>
      <c r="C8" s="2" t="s">
        <v>36</v>
      </c>
      <c r="D8" s="3">
        <v>15258.87</v>
      </c>
      <c r="E8" s="4">
        <v>488</v>
      </c>
    </row>
    <row r="9" spans="1:6" x14ac:dyDescent="0.25">
      <c r="A9" s="2">
        <v>7</v>
      </c>
      <c r="B9" s="1">
        <v>44803</v>
      </c>
      <c r="C9" s="2" t="s">
        <v>38</v>
      </c>
      <c r="D9" s="3">
        <v>15276.37</v>
      </c>
      <c r="E9" s="4">
        <v>19.5</v>
      </c>
    </row>
    <row r="10" spans="1:6" x14ac:dyDescent="0.25">
      <c r="A10" s="2">
        <v>8</v>
      </c>
      <c r="B10" s="1">
        <v>44805</v>
      </c>
      <c r="C10" s="2" t="s">
        <v>39</v>
      </c>
      <c r="D10" s="9">
        <v>-727.63</v>
      </c>
      <c r="F10" s="10">
        <v>-16000</v>
      </c>
    </row>
    <row r="11" spans="1:6" x14ac:dyDescent="0.25">
      <c r="A11" s="2">
        <v>9</v>
      </c>
      <c r="B11" s="1">
        <v>44809</v>
      </c>
      <c r="C11" s="2" t="s">
        <v>40</v>
      </c>
      <c r="D11" s="9">
        <v>-821.63</v>
      </c>
      <c r="F11" s="10">
        <v>-100</v>
      </c>
    </row>
    <row r="12" spans="1:6" x14ac:dyDescent="0.25">
      <c r="A12" s="2">
        <v>10</v>
      </c>
      <c r="B12" s="1">
        <v>44809</v>
      </c>
      <c r="C12" s="2" t="s">
        <v>41</v>
      </c>
      <c r="D12" s="9">
        <v>-802.17</v>
      </c>
      <c r="E12" s="4">
        <v>19.46</v>
      </c>
    </row>
    <row r="13" spans="1:6" x14ac:dyDescent="0.25">
      <c r="A13" s="2">
        <v>11</v>
      </c>
      <c r="B13" s="1">
        <v>44814</v>
      </c>
      <c r="C13" s="2" t="s">
        <v>36</v>
      </c>
      <c r="D13" s="3">
        <v>633.47</v>
      </c>
      <c r="E13" s="4">
        <v>1435.64</v>
      </c>
    </row>
    <row r="14" spans="1:6" x14ac:dyDescent="0.25">
      <c r="A14" s="2">
        <v>12</v>
      </c>
      <c r="B14" s="1">
        <v>44815</v>
      </c>
      <c r="C14" s="2" t="s">
        <v>44</v>
      </c>
      <c r="D14" s="3">
        <v>1534.25</v>
      </c>
      <c r="E14" s="4">
        <v>900.78</v>
      </c>
    </row>
    <row r="15" spans="1:6" x14ac:dyDescent="0.25">
      <c r="A15" s="2">
        <v>13</v>
      </c>
      <c r="B15" s="1">
        <v>44816</v>
      </c>
      <c r="C15" s="2" t="s">
        <v>45</v>
      </c>
      <c r="D15" s="3">
        <v>1234.25</v>
      </c>
      <c r="F15" s="10">
        <v>-300</v>
      </c>
    </row>
    <row r="16" spans="1:6" x14ac:dyDescent="0.25">
      <c r="A16" s="19" t="s">
        <v>84</v>
      </c>
      <c r="B16" s="19"/>
      <c r="C16" s="19"/>
      <c r="D16" s="3">
        <v>1234.25</v>
      </c>
    </row>
  </sheetData>
  <mergeCells count="1">
    <mergeCell ref="A16:C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EBBE6FA71A64F9F8079D79593D9B0" ma:contentTypeVersion="2" ma:contentTypeDescription="Crie um novo documento." ma:contentTypeScope="" ma:versionID="090f70c463cc10969628caee4a677b3e">
  <xsd:schema xmlns:xsd="http://www.w3.org/2001/XMLSchema" xmlns:xs="http://www.w3.org/2001/XMLSchema" xmlns:p="http://schemas.microsoft.com/office/2006/metadata/properties" xmlns:ns3="a627d789-ea73-4614-8d3d-2aaff7822ade" targetNamespace="http://schemas.microsoft.com/office/2006/metadata/properties" ma:root="true" ma:fieldsID="cf006e10de1e8e1628d9ed0f2717b0b7" ns3:_="">
    <xsd:import namespace="a627d789-ea73-4614-8d3d-2aaff7822a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7d789-ea73-4614-8d3d-2aaff7822a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51F67C-5863-40D6-995E-564A3D8B74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A1F97E-1C75-4CCD-88F4-BE8D704FEA40}">
  <ds:schemaRefs>
    <ds:schemaRef ds:uri="http://schemas.microsoft.com/office/2006/documentManagement/types"/>
    <ds:schemaRef ds:uri="http://purl.org/dc/elements/1.1/"/>
    <ds:schemaRef ds:uri="a627d789-ea73-4614-8d3d-2aaff7822ad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DBC832E-4CC7-411D-A10A-83F6C8B650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27d789-ea73-4614-8d3d-2aaff7822a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CONSOLIDAÇÃO-EX</vt:lpstr>
      <vt:lpstr>DIÁRIO E RAZÃO</vt:lpstr>
      <vt:lpstr>DRE</vt:lpstr>
      <vt:lpstr>BP</vt:lpstr>
      <vt:lpstr>CÓDIGOS</vt:lpstr>
      <vt:lpstr>FLUXO DE CAIXA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ISRAEL HENRIQUE RODRIGUES DE PADUA</dc:creator>
  <cp:keywords/>
  <dc:description/>
  <cp:lastModifiedBy>ISRAEL HENRIQUE RODRIGUES DE PADUA</cp:lastModifiedBy>
  <cp:revision/>
  <dcterms:created xsi:type="dcterms:W3CDTF">2022-10-29T14:48:32Z</dcterms:created>
  <dcterms:modified xsi:type="dcterms:W3CDTF">2022-10-30T08:11:30Z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0x010100A52EBBE6FA71A64F9F8079D79593D9B0</vt:lpwstr>
  </property>
</Properties>
</file>