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_rels/.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 lockStructure="0"/>
  <bookViews>
    <workbookView activeTab="0" showHorizontalScroll="1" showVerticalScroll="1" showSheetTabs="1"/>
  </bookViews>
  <sheets>
    <sheet name="Ficha Técnica" sheetId="1" r:id="rId1"/>
  </sheets>
  <definedNames>
    <definedName name="CampoTotal">'Ficha Técnica'!$M$2</definedName>
    <definedName name="ColunaCodigo">'Ficha Técnica'!$A$2</definedName>
    <definedName name="ColunaQuant">'Ficha Técnica'!$G$2</definedName>
    <definedName name="ColunaTotal">'Ficha Técnica'!$L$2</definedName>
    <definedName name="ColunaValor">'Ficha Técnica'!$K$2</definedName>
    <definedName name="DETAILRANGE" localSheetId="0">'Ficha Técnica'!A3:DC3</definedName>
    <definedName name="FOOTERRANGE" localSheetId="0">'Ficha Técnica'!A4:DD4</definedName>
    <definedName name="HEADERRANGE" localSheetId="0">'Ficha Técnica'!A1:DD2</definedName>
    <definedName name="LinhaInicioComposicao">'Ficha Técnica'!#REF!</definedName>
  </definedNames>
  <calcPr refMode="A1"/>
</workbook>
</file>

<file path=xl/sharedStrings.xml><?xml version="1.0" encoding="utf-8"?>
<sst xmlns="http://schemas.openxmlformats.org/spreadsheetml/2006/main" count="83" uniqueCount="83">
  <si>
    <t>Formação do Preço de venda</t>
  </si>
  <si>
    <t>Quant</t>
  </si>
  <si>
    <t>Custo</t>
  </si>
  <si>
    <t>Custo Total</t>
  </si>
  <si>
    <t>Valor</t>
  </si>
  <si>
    <t>Total</t>
  </si>
  <si>
    <t>Impostos/Descontos/Acréscimo sobre o valor de venda</t>
  </si>
  <si>
    <t>Total Venda com encargos</t>
  </si>
  <si>
    <t xml:space="preserve">De Olho no Imposto - IBPT </t>
  </si>
  <si>
    <t>Base de Cálculo</t>
  </si>
  <si>
    <t xml:space="preserve"> VALOR SUGUERIDO DE VENDA</t>
  </si>
  <si>
    <t>Se pagar todas as despesas quanto sobrou? Isso se não acontecer de haver falhas na produção.</t>
  </si>
  <si>
    <t>Peso Bruto</t>
  </si>
  <si>
    <t>Peso Bruto Total</t>
  </si>
  <si>
    <t>Peso Líquido</t>
  </si>
  <si>
    <t>Peso Líquido Total</t>
  </si>
  <si>
    <t>Ordenação IMPROTANTE</t>
  </si>
  <si>
    <t xml:space="preserve">R$ </t>
  </si>
  <si>
    <t>Descrição</t>
  </si>
  <si>
    <t>Peças</t>
  </si>
  <si>
    <t>Comp</t>
  </si>
  <si>
    <t>Larg</t>
  </si>
  <si>
    <t>Altura</t>
  </si>
  <si>
    <t>UN</t>
  </si>
  <si>
    <t>Desconto</t>
  </si>
  <si>
    <t>Acréscimo</t>
  </si>
  <si>
    <t>Frete</t>
  </si>
  <si>
    <t>ICMS ST</t>
  </si>
  <si>
    <t>IPI</t>
  </si>
  <si>
    <t>Valor ISS</t>
  </si>
  <si>
    <t>Total Impostos/Descontos/Acréscimo</t>
  </si>
  <si>
    <t>Valor Relatório</t>
  </si>
  <si>
    <t>Total Relatório</t>
  </si>
  <si>
    <t>Estadual</t>
  </si>
  <si>
    <t>Importação</t>
  </si>
  <si>
    <t>Municipal</t>
  </si>
  <si>
    <t>Nacional</t>
  </si>
  <si>
    <t>Custo Unitário</t>
  </si>
  <si>
    <t>Total Impostos</t>
  </si>
  <si>
    <t>Perdas de Produção</t>
  </si>
  <si>
    <t>Outros Custos</t>
  </si>
  <si>
    <t>Custos Fixos</t>
  </si>
  <si>
    <t>Custos Variáveis</t>
  </si>
  <si>
    <t>Custos Financeiros</t>
  </si>
  <si>
    <t>Comissão Representante</t>
  </si>
  <si>
    <t>Comissão Funcionário</t>
  </si>
  <si>
    <t>Comissão Agência</t>
  </si>
  <si>
    <t>Comissão Produção</t>
  </si>
  <si>
    <t>Venda Frete</t>
  </si>
  <si>
    <t>TOTAL %</t>
  </si>
  <si>
    <t>Lucro Desejado</t>
  </si>
  <si>
    <t>MARKUP</t>
  </si>
  <si>
    <t>VALOR MÍNIMO DE VENDA</t>
  </si>
  <si>
    <t>Margem Contribuição</t>
  </si>
  <si>
    <t>Valor Sugerido de Venda</t>
  </si>
  <si>
    <t>Valor Cadastro Base</t>
  </si>
  <si>
    <t>Valor Cadastro Total</t>
  </si>
  <si>
    <t>Desconto Interno</t>
  </si>
  <si>
    <t>Acréscimo Interno</t>
  </si>
  <si>
    <t>R$ VALOR TOTAL</t>
  </si>
  <si>
    <t>Custo Fixo</t>
  </si>
  <si>
    <t>Custo Variavel</t>
  </si>
  <si>
    <t>Custo Financeiro</t>
  </si>
  <si>
    <t>Total Custos</t>
  </si>
  <si>
    <t>Comissão Funcionario</t>
  </si>
  <si>
    <t>Comissão Agencia</t>
  </si>
  <si>
    <t>Total Comissões</t>
  </si>
  <si>
    <t>ICMS</t>
  </si>
  <si>
    <t>II</t>
  </si>
  <si>
    <t>ISSQN</t>
  </si>
  <si>
    <t>COFINS</t>
  </si>
  <si>
    <t>PIS</t>
  </si>
  <si>
    <t>FRETE</t>
  </si>
  <si>
    <t>ISS</t>
  </si>
  <si>
    <t>Simples Nacional</t>
  </si>
  <si>
    <t>TOTAL IMPOSTOS</t>
  </si>
  <si>
    <t>Desconto Rateado Venda</t>
  </si>
  <si>
    <t>Acréscimo Rateado Venda</t>
  </si>
  <si>
    <t>LUCRO</t>
  </si>
  <si>
    <t>Ordem</t>
  </si>
  <si>
    <t>Ordem Real</t>
  </si>
  <si>
    <t>Sequencia</t>
  </si>
  <si>
    <t>Parent</t>
  </si>
</sst>
</file>

<file path=xl/styles.xml><?xml version="1.0" encoding="utf-8"?>
<styleSheet xmlns="http://schemas.openxmlformats.org/spreadsheetml/2006/main">
  <numFmts count="26">
    <numFmt formatCode="General" numFmtId="164"/>
    <numFmt formatCode="#,##0.0##" numFmtId="165"/>
    <numFmt formatCode="General" numFmtId="166"/>
    <numFmt formatCode="#,##0.00" numFmtId="167"/>
    <numFmt formatCode="&quot;R$&quot; #,##0.00_);-&quot;R$&quot; #,##0.00" numFmtId="168"/>
    <numFmt formatCode="#,##0.##" numFmtId="169"/>
    <numFmt formatCode="General" numFmtId="170"/>
    <numFmt formatCode="#,##0.000" numFmtId="171"/>
    <numFmt formatCode="#,##0.00###_);(#,##0.00###)" numFmtId="172"/>
    <numFmt formatCode="&quot;R$&quot;#,##0.00_);-&quot;R$&quot;#,##0.00" numFmtId="173"/>
    <numFmt formatCode="General" numFmtId="174"/>
    <numFmt formatCode="&quot;R$&quot;#,##0.00_);-&quot;R$&quot;#,##0.00" numFmtId="175"/>
    <numFmt formatCode="&quot;R$&quot;#,##0.00_);-&quot;R$&quot;#,##0.00" numFmtId="176"/>
    <numFmt formatCode="&quot;R$&quot; #,##0.00_);[Red]-&quot;R$&quot; #,##0.00" numFmtId="177"/>
    <numFmt formatCode="#,##0.0##" numFmtId="178"/>
    <numFmt formatCode="#,##0.00####" numFmtId="179"/>
    <numFmt formatCode="&quot;R$&quot; #,##0.00_);[Red]-&quot;R$&quot; #,##0.00" numFmtId="180"/>
    <numFmt formatCode="#,##0.00####" numFmtId="181"/>
    <numFmt formatCode="&quot;R$&quot;#,##0.00_);[Red]-&quot;R$&quot;#,##0.00" numFmtId="182"/>
    <numFmt formatCode="#,##0.0##" numFmtId="183"/>
    <numFmt formatCode="General" numFmtId="184"/>
    <numFmt formatCode="&quot;R$ &quot;#,##0.00_);&quot;-R$ &quot;#,##0.00" numFmtId="185"/>
    <numFmt formatCode="&quot;R$ &quot;#,##0.00_);&quot;-R$ &quot;#,##0.00" numFmtId="186"/>
    <numFmt formatCode="&quot;R$&quot;#,##0.00_);-&quot;R$&quot;#,##0.00" numFmtId="187"/>
    <numFmt formatCode="&quot;R$ &quot;#,##0.00_);&quot;-R$ &quot;#,##0.00" numFmtId="188"/>
    <numFmt formatCode="0.000" numFmtId="189"/>
  </numFmts>
  <fonts count="12">
    <font>
      <sz val="10"/>
      <name val="Arial"/>
      <charset val="1"/>
    </font>
    <font>
      <color rgb="FF000000"/>
      <sz val="11"/>
      <name val="Calibri"/>
      <charset val="1"/>
    </font>
    <font>
      <color rgb="FF000000"/>
      <sz val="10"/>
      <name val="Arial"/>
      <charset val="1"/>
    </font>
    <font>
      <color rgb="FF000000"/>
      <sz val="8"/>
      <name val="Tahoma"/>
      <charset val="1"/>
      <b/>
    </font>
    <font>
      <color rgb="FF000000"/>
      <sz val="8"/>
      <name val="Tahoma"/>
      <charset val="1"/>
    </font>
    <font>
      <sz val="11"/>
      <name val="Calibri"/>
      <charset val="1"/>
    </font>
    <font>
      <color rgb="FF000000"/>
      <sz val="10"/>
      <name val="Arial"/>
      <charset val="1"/>
      <b/>
    </font>
    <font>
      <color rgb="FFFFFFFF"/>
      <sz val="10"/>
      <name val="Arial"/>
      <charset val="1"/>
    </font>
    <font>
      <sz val="10"/>
      <name val="Arial"/>
      <charset val="1"/>
    </font>
    <font>
      <color rgb="FFFFFFFF"/>
      <sz val="8"/>
      <name val="Tahoma"/>
      <charset val="1"/>
      <b/>
    </font>
    <font>
      <sz val="8"/>
      <name val="Tahoma"/>
      <charset val="1"/>
      <b/>
    </font>
    <font>
      <color rgb="FF000000"/>
      <sz val="8"/>
      <name val="Calibri"/>
      <charset val="1"/>
    </font>
  </fonts>
  <fills count="26">
    <fill>
      <patternFill patternType="none"/>
    </fill>
    <fill>
      <patternFill patternType="gray125"/>
    </fill>
    <fill>
      <patternFill patternType="solid">
        <fgColor rgb="FFE6EFF6"/>
        <bgColor rgb="FFE6EFF6"/>
      </patternFill>
    </fill>
    <fill>
      <patternFill patternType="solid">
        <fgColor rgb="FFE0D6D3"/>
        <bgColor rgb="FFE0D6D3"/>
      </patternFill>
    </fill>
    <fill>
      <patternFill patternType="solid">
        <fgColor rgb="FFFFFFFF"/>
        <bgColor rgb="FFFFFFFF"/>
      </patternFill>
    </fill>
    <fill>
      <patternFill patternType="solid">
        <fgColor rgb="FFC8E1D8"/>
        <bgColor rgb="FFC8E1D8"/>
      </patternFill>
    </fill>
    <fill>
      <patternFill patternType="solid">
        <fgColor rgb="FF8CB4D2"/>
        <bgColor rgb="FF8CB4D2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6666"/>
        <bgColor rgb="FFFF6666"/>
      </patternFill>
    </fill>
    <fill>
      <patternFill patternType="solid">
        <fgColor rgb="FFFAFAF0"/>
        <bgColor rgb="FFFAFAF0"/>
      </patternFill>
    </fill>
    <fill>
      <patternFill patternType="solid">
        <fgColor rgb="FFCDDFED"/>
        <bgColor rgb="FFCDDFED"/>
      </patternFill>
    </fill>
    <fill>
      <patternFill patternType="solid">
        <fgColor rgb="FF9999FF"/>
        <bgColor rgb="FF9999FF"/>
      </patternFill>
    </fill>
    <fill>
      <patternFill patternType="solid">
        <fgColor rgb="FFFF9999"/>
        <bgColor rgb="FFFF9999"/>
      </patternFill>
    </fill>
    <fill>
      <patternFill patternType="solid">
        <fgColor rgb="FF659F8A"/>
        <bgColor rgb="FF659F8A"/>
      </patternFill>
    </fill>
    <fill>
      <patternFill patternType="solid">
        <fgColor rgb="FFBFBFBF"/>
        <bgColor rgb="FFBFBFBF"/>
      </patternFill>
    </fill>
    <fill>
      <patternFill patternType="solid">
        <fgColor rgb="FFCC7ACC"/>
        <bgColor rgb="FFCC7ACC"/>
      </patternFill>
    </fill>
    <fill>
      <patternFill patternType="solid">
        <fgColor rgb="FF808080"/>
        <bgColor rgb="FF808080"/>
      </patternFill>
    </fill>
    <fill>
      <patternFill patternType="solid">
        <fgColor rgb="FF0C3627"/>
        <bgColor rgb="FF0C3627"/>
      </patternFill>
    </fill>
    <fill>
      <patternFill patternType="solid">
        <fgColor rgb="FFFFFF80"/>
        <bgColor rgb="FFFFFF80"/>
      </patternFill>
    </fill>
    <fill>
      <patternFill patternType="solid">
        <fgColor rgb="FF98C4B4"/>
        <bgColor rgb="FF98C4B4"/>
      </patternFill>
    </fill>
    <fill>
      <patternFill patternType="solid">
        <fgColor rgb="FFCCCCFF"/>
        <bgColor rgb="FFCCCCFF"/>
      </patternFill>
    </fill>
    <fill>
      <patternFill patternType="solid">
        <fgColor rgb="FFE6E6E6"/>
        <bgColor rgb="FFE6E6E6"/>
      </patternFill>
    </fill>
    <fill>
      <patternFill patternType="solid">
        <fgColor rgb="FFE6B8E6"/>
        <bgColor rgb="FFE6B8E6"/>
      </patternFill>
    </fill>
    <fill>
      <patternFill patternType="solid">
        <fgColor rgb="FFFFFF00"/>
        <bgColor rgb="FFFFFF00"/>
      </patternFill>
    </fill>
  </fills>
  <borders count="49">
    <border>
      <left/>
      <right/>
      <top/>
      <bottom/>
      <diagonal/>
    </border>
    <border>
      <left/>
      <right/>
      <top style="thin">
        <color rgb="FFBDB1B7"/>
      </top>
      <bottom style="thin">
        <color rgb="FFBDB1B7"/>
      </bottom>
      <diagonal/>
    </border>
    <border>
      <left/>
      <right style="thin">
        <color rgb="FFBDB1B7"/>
      </right>
      <top style="thin">
        <color rgb="FFBDB1B7"/>
      </top>
      <bottom style="thin">
        <color rgb="FFBDB1B7"/>
      </bottom>
      <diagonal/>
    </border>
    <border>
      <left style="thin">
        <color rgb="FFBDB1B7"/>
      </left>
      <right style="thin">
        <color rgb="FFBDB1B7"/>
      </right>
      <top style="thin">
        <color rgb="FFBDB1B7"/>
      </top>
      <bottom style="thin">
        <color rgb="FFBDB1B7"/>
      </bottom>
      <diagonal/>
    </border>
    <border>
      <left style="thin">
        <color rgb="FFBDB1B7"/>
      </left>
      <right style="thin">
        <color rgb="FFBDB1B7"/>
      </right>
      <top/>
      <bottom/>
      <diagonal/>
    </border>
    <border>
      <left style="thin">
        <color rgb="FFBDB1B7"/>
      </left>
      <right/>
      <top/>
      <bottom/>
      <diagonal/>
    </border>
    <border>
      <left/>
      <right style="thin">
        <color rgb="FFBDB1B7"/>
      </right>
      <top/>
      <bottom/>
      <diagonal/>
    </border>
    <border>
      <left style="thin">
        <color rgb="FFBDB1B7"/>
      </left>
      <right/>
      <top/>
      <bottom/>
      <diagonal/>
    </border>
    <border>
      <left/>
      <right/>
      <top/>
      <bottom/>
      <diagonal/>
    </border>
    <border>
      <left/>
      <right style="thin">
        <color rgb="FFBDB1B7"/>
      </right>
      <top/>
      <bottom/>
      <diagonal/>
    </border>
    <border>
      <left style="thin">
        <color rgb="FFBDB1B7"/>
      </left>
      <right/>
      <top/>
      <bottom style="thin">
        <color rgb="FFBDB1B7"/>
      </bottom>
      <diagonal/>
    </border>
    <border>
      <left/>
      <right/>
      <top/>
      <bottom style="thin">
        <color rgb="FFBDB1B7"/>
      </bottom>
      <diagonal/>
    </border>
    <border>
      <left/>
      <right/>
      <top/>
      <bottom style="thin">
        <color rgb="FFBDB1B7"/>
      </bottom>
      <diagonal/>
    </border>
    <border>
      <left/>
      <right/>
      <top/>
      <bottom style="thin">
        <color rgb="FFBDB1B7"/>
      </bottom>
      <diagonal/>
    </border>
    <border>
      <left/>
      <right/>
      <top/>
      <bottom style="thin">
        <color rgb="FFC0DC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DB1B7"/>
      </left>
      <right/>
      <top style="thin">
        <color rgb="FFBDB1B7"/>
      </top>
      <bottom style="thin">
        <color rgb="FFBDB1B7"/>
      </bottom>
      <diagonal/>
    </border>
    <border>
      <left style="thin">
        <color rgb="FFBDB1B7"/>
      </left>
      <right/>
      <top style="thin">
        <color rgb="FFBDB1B7"/>
      </top>
      <bottom style="thin">
        <color rgb="FFBDB1B7"/>
      </bottom>
      <diagonal/>
    </border>
    <border>
      <left style="thin"/>
      <right style="thin">
        <color rgb="FFBDB1B7"/>
      </right>
      <top style="thin">
        <color rgb="FFBDB1B7"/>
      </top>
      <bottom style="thin">
        <color rgb="FFBDB1B7"/>
      </bottom>
      <diagonal/>
    </border>
    <border>
      <left style="thin">
        <color rgb="FFBDB1B7"/>
      </left>
      <right/>
      <top style="thin">
        <color rgb="FFBDB1B7"/>
      </top>
      <bottom style="thin">
        <color rgb="FFBDB1B7"/>
      </bottom>
      <diagonal/>
    </border>
    <border>
      <left style="thin">
        <color rgb="FFC4CFBD"/>
      </left>
      <right/>
      <top style="thin">
        <color rgb="FFBDB1B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DB1B7"/>
      </left>
      <right style="thin">
        <color rgb="FFBDB1B7"/>
      </right>
      <top/>
      <bottom style="thin">
        <color rgb="FFBDB1B7"/>
      </bottom>
      <diagonal/>
    </border>
    <border>
      <left/>
      <right style="thin">
        <color rgb="FFC0DCC0"/>
      </right>
      <top/>
      <bottom/>
      <diagonal/>
    </border>
    <border>
      <left/>
      <right/>
      <top/>
      <bottom/>
      <diagonal/>
    </border>
    <border>
      <left style="thin">
        <color rgb="FFBDB1B7"/>
      </left>
      <right/>
      <top style="thin">
        <color rgb="FFBDB1B7"/>
      </top>
      <bottom style="thin">
        <color rgb="FFBDB1B7"/>
      </bottom>
      <diagonal/>
    </border>
    <border>
      <left style="thin">
        <color rgb="FFBDB1B7"/>
      </left>
      <right/>
      <top/>
      <bottom/>
      <diagonal/>
    </border>
    <border>
      <left style="thin">
        <color rgb="FFBDB1B7"/>
      </left>
      <right style="thin">
        <color rgb="FF800000"/>
      </right>
      <top style="thin">
        <color rgb="FFBDB1B7"/>
      </top>
      <bottom style="thin">
        <color rgb="FFBDB1B7"/>
      </bottom>
      <diagonal/>
    </border>
    <border>
      <left style="thin">
        <color rgb="FF800000"/>
      </left>
      <right style="thin">
        <color rgb="FFBDB1B7"/>
      </right>
      <top style="thin">
        <color rgb="FFBDB1B7"/>
      </top>
      <bottom style="thin">
        <color rgb="FFBDB1B7"/>
      </bottom>
      <diagonal/>
    </border>
    <border>
      <left style="thin">
        <color rgb="FFBDB1B7"/>
      </left>
      <right style="thin">
        <color rgb="FFC0DCC0"/>
      </right>
      <top/>
      <bottom/>
      <diagonal/>
    </border>
    <border>
      <left style="thin">
        <color rgb="FFC0DCC0"/>
      </left>
      <right style="thin">
        <color rgb="FFC0DCC0"/>
      </right>
      <top style="thin">
        <color rgb="FFC0DCC0"/>
      </top>
      <bottom style="thin">
        <color rgb="FFC0DCC0"/>
      </bottom>
      <diagonal/>
    </border>
    <border>
      <left/>
      <right style="thin">
        <color rgb="FFC0DCC0"/>
      </right>
      <top style="thin">
        <color rgb="FFC0DCC0"/>
      </top>
      <bottom style="thin">
        <color rgb="FFC0DCC0"/>
      </bottom>
      <diagonal/>
    </border>
    <border>
      <left style="thin">
        <color rgb="FFC0DCC0"/>
      </left>
      <right/>
      <top style="thin">
        <color rgb="FFC0DCC0"/>
      </top>
      <bottom style="thin">
        <color rgb="FFC0DCC0"/>
      </bottom>
      <diagonal/>
    </border>
    <border>
      <left/>
      <right style="thin">
        <color rgb="FFC0DCC0"/>
      </right>
      <top style="thin">
        <color rgb="FFC0DCC0"/>
      </top>
      <bottom style="thin">
        <color rgb="FFC0DCC0"/>
      </bottom>
      <diagonal/>
    </border>
    <border>
      <left style="thin">
        <color rgb="FFC0DCC0"/>
      </left>
      <right/>
      <top/>
      <bottom/>
      <diagonal/>
    </border>
    <border>
      <left/>
      <right/>
      <top/>
      <bottom/>
      <diagonal/>
    </border>
    <border>
      <left style="thin">
        <color rgb="FFC4CFBD"/>
      </left>
      <right style="thin">
        <color rgb="FFC4CFBD"/>
      </right>
      <top style="thin">
        <color rgb="FFBDB1B7"/>
      </top>
      <bottom style="thin">
        <color rgb="FFC4CFBD"/>
      </bottom>
      <diagonal/>
    </border>
    <border>
      <left style="thin">
        <color rgb="FFC4CFBD"/>
      </left>
      <right/>
      <top style="thin">
        <color rgb="FFBDB1B7"/>
      </top>
      <bottom style="thin">
        <color rgb="FFC4CFBD"/>
      </bottom>
      <diagonal/>
    </border>
    <border>
      <left/>
      <right/>
      <top/>
      <bottom/>
      <diagonal/>
    </border>
    <border>
      <left style="thin">
        <color rgb="FFC4CFBD"/>
      </left>
      <right style="thin">
        <color rgb="FFC4CFBD"/>
      </right>
      <top/>
      <bottom/>
      <diagonal/>
    </border>
    <border>
      <left style="thin">
        <color rgb="FFC4CFBD"/>
      </left>
      <right/>
      <top style="thin">
        <color rgb="FFBDB1B7"/>
      </top>
      <bottom style="thin">
        <color rgb="FFC4CFBD"/>
      </bottom>
      <diagonal/>
    </border>
    <border>
      <left style="thin">
        <color rgb="FFBDB1B7"/>
      </left>
      <right/>
      <top style="thin">
        <color rgb="FFBDB1B7"/>
      </top>
      <bottom/>
      <diagonal/>
    </border>
    <border>
      <left style="thin">
        <color rgb="FFC4CFBD"/>
      </left>
      <right style="thin">
        <color rgb="FFC4CFBD"/>
      </right>
      <top style="thin">
        <color rgb="FFBDB1B7"/>
      </top>
      <bottom/>
      <diagonal/>
    </border>
    <border>
      <left style="thin">
        <color rgb="FFC4CFBD"/>
      </left>
      <right style="thin">
        <color rgb="FFC4CFBD"/>
      </right>
      <top style="thin">
        <color rgb="FFC0DCC0"/>
      </top>
      <bottom/>
      <diagonal/>
    </border>
    <border>
      <left style="thin">
        <color rgb="FFC4CFBD"/>
      </left>
      <right/>
      <top style="thin">
        <color rgb="FFBDB1B7"/>
      </top>
      <bottom style="thin">
        <color rgb="FFC4CFBD"/>
      </bottom>
      <diagonal/>
    </border>
    <border>
      <left/>
      <right/>
      <top/>
      <bottom/>
      <diagonal/>
    </border>
    <border>
      <left/>
      <right/>
      <top style="thin">
        <color rgb="FFC4CFBD"/>
      </top>
      <bottom/>
      <diagonal/>
    </border>
  </borders>
  <cellStyleXfs count="1">
    <xf borderId="0" fillId="0" fontId="0" numFmtId="0"/>
  </cellStyleXfs>
  <cellXfs count="137">
    <xf applyAlignment="true" applyBorder="true" applyFill="true" applyNumberFormat="true" applyFont="true" applyProtection="true" borderId="0" fillId="0" fontId="0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16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1" numFmtId="4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" fillId="2" fontId="1" numFmtId="166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2" fillId="2" fontId="1" numFmtId="166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" fillId="0" fontId="4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4" fontId="1" numFmtId="166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4" fontId="1" numFmtId="166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4" fontId="1" numFmtId="166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5" fontId="2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6" fillId="5" fontId="2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7" fillId="6" fontId="4" numFmtId="165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6" fontId="4" numFmtId="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6" fontId="4" numFmtId="165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9" fillId="6" fontId="4" numFmtId="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0" fillId="7" fontId="1" numFmtId="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5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8" fillId="7" fontId="1" numFmtId="166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1" fillId="7" fontId="1" numFmtId="166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2" fillId="7" fontId="1" numFmtId="166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3" fillId="8" fontId="6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1" fillId="8" fontId="6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4" fillId="9" fontId="2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5" fillId="9" fontId="2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7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8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9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10" fontId="7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10" fontId="7" numFmtId="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3" fontId="3" numFmtId="4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0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1" fillId="11" fontId="4" numFmtId="167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2" fillId="12" fontId="8" numFmtId="16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3" fillId="12" fontId="8" numFmtId="16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3" fillId="13" fontId="8" numFmtId="16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16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4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0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11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8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3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14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5" fillId="14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26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7" fillId="3" fontId="3" numFmtId="165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" fillId="3" fontId="3" numFmtId="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8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" fillId="3" fontId="3" numFmtId="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" fillId="4" fontId="3" numFmtId="164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24" fillId="0" fontId="4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9" fillId="15" fontId="9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0" fillId="15" fontId="9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1" fillId="0" fontId="2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2" fillId="13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2" fillId="16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2" fillId="17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2" fillId="18" fontId="1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3" fillId="16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4" fillId="16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5" fillId="16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5" fillId="16" fontId="1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2" fillId="16" fontId="10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4" fillId="8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5" fillId="8" fontId="3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2" fillId="19" fontId="9" numFmtId="0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6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23" fillId="20" fontId="8" numFmtId="16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37" fillId="20" fontId="8" numFmtId="169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" fillId="0" fontId="2" numFmtId="17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5" fillId="0" fontId="2" numFmtId="17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8" fillId="11" fontId="4" numFmtId="49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38" fillId="11" fontId="11" numFmtId="49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38" fillId="11" fontId="11" numFmtId="171" xfId="0">
      <alignment horizontal="left" vertical="center" textRotation="0" shrinkToFit="true" wrapText="false"/>
      <protection hidden="false" locked="true"/>
    </xf>
    <xf applyAlignment="true" applyBorder="true" applyFill="true" applyNumberFormat="true" applyFont="true" applyProtection="true" borderId="38" fillId="11" fontId="4" numFmtId="17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9" fillId="11" fontId="4" numFmtId="0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" fillId="3" fontId="3" numFmtId="173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0" fillId="0" fontId="2" numFmtId="17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8" fillId="11" fontId="11" numFmtId="175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1" fillId="3" fontId="3" numFmtId="176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1" fillId="21" fontId="4" numFmtId="177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1" fillId="0" fontId="2" numFmtId="17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8" fillId="11" fontId="4" numFmtId="165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8" fillId="11" fontId="4" numFmtId="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8" fillId="17" fontId="4" numFmtId="2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1" fillId="4" fontId="3" numFmtId="176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8" fillId="11" fontId="4" numFmtId="17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2" fillId="11" fontId="4" numFmtId="17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8" fillId="9" fontId="4" numFmtId="178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8" fillId="2" fontId="4" numFmtId="17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9" fillId="8" fontId="4" numFmtId="180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3" fillId="0" fontId="4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4" fillId="21" fontId="4" numFmtId="181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4" fillId="21" fontId="4" numFmtId="177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22" fontId="4" numFmtId="18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23" fontId="4" numFmtId="10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23" fontId="4" numFmtId="18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24" fontId="3" numFmtId="18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16" fontId="3" numFmtId="18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16" fontId="4" numFmtId="18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23" fontId="4" numFmtId="183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23" fontId="11" numFmtId="18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25" fontId="4" numFmtId="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25" fontId="4" numFmtId="18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45" fillId="21" fontId="3" numFmtId="182" xfId="0">
      <alignment horizontal="center" vertical="bottom" textRotation="0" shrinkToFit="false" wrapText="false"/>
      <protection hidden="false" locked="true"/>
    </xf>
    <xf applyAlignment="true" applyBorder="true" applyFill="true" applyNumberFormat="true" applyFont="true" applyProtection="true" borderId="38" fillId="11" fontId="4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1" fillId="3" fontId="3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46" fillId="11" fontId="4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0" fillId="3" fontId="3" numFmtId="169" xfId="0">
      <alignment horizontal="center" vertical="center" textRotation="0" shrinkToFit="true" wrapText="false"/>
      <protection hidden="false" locked="true"/>
    </xf>
    <xf applyAlignment="true" applyBorder="true" applyFill="true" applyNumberFormat="true" applyFont="true" applyProtection="true" borderId="37" fillId="0" fontId="11" numFmtId="164" xfId="0">
      <alignment horizontal="center" vertical="center" textRotation="0" shrinkToFit="false" wrapText="false"/>
      <protection hidden="false" locked="true"/>
    </xf>
    <xf applyAlignment="true" applyBorder="true" applyFill="true" applyNumberFormat="true" applyFont="true" applyProtection="true" borderId="37" fillId="0" fontId="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11" numFmtId="16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7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7" fillId="0" fontId="2" numFmtId="184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7" fillId="0" fontId="4" numFmtId="18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37" fillId="0" fontId="4" numFmtId="186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8" fillId="0" fontId="4" numFmtId="187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7" fillId="0" fontId="4" numFmtId="187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188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7" fillId="0" fontId="8" numFmtId="16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7" fillId="0" fontId="8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8" fillId="0" fontId="8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7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8" fillId="0" fontId="8" numFmtId="0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48" fillId="0" fontId="4" numFmtId="18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4" numFmtId="18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165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2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2" numFmtId="49" xfId="0">
      <alignment horizontal="general" vertical="bottom" textRotation="0" shrinkToFit="false" wrapText="false"/>
      <protection hidden="false" locked="true"/>
    </xf>
    <xf applyAlignment="true" applyBorder="true" applyFill="true" applyNumberFormat="true" applyFont="true" applyProtection="true" borderId="0" fillId="0" fontId="8" numFmtId="49" xfId="0">
      <alignment horizontal="general" vertical="bottom" textRotation="0" shrinkToFit="false" wrapText="false"/>
      <protection hidden="false" locked="true"/>
    </xf>
  </cellXfs>
  <dxfs count="0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_rels/sheet1.xml.rels><?xml version="1.0" encoding="UTF-8" standalone="yes"?>
<Relationships xmlns="http://schemas.openxmlformats.org/package/2006/relationships"/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true" summaryRight="true"/>
    <pageSetUpPr fitToPage="true"/>
  </sheetPr>
  <dimension ref="A1:APO984"/>
  <sheetViews>
    <sheetView workbookViewId="0" zoomScale="85" zoomScaleNormal="85" tabSelected="true" showZeros="true" showFormulas="false" showGridLines="false" showRowColHeaders="true">
      <selection sqref="CR4" activeCell="CR4"/>
    </sheetView>
  </sheetViews>
  <sheetFormatPr defaultColWidth="14.85546875" customHeight="true" defaultRowHeight="15"/>
  <cols>
    <col max="1" min="1" style="1" width="9.5703125" customWidth="true"/>
    <col max="2" min="2" style="1" width="49.140625" customWidth="true"/>
    <col max="3" min="3" style="2" width="6.140625" customWidth="true"/>
    <col max="6" min="4" style="2" width="6.7109375" customWidth="true"/>
    <col max="7" min="7" style="2" width="16.42578125" customWidth="true"/>
    <col max="8" min="8" style="2" width="6.7109375" customWidth="true"/>
    <col max="9" min="9" style="2" width="11.85546875" customWidth="true" hidden="true"/>
    <col max="10" min="10" style="2" width="13.28515625" customWidth="true" hidden="true"/>
    <col max="12" min="11" style="2" width="12.28515625" customWidth="true"/>
    <col max="13" min="13" style="2" width="2.5703125" customWidth="true"/>
    <col max="14" min="14" style="2" width="11" customWidth="true"/>
    <col max="15" min="15" style="2" width="10.5703125" customWidth="true"/>
    <col max="16" min="16" style="2" width="9.85546875" customWidth="true"/>
    <col max="19" min="17" style="2" width="12.28515625" customWidth="true"/>
    <col max="20" min="20" style="2" width="33.42578125" customWidth="true"/>
    <col max="21" min="21" style="2" width="17.85546875" customWidth="true"/>
    <col max="22" min="22" style="2" width="21.7109375" customWidth="true"/>
    <col max="23" min="23" style="2" width="2.5703125" customWidth="true"/>
    <col max="24" min="24" style="3" width="5.85546875" customWidth="true"/>
    <col max="25" min="25" style="4" width="10.85546875" customWidth="true"/>
    <col max="26" min="26" style="3" width="5.42578125" customWidth="true"/>
    <col max="27" min="27" style="4" width="10.5703125" customWidth="true"/>
    <col max="28" min="28" style="3" width="5.140625" customWidth="true"/>
    <col max="29" min="29" style="4" width="10" customWidth="true"/>
    <col max="30" min="30" style="3" width="5.99609375" customWidth="true"/>
    <col max="31" min="31" style="4" width="10" customWidth="true"/>
    <col max="32" min="32" style="2" width="2.5703125" customWidth="true"/>
    <col max="33" min="33" style="4" width="16.85546875" customWidth="true"/>
    <col max="34" min="34" style="2" width="3.99609375" customWidth="true"/>
    <col max="35" min="35" style="2" width="14.7109375" customWidth="true"/>
    <col max="36" min="36" style="2" width="15.42578125" customWidth="true"/>
    <col max="37" min="37" style="2" width="15.85546875" customWidth="true"/>
    <col max="38" min="38" style="2" width="12" customWidth="true"/>
    <col max="39" min="39" style="2" width="14.140625" customWidth="true"/>
    <col max="40" min="40" style="2" width="17.140625" customWidth="true"/>
    <col max="41" min="41" style="2" width="22.85546875" customWidth="true"/>
    <col max="42" min="42" style="2" width="20.85546875" customWidth="true"/>
    <col max="43" min="43" style="2" width="15.85546875" customWidth="true"/>
    <col max="44" min="44" style="2" width="17.42578125" customWidth="true"/>
    <col max="45" min="45" style="2" width="12.7109375" customWidth="true"/>
    <col max="46" min="46" style="2" width="13.42578125" customWidth="true"/>
    <col max="47" min="47" style="2" width="14.5703125" customWidth="true"/>
    <col max="48" min="48" style="2" width="13.42578125" customWidth="true"/>
    <col max="49" min="49" style="2" width="31.5703125" customWidth="true"/>
    <col max="50" min="50" style="2" width="2.85546875" customWidth="true"/>
    <col max="51" min="51" style="2" width="20.5703125" customWidth="true"/>
    <col max="52" min="52" style="2" width="23.7109375" customWidth="true"/>
    <col max="53" min="53" style="2" width="3.140625" customWidth="true"/>
    <col max="55" min="54" style="2" width="21.140625" customWidth="true"/>
    <col max="56" min="56" style="2" width="10.85546875" customWidth="true"/>
    <col max="57" min="57" style="2" width="13.7109375" customWidth="true"/>
    <col max="58" min="58" style="2" width="7.140625" customWidth="true"/>
    <col max="59" min="59" style="2" width="13" customWidth="true"/>
    <col max="62" min="60" style="2" width="19.99609375" customWidth="true"/>
    <col max="63" min="63" style="2" width="8.85546875" customWidth="true"/>
    <col max="64" min="64" style="2" width="17.28515625" customWidth="true"/>
    <col max="65" min="65" style="2" width="9" customWidth="true"/>
    <col max="66" min="66" style="2" width="16.5703125" customWidth="true"/>
    <col max="67" min="67" style="2" width="11" customWidth="true"/>
    <col max="70" min="68" style="2" width="12" customWidth="true"/>
    <col max="71" min="71" style="2" width="16.140625" customWidth="true"/>
    <col max="72" min="72" style="2" width="9.140625" customWidth="true"/>
    <col max="73" min="73" style="2" width="13.7109375" customWidth="true"/>
    <col max="74" min="74" style="2" width="9.28515625" customWidth="true"/>
    <col max="75" min="75" style="2" width="16" customWidth="true"/>
    <col max="76" min="76" style="2" width="9" customWidth="true"/>
    <col max="77" min="77" style="2" width="16.7109375" customWidth="true"/>
    <col max="78" min="78" style="2" width="8.7109375" customWidth="true"/>
    <col max="79" min="79" style="2" width="13.7109375" customWidth="true"/>
    <col max="80" min="80" style="2" width="18.85546875" customWidth="true"/>
    <col max="89" min="81" style="2" width="10.42578125" customWidth="true"/>
    <col max="90" min="90" style="2" width="16" customWidth="true"/>
    <col max="91" min="91" style="2" width="21.140625" customWidth="true"/>
    <col max="92" min="92" style="2" width="10.7109375" customWidth="true"/>
    <col max="93" min="93" style="2" width="14" customWidth="true"/>
    <col max="94" min="94" style="2" width="9" customWidth="true"/>
    <col max="95" min="95" style="2" width="14.5703125" customWidth="true"/>
    <col max="96" min="96" style="2" width="20.140625" customWidth="true"/>
    <col max="97" min="97" style="2" width="2.99609375" customWidth="true"/>
    <col max="99" min="98" style="5" width="14.85546875" customWidth="true"/>
    <col max="100" min="100" style="5" width="14.5703125" customWidth="true"/>
    <col max="101" min="101" style="5" width="17.140625" customWidth="true"/>
    <col max="102" min="102" style="5" width="2.42578125" customWidth="true"/>
    <col max="103" min="103" style="5" width="8.7109375" customWidth="true"/>
    <col max="104" min="104" style="5" width="12.140625" customWidth="true"/>
    <col max="339" min="105" style="5" width="14.5703125" customWidth="true"/>
    <col max="1109" min="340" style="5" width="14.85546875" customWidth="true"/>
  </cols>
  <sheetData>
    <row r="1">
      <c r="A1" s="6" t="s">
        <v>0</v>
      </c>
      <c r="B1" s="6"/>
      <c r="C1" s="7"/>
      <c r="D1" s="7"/>
      <c r="E1" s="7"/>
      <c r="F1" s="8"/>
      <c r="G1" s="9" t="s">
        <v>1</v>
      </c>
      <c r="H1" s="9"/>
      <c r="I1" s="9" t="s">
        <v>2</v>
      </c>
      <c r="J1" s="9" t="s">
        <v>3</v>
      </c>
      <c r="K1" s="9" t="s">
        <v>4</v>
      </c>
      <c r="L1" s="9" t="s">
        <v>5</v>
      </c>
      <c r="M1" s="10"/>
      <c r="N1" s="11" t="s">
        <v>6</v>
      </c>
      <c r="O1" s="12"/>
      <c r="P1" s="12"/>
      <c r="Q1" s="12"/>
      <c r="R1" s="12"/>
      <c r="S1" s="12"/>
      <c r="T1" s="13"/>
      <c r="U1" s="14" t="s">
        <v>7</v>
      </c>
      <c r="V1" s="15"/>
      <c r="W1" s="10"/>
      <c r="X1" s="16" t="s">
        <v>8</v>
      </c>
      <c r="Y1" s="17"/>
      <c r="Z1" s="18"/>
      <c r="AA1" s="17"/>
      <c r="AB1" s="18"/>
      <c r="AC1" s="17"/>
      <c r="AD1" s="18"/>
      <c r="AE1" s="19"/>
      <c r="AF1" s="10"/>
      <c r="AG1" s="20" t="s">
        <v>9</v>
      </c>
      <c r="AH1" s="21"/>
      <c r="AI1" s="22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4"/>
      <c r="AX1" s="10"/>
      <c r="AY1" s="25" t="s">
        <v>10</v>
      </c>
      <c r="AZ1" s="26"/>
      <c r="BA1" s="27"/>
      <c r="BB1" s="28" t="s">
        <v>11</v>
      </c>
      <c r="BC1" s="29"/>
      <c r="BD1" s="28"/>
      <c r="BE1" s="28"/>
      <c r="BF1" s="28"/>
      <c r="BG1" s="28"/>
      <c r="BH1" s="28"/>
      <c r="BI1" s="29"/>
      <c r="BJ1" s="29"/>
      <c r="BK1" s="28"/>
      <c r="BL1" s="28"/>
      <c r="BM1" s="28"/>
      <c r="BN1" s="28"/>
      <c r="BO1" s="28"/>
      <c r="BP1" s="28"/>
      <c r="BQ1" s="29"/>
      <c r="BR1" s="29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9"/>
      <c r="CK1" s="29"/>
      <c r="CL1" s="28"/>
      <c r="CM1" s="28"/>
      <c r="CN1" s="28"/>
      <c r="CO1" s="28"/>
      <c r="CP1" s="28"/>
      <c r="CQ1" s="28"/>
      <c r="CR1" s="28"/>
      <c r="CS1" s="30"/>
      <c r="CT1" s="31" t="s">
        <v>12</v>
      </c>
      <c r="CU1" s="32" t="s">
        <v>13</v>
      </c>
      <c r="CV1" s="33" t="s">
        <v>14</v>
      </c>
      <c r="CW1" s="9" t="s">
        <v>15</v>
      </c>
      <c r="CY1" s="34" t="s">
        <v>16</v>
      </c>
      <c r="CZ1" s="35"/>
      <c r="DA1" s="34"/>
      <c r="DB1" s="35"/>
    </row>
    <row r="2" ht="15">
      <c r="A2" s="36" t="s">
        <v>17</v>
      </c>
      <c r="B2" s="36" t="s">
        <v>18</v>
      </c>
      <c r="C2" s="9" t="s">
        <v>19</v>
      </c>
      <c r="D2" s="9" t="s">
        <v>20</v>
      </c>
      <c r="E2" s="9" t="s">
        <v>21</v>
      </c>
      <c r="F2" s="37" t="s">
        <v>22</v>
      </c>
      <c r="G2" s="38" t="n">
        <v>1</v>
      </c>
      <c r="H2" s="9" t="s">
        <v>23</v>
      </c>
      <c r="I2" s="39"/>
      <c r="J2" s="40"/>
      <c r="K2" s="41"/>
      <c r="L2" s="41"/>
      <c r="M2" s="42"/>
      <c r="N2" s="43" t="s">
        <v>24</v>
      </c>
      <c r="O2" s="43" t="s">
        <v>25</v>
      </c>
      <c r="P2" s="43" t="s">
        <v>26</v>
      </c>
      <c r="Q2" s="44" t="s">
        <v>27</v>
      </c>
      <c r="R2" s="45" t="s">
        <v>28</v>
      </c>
      <c r="S2" s="46" t="s">
        <v>29</v>
      </c>
      <c r="T2" s="47" t="s">
        <v>30</v>
      </c>
      <c r="U2" s="48" t="s">
        <v>31</v>
      </c>
      <c r="V2" s="49" t="s">
        <v>32</v>
      </c>
      <c r="W2" s="50"/>
      <c r="X2" s="51" t="s">
        <v>33</v>
      </c>
      <c r="Y2" s="52"/>
      <c r="Z2" s="51" t="s">
        <v>34</v>
      </c>
      <c r="AA2" s="52"/>
      <c r="AB2" s="51" t="s">
        <v>35</v>
      </c>
      <c r="AC2" s="52"/>
      <c r="AD2" s="51" t="s">
        <v>36</v>
      </c>
      <c r="AE2" s="52"/>
      <c r="AF2" s="53"/>
      <c r="AG2" s="54" t="s">
        <v>37</v>
      </c>
      <c r="AH2" s="55"/>
      <c r="AI2" s="9" t="s">
        <v>38</v>
      </c>
      <c r="AJ2" s="9" t="s">
        <v>39</v>
      </c>
      <c r="AK2" s="9" t="s">
        <v>40</v>
      </c>
      <c r="AL2" s="9" t="s">
        <v>41</v>
      </c>
      <c r="AM2" s="9" t="s">
        <v>42</v>
      </c>
      <c r="AN2" s="9" t="s">
        <v>43</v>
      </c>
      <c r="AO2" s="9" t="s">
        <v>44</v>
      </c>
      <c r="AP2" s="9" t="s">
        <v>45</v>
      </c>
      <c r="AQ2" s="9" t="s">
        <v>46</v>
      </c>
      <c r="AR2" s="9" t="s">
        <v>47</v>
      </c>
      <c r="AS2" s="9" t="s">
        <v>48</v>
      </c>
      <c r="AT2" s="9" t="s">
        <v>49</v>
      </c>
      <c r="AU2" s="9" t="s">
        <v>50</v>
      </c>
      <c r="AV2" s="9" t="s">
        <v>51</v>
      </c>
      <c r="AW2" s="31" t="s">
        <v>52</v>
      </c>
      <c r="AX2" s="56"/>
      <c r="AY2" s="57" t="s">
        <v>53</v>
      </c>
      <c r="AZ2" s="58" t="s">
        <v>54</v>
      </c>
      <c r="BA2" s="59"/>
      <c r="BB2" s="60" t="s">
        <v>55</v>
      </c>
      <c r="BC2" s="60" t="s">
        <v>56</v>
      </c>
      <c r="BD2" s="61" t="s">
        <v>57</v>
      </c>
      <c r="BE2" s="61"/>
      <c r="BF2" s="61" t="s">
        <v>58</v>
      </c>
      <c r="BG2" s="61"/>
      <c r="BH2" s="62" t="s">
        <v>59</v>
      </c>
      <c r="BI2" s="63" t="s">
        <v>39</v>
      </c>
      <c r="BJ2" s="64"/>
      <c r="BK2" s="65" t="s">
        <v>60</v>
      </c>
      <c r="BL2" s="66"/>
      <c r="BM2" s="65" t="s">
        <v>61</v>
      </c>
      <c r="BN2" s="66"/>
      <c r="BO2" s="65" t="s">
        <v>62</v>
      </c>
      <c r="BP2" s="67"/>
      <c r="BQ2" s="65" t="s">
        <v>40</v>
      </c>
      <c r="BR2" s="66"/>
      <c r="BS2" s="63" t="s">
        <v>63</v>
      </c>
      <c r="BT2" s="65" t="s">
        <v>47</v>
      </c>
      <c r="BU2" s="67"/>
      <c r="BV2" s="65" t="s">
        <v>64</v>
      </c>
      <c r="BW2" s="66"/>
      <c r="BX2" s="65" t="s">
        <v>44</v>
      </c>
      <c r="BY2" s="66"/>
      <c r="BZ2" s="65" t="s">
        <v>65</v>
      </c>
      <c r="CA2" s="66"/>
      <c r="CB2" s="63" t="s">
        <v>66</v>
      </c>
      <c r="CC2" s="68" t="s">
        <v>67</v>
      </c>
      <c r="CD2" s="68" t="s">
        <v>27</v>
      </c>
      <c r="CE2" s="68" t="s">
        <v>68</v>
      </c>
      <c r="CF2" s="68" t="s">
        <v>69</v>
      </c>
      <c r="CG2" s="68" t="s">
        <v>70</v>
      </c>
      <c r="CH2" s="68" t="s">
        <v>71</v>
      </c>
      <c r="CI2" s="68" t="s">
        <v>28</v>
      </c>
      <c r="CJ2" s="68" t="s">
        <v>72</v>
      </c>
      <c r="CK2" s="61" t="s">
        <v>73</v>
      </c>
      <c r="CL2" s="61" t="s">
        <v>74</v>
      </c>
      <c r="CM2" s="63" t="s">
        <v>75</v>
      </c>
      <c r="CN2" s="69" t="s">
        <v>76</v>
      </c>
      <c r="CO2" s="70"/>
      <c r="CP2" s="69" t="s">
        <v>77</v>
      </c>
      <c r="CQ2" s="70"/>
      <c r="CR2" s="71" t="s">
        <v>78</v>
      </c>
      <c r="CS2" s="72"/>
      <c r="CT2" s="73"/>
      <c r="CU2" s="74"/>
      <c r="CV2" s="73"/>
      <c r="CW2" s="74"/>
      <c r="CX2" s="42"/>
      <c r="CY2" s="9" t="s">
        <v>79</v>
      </c>
      <c r="CZ2" s="75" t="s">
        <v>80</v>
      </c>
      <c r="DA2" s="9" t="s">
        <v>81</v>
      </c>
      <c r="DB2" s="76" t="s">
        <v>82</v>
      </c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  <c r="IO2" s="77"/>
      <c r="IP2" s="77"/>
      <c r="IQ2" s="77"/>
      <c r="IR2" s="77"/>
      <c r="IS2" s="77"/>
      <c r="IT2" s="77"/>
      <c r="IU2" s="77"/>
      <c r="IV2" s="77"/>
      <c r="IW2" s="77"/>
      <c r="IX2" s="77"/>
      <c r="IY2" s="77"/>
      <c r="IZ2" s="77"/>
      <c r="JA2" s="77"/>
      <c r="JB2" s="77"/>
      <c r="JC2" s="77"/>
      <c r="JD2" s="77"/>
      <c r="JE2" s="77"/>
      <c r="JF2" s="77"/>
      <c r="JG2" s="77"/>
      <c r="JH2" s="77"/>
      <c r="JI2" s="77"/>
      <c r="JJ2" s="77"/>
      <c r="JK2" s="77"/>
      <c r="JL2" s="77"/>
      <c r="JM2" s="77"/>
      <c r="JN2" s="77"/>
      <c r="JO2" s="77"/>
      <c r="JP2" s="77"/>
      <c r="JQ2" s="77"/>
      <c r="JR2" s="77"/>
      <c r="JS2" s="77"/>
      <c r="JT2" s="77"/>
      <c r="JU2" s="77"/>
      <c r="JV2" s="77"/>
      <c r="JW2" s="77"/>
      <c r="JX2" s="77"/>
      <c r="JY2" s="77"/>
      <c r="JZ2" s="77"/>
      <c r="KA2" s="77"/>
      <c r="KB2" s="77"/>
      <c r="KC2" s="77"/>
      <c r="KD2" s="77"/>
      <c r="KE2" s="77"/>
      <c r="KF2" s="77"/>
      <c r="KG2" s="77"/>
      <c r="KH2" s="77"/>
      <c r="KI2" s="77"/>
      <c r="KJ2" s="77"/>
      <c r="KK2" s="77"/>
      <c r="KL2" s="77"/>
      <c r="KM2" s="77"/>
      <c r="KN2" s="77"/>
      <c r="KO2" s="77"/>
      <c r="KP2" s="77"/>
      <c r="KQ2" s="77"/>
      <c r="KR2" s="77"/>
      <c r="KS2" s="77"/>
      <c r="KT2" s="77"/>
      <c r="KU2" s="77"/>
      <c r="KV2" s="77"/>
      <c r="KW2" s="77"/>
      <c r="KX2" s="77"/>
      <c r="KY2" s="77"/>
      <c r="KZ2" s="77"/>
      <c r="LA2" s="77"/>
      <c r="LB2" s="77"/>
      <c r="LC2" s="77"/>
      <c r="LD2" s="77"/>
      <c r="LE2" s="77"/>
      <c r="LF2" s="77"/>
      <c r="LG2" s="77"/>
      <c r="LH2" s="77"/>
      <c r="LI2" s="77"/>
      <c r="LJ2" s="77"/>
      <c r="LK2" s="77"/>
      <c r="LL2" s="77"/>
      <c r="LM2" s="77"/>
      <c r="LN2" s="77"/>
      <c r="LO2" s="77"/>
      <c r="LP2" s="77"/>
      <c r="LQ2" s="77"/>
      <c r="LR2" s="77"/>
      <c r="LS2" s="77"/>
      <c r="LT2" s="77"/>
      <c r="LU2" s="77"/>
      <c r="LV2" s="77"/>
      <c r="LW2" s="77"/>
      <c r="LX2" s="77"/>
      <c r="LY2" s="77"/>
      <c r="LZ2" s="77"/>
      <c r="MA2" s="77"/>
      <c r="MB2" s="77"/>
      <c r="MC2" s="77"/>
      <c r="MD2" s="77"/>
      <c r="ME2" s="77"/>
      <c r="MF2" s="77"/>
      <c r="MG2" s="77"/>
      <c r="MH2" s="77"/>
      <c r="MI2" s="77"/>
      <c r="MJ2" s="77"/>
      <c r="MK2" s="77"/>
      <c r="ML2" s="77"/>
      <c r="MM2" s="77"/>
      <c r="MN2" s="77"/>
      <c r="MO2" s="77"/>
      <c r="MP2" s="77"/>
      <c r="MQ2" s="77"/>
      <c r="MR2" s="77"/>
      <c r="MS2" s="77"/>
      <c r="MT2" s="77"/>
      <c r="MU2" s="77"/>
      <c r="MV2" s="77"/>
      <c r="MW2" s="77"/>
      <c r="MX2" s="77"/>
      <c r="MY2" s="77"/>
      <c r="MZ2" s="77"/>
      <c r="NA2" s="77"/>
      <c r="NB2" s="77"/>
      <c r="NC2" s="77"/>
      <c r="ND2" s="77"/>
      <c r="NE2" s="77"/>
      <c r="NF2" s="77"/>
      <c r="NG2" s="77"/>
      <c r="NH2" s="77"/>
      <c r="NI2" s="77"/>
      <c r="NJ2" s="77"/>
      <c r="NK2" s="77"/>
      <c r="NL2" s="77"/>
      <c r="NM2" s="77"/>
      <c r="NN2" s="77"/>
      <c r="NO2" s="77"/>
      <c r="NP2" s="77"/>
      <c r="NQ2" s="77"/>
      <c r="NR2" s="77"/>
      <c r="NS2" s="77"/>
      <c r="NT2" s="77"/>
      <c r="NU2" s="77"/>
      <c r="NV2" s="77"/>
      <c r="NW2" s="77"/>
      <c r="NX2" s="77"/>
      <c r="NY2" s="77"/>
      <c r="NZ2" s="77"/>
      <c r="OA2" s="77"/>
      <c r="OB2" s="77"/>
      <c r="OC2" s="77"/>
      <c r="OD2" s="77"/>
      <c r="OE2" s="77"/>
      <c r="OF2" s="77"/>
      <c r="OG2" s="77"/>
      <c r="OH2" s="77"/>
      <c r="OI2" s="77"/>
      <c r="OJ2" s="77"/>
      <c r="OK2" s="77"/>
      <c r="OL2" s="77"/>
      <c r="OM2" s="77"/>
      <c r="ON2" s="77"/>
      <c r="OO2" s="77"/>
      <c r="OP2" s="77"/>
      <c r="OQ2" s="77"/>
      <c r="OR2" s="77"/>
      <c r="OS2" s="77"/>
      <c r="OT2" s="77"/>
      <c r="OU2" s="77"/>
      <c r="OV2" s="77"/>
      <c r="OW2" s="77"/>
      <c r="OX2" s="77"/>
      <c r="OY2" s="77"/>
      <c r="OZ2" s="77"/>
      <c r="PA2" s="77"/>
      <c r="PB2" s="77"/>
      <c r="PC2" s="77"/>
      <c r="PD2" s="77"/>
      <c r="PE2" s="77"/>
      <c r="PF2" s="77"/>
      <c r="PG2" s="77"/>
      <c r="PH2" s="77"/>
      <c r="PI2" s="77"/>
      <c r="PJ2" s="77"/>
      <c r="PK2" s="77"/>
      <c r="PL2" s="77"/>
      <c r="PM2" s="77"/>
      <c r="PN2" s="77"/>
      <c r="PO2" s="77"/>
      <c r="PP2" s="77"/>
      <c r="PQ2" s="77"/>
      <c r="PR2" s="77"/>
      <c r="PS2" s="77"/>
      <c r="PT2" s="77"/>
      <c r="PU2" s="77"/>
      <c r="PV2" s="77"/>
      <c r="PW2" s="77"/>
      <c r="PX2" s="77"/>
      <c r="PY2" s="77"/>
      <c r="PZ2" s="77"/>
      <c r="QA2" s="77"/>
      <c r="QB2" s="77"/>
      <c r="QC2" s="77"/>
      <c r="QD2" s="77"/>
      <c r="QE2" s="77"/>
      <c r="QF2" s="77"/>
      <c r="QG2" s="77"/>
      <c r="QH2" s="77"/>
      <c r="QI2" s="77"/>
      <c r="QJ2" s="77"/>
      <c r="QK2" s="77"/>
      <c r="QL2" s="77"/>
      <c r="QM2" s="77"/>
      <c r="QN2" s="77"/>
      <c r="QO2" s="77"/>
      <c r="QP2" s="77"/>
      <c r="QQ2" s="77"/>
      <c r="QR2" s="77"/>
      <c r="QS2" s="77"/>
      <c r="QT2" s="77"/>
      <c r="QU2" s="77"/>
      <c r="QV2" s="77"/>
      <c r="QW2" s="77"/>
      <c r="QX2" s="77"/>
      <c r="QY2" s="77"/>
      <c r="QZ2" s="77"/>
      <c r="RA2" s="77"/>
      <c r="RB2" s="77"/>
      <c r="RC2" s="77"/>
      <c r="RD2" s="77"/>
      <c r="RE2" s="77"/>
      <c r="RF2" s="77"/>
      <c r="RG2" s="77"/>
      <c r="RH2" s="77"/>
      <c r="RI2" s="77"/>
      <c r="RJ2" s="77"/>
      <c r="RK2" s="77"/>
      <c r="RL2" s="77"/>
      <c r="RM2" s="77"/>
      <c r="RN2" s="77"/>
      <c r="RO2" s="77"/>
      <c r="RP2" s="77"/>
      <c r="RQ2" s="77"/>
      <c r="RR2" s="77"/>
      <c r="RS2" s="77"/>
      <c r="RT2" s="77"/>
      <c r="RU2" s="77"/>
      <c r="RV2" s="77"/>
      <c r="RW2" s="77"/>
      <c r="RX2" s="77"/>
      <c r="RY2" s="77"/>
      <c r="RZ2" s="77"/>
      <c r="SA2" s="77"/>
      <c r="SB2" s="77"/>
      <c r="SC2" s="77"/>
      <c r="SD2" s="77"/>
      <c r="SE2" s="77"/>
      <c r="SF2" s="77"/>
      <c r="SG2" s="77"/>
      <c r="SH2" s="77"/>
      <c r="SI2" s="77"/>
      <c r="SJ2" s="77"/>
      <c r="SK2" s="77"/>
      <c r="SL2" s="77"/>
      <c r="SM2" s="77"/>
      <c r="SN2" s="77"/>
      <c r="SO2" s="77"/>
      <c r="SP2" s="77"/>
      <c r="SQ2" s="77"/>
      <c r="SR2" s="77"/>
      <c r="SS2" s="77"/>
      <c r="ST2" s="77"/>
      <c r="SU2" s="77"/>
      <c r="SV2" s="77"/>
      <c r="SW2" s="77"/>
      <c r="SX2" s="77"/>
      <c r="SY2" s="77"/>
      <c r="SZ2" s="77"/>
      <c r="TA2" s="77"/>
      <c r="TB2" s="77"/>
      <c r="TC2" s="77"/>
      <c r="TD2" s="77"/>
      <c r="TE2" s="77"/>
      <c r="TF2" s="77"/>
      <c r="TG2" s="77"/>
      <c r="TH2" s="77"/>
      <c r="TI2" s="77"/>
      <c r="TJ2" s="77"/>
      <c r="TK2" s="77"/>
      <c r="TL2" s="77"/>
      <c r="TM2" s="77"/>
      <c r="TN2" s="77"/>
      <c r="TO2" s="77"/>
      <c r="TP2" s="77"/>
      <c r="TQ2" s="77"/>
      <c r="TR2" s="77"/>
      <c r="TS2" s="77"/>
      <c r="TT2" s="77"/>
      <c r="TU2" s="77"/>
      <c r="TV2" s="77"/>
      <c r="TW2" s="77"/>
      <c r="TX2" s="77"/>
      <c r="TY2" s="77"/>
      <c r="TZ2" s="77"/>
      <c r="UA2" s="77"/>
      <c r="UB2" s="77"/>
      <c r="UC2" s="77"/>
      <c r="UD2" s="77"/>
      <c r="UE2" s="77"/>
      <c r="UF2" s="77"/>
      <c r="UG2" s="77"/>
      <c r="UH2" s="77"/>
      <c r="UI2" s="77"/>
      <c r="UJ2" s="77"/>
      <c r="UK2" s="77"/>
      <c r="UL2" s="77"/>
      <c r="UM2" s="77"/>
      <c r="UN2" s="77"/>
      <c r="UO2" s="77"/>
      <c r="UP2" s="77"/>
      <c r="UQ2" s="77"/>
      <c r="UR2" s="77"/>
      <c r="US2" s="77"/>
      <c r="UT2" s="77"/>
      <c r="UU2" s="77"/>
      <c r="UV2" s="77"/>
      <c r="UW2" s="77"/>
      <c r="UX2" s="77"/>
      <c r="UY2" s="77"/>
      <c r="UZ2" s="77"/>
      <c r="VA2" s="77"/>
      <c r="VB2" s="77"/>
      <c r="VC2" s="77"/>
      <c r="VD2" s="77"/>
      <c r="VE2" s="77"/>
      <c r="VF2" s="77"/>
      <c r="VG2" s="77"/>
      <c r="VH2" s="77"/>
      <c r="VI2" s="77"/>
      <c r="VJ2" s="77"/>
      <c r="VK2" s="77"/>
      <c r="VL2" s="77"/>
      <c r="VM2" s="77"/>
      <c r="VN2" s="77"/>
      <c r="VO2" s="77"/>
      <c r="VP2" s="77"/>
      <c r="VQ2" s="77"/>
      <c r="VR2" s="77"/>
      <c r="VS2" s="77"/>
      <c r="VT2" s="77"/>
      <c r="VU2" s="77"/>
      <c r="VV2" s="77"/>
      <c r="VW2" s="77"/>
      <c r="VX2" s="77"/>
      <c r="VY2" s="77"/>
      <c r="VZ2" s="77"/>
      <c r="WA2" s="77"/>
      <c r="WB2" s="77"/>
      <c r="WC2" s="77"/>
      <c r="WD2" s="77"/>
      <c r="WE2" s="77"/>
      <c r="WF2" s="77"/>
      <c r="WG2" s="77"/>
      <c r="WH2" s="77"/>
      <c r="WI2" s="77"/>
      <c r="WJ2" s="77"/>
      <c r="WK2" s="77"/>
      <c r="WL2" s="77"/>
      <c r="WM2" s="77"/>
      <c r="WN2" s="77"/>
      <c r="WO2" s="77"/>
      <c r="WP2" s="77"/>
      <c r="WQ2" s="77"/>
      <c r="WR2" s="77"/>
      <c r="WS2" s="77"/>
      <c r="WT2" s="77"/>
      <c r="WU2" s="77"/>
      <c r="WV2" s="77"/>
      <c r="WW2" s="77"/>
      <c r="WX2" s="77"/>
      <c r="WY2" s="77"/>
      <c r="WZ2" s="77"/>
      <c r="XA2" s="77"/>
      <c r="XB2" s="77"/>
      <c r="XC2" s="77"/>
      <c r="XD2" s="77"/>
      <c r="XE2" s="77"/>
      <c r="XF2" s="77"/>
      <c r="XG2" s="77"/>
      <c r="XH2" s="77"/>
      <c r="XI2" s="77"/>
      <c r="XJ2" s="77"/>
      <c r="XK2" s="77"/>
      <c r="XL2" s="77"/>
      <c r="XM2" s="77"/>
      <c r="XN2" s="77"/>
      <c r="XO2" s="77"/>
      <c r="XP2" s="77"/>
      <c r="XQ2" s="77"/>
      <c r="XR2" s="77"/>
      <c r="XS2" s="77"/>
      <c r="XT2" s="77"/>
      <c r="XU2" s="77"/>
      <c r="XV2" s="77"/>
      <c r="XW2" s="77"/>
      <c r="XX2" s="77"/>
      <c r="XY2" s="77"/>
      <c r="XZ2" s="77"/>
      <c r="YA2" s="77"/>
      <c r="YB2" s="77"/>
      <c r="YC2" s="77"/>
      <c r="YD2" s="77"/>
      <c r="YE2" s="77"/>
      <c r="YF2" s="77"/>
      <c r="YG2" s="77"/>
      <c r="YH2" s="77"/>
      <c r="YI2" s="77"/>
      <c r="YJ2" s="77"/>
      <c r="YK2" s="77"/>
      <c r="YL2" s="77"/>
      <c r="YM2" s="77"/>
      <c r="YN2" s="77"/>
      <c r="YO2" s="77"/>
      <c r="YP2" s="77"/>
      <c r="YQ2" s="77"/>
      <c r="YR2" s="77"/>
      <c r="YS2" s="77"/>
      <c r="YT2" s="77"/>
      <c r="YU2" s="77"/>
      <c r="YV2" s="77"/>
      <c r="YW2" s="77"/>
      <c r="YX2" s="77"/>
      <c r="YY2" s="77"/>
      <c r="YZ2" s="77"/>
      <c r="ZA2" s="77"/>
      <c r="ZB2" s="77"/>
      <c r="ZC2" s="77"/>
      <c r="ZD2" s="77"/>
      <c r="ZE2" s="77"/>
      <c r="ZF2" s="77"/>
      <c r="ZG2" s="77"/>
      <c r="ZH2" s="77"/>
      <c r="ZI2" s="77"/>
      <c r="ZJ2" s="77"/>
      <c r="ZK2" s="77"/>
      <c r="ZL2" s="77"/>
      <c r="ZM2" s="77"/>
      <c r="ZN2" s="77"/>
      <c r="ZO2" s="77"/>
      <c r="ZP2" s="77"/>
      <c r="ZQ2" s="77"/>
      <c r="ZR2" s="77"/>
      <c r="ZS2" s="77"/>
      <c r="ZT2" s="77"/>
      <c r="ZU2" s="77"/>
      <c r="ZV2" s="77"/>
      <c r="ZW2" s="77"/>
      <c r="ZX2" s="77"/>
      <c r="ZY2" s="77"/>
      <c r="ZZ2" s="77"/>
      <c r="AAA2" s="77"/>
      <c r="AAB2" s="77"/>
      <c r="AAC2" s="77"/>
      <c r="AAD2" s="77"/>
      <c r="AAE2" s="77"/>
      <c r="AAF2" s="77"/>
      <c r="AAG2" s="77"/>
      <c r="AAH2" s="77"/>
      <c r="AAI2" s="77"/>
      <c r="AAJ2" s="77"/>
      <c r="AAK2" s="77"/>
      <c r="AAL2" s="77"/>
      <c r="AAM2" s="77"/>
      <c r="AAN2" s="77"/>
      <c r="AAO2" s="77"/>
      <c r="AAP2" s="77"/>
      <c r="AAQ2" s="77"/>
      <c r="AAR2" s="77"/>
      <c r="AAS2" s="77"/>
      <c r="AAT2" s="77"/>
      <c r="AAU2" s="77"/>
      <c r="AAV2" s="77"/>
      <c r="AAW2" s="77"/>
      <c r="AAX2" s="77"/>
      <c r="AAY2" s="77"/>
      <c r="AAZ2" s="77"/>
      <c r="ABA2" s="77"/>
      <c r="ABB2" s="77"/>
      <c r="ABC2" s="77"/>
      <c r="ABD2" s="77"/>
      <c r="ABE2" s="77"/>
      <c r="ABF2" s="77"/>
      <c r="ABG2" s="77"/>
      <c r="ABH2" s="77"/>
      <c r="ABI2" s="77"/>
      <c r="ABJ2" s="77"/>
      <c r="ABK2" s="77"/>
      <c r="ABL2" s="77"/>
      <c r="ABM2" s="77"/>
      <c r="ABN2" s="77"/>
      <c r="ABO2" s="77"/>
      <c r="ABP2" s="77"/>
      <c r="ABQ2" s="77"/>
      <c r="ABR2" s="77"/>
      <c r="ABS2" s="77"/>
      <c r="ABT2" s="77"/>
      <c r="ABU2" s="77"/>
      <c r="ABV2" s="77"/>
      <c r="ABW2" s="77"/>
      <c r="ABX2" s="77"/>
      <c r="ABY2" s="77"/>
      <c r="ABZ2" s="77"/>
      <c r="ACA2" s="77"/>
      <c r="ACB2" s="77"/>
      <c r="ACC2" s="77"/>
      <c r="ACD2" s="77"/>
      <c r="ACE2" s="77"/>
      <c r="ACF2" s="77"/>
      <c r="ACG2" s="77"/>
      <c r="ACH2" s="77"/>
      <c r="ACI2" s="77"/>
      <c r="ACJ2" s="77"/>
      <c r="ACK2" s="77"/>
      <c r="ACL2" s="77"/>
      <c r="ACM2" s="77"/>
      <c r="ACN2" s="77"/>
      <c r="ACO2" s="77"/>
      <c r="ACP2" s="77"/>
      <c r="ACQ2" s="77"/>
      <c r="ACR2" s="77"/>
      <c r="ACS2" s="77"/>
      <c r="ACT2" s="77"/>
      <c r="ACU2" s="77"/>
      <c r="ACV2" s="77"/>
      <c r="ACW2" s="77"/>
      <c r="ACX2" s="77"/>
      <c r="ACY2" s="77"/>
      <c r="ACZ2" s="77"/>
      <c r="ADA2" s="77"/>
      <c r="ADB2" s="77"/>
      <c r="ADC2" s="77"/>
      <c r="ADD2" s="77"/>
      <c r="ADE2" s="77"/>
      <c r="ADF2" s="77"/>
      <c r="ADG2" s="77"/>
      <c r="ADH2" s="77"/>
      <c r="ADI2" s="77"/>
      <c r="ADJ2" s="77"/>
      <c r="ADK2" s="77"/>
      <c r="ADL2" s="77"/>
      <c r="ADM2" s="77"/>
      <c r="ADN2" s="77"/>
      <c r="ADO2" s="77"/>
      <c r="ADP2" s="77"/>
      <c r="ADQ2" s="77"/>
      <c r="ADR2" s="77"/>
      <c r="ADS2" s="77"/>
      <c r="ADT2" s="77"/>
      <c r="ADU2" s="77"/>
      <c r="ADV2" s="77"/>
      <c r="ADW2" s="77"/>
      <c r="ADX2" s="77"/>
      <c r="ADY2" s="77"/>
      <c r="ADZ2" s="77"/>
      <c r="AEA2" s="77"/>
      <c r="AEB2" s="77"/>
      <c r="AEC2" s="77"/>
      <c r="AED2" s="77"/>
      <c r="AEE2" s="77"/>
      <c r="AEF2" s="77"/>
      <c r="AEG2" s="77"/>
      <c r="AEH2" s="77"/>
      <c r="AEI2" s="77"/>
      <c r="AEJ2" s="77"/>
      <c r="AEK2" s="77"/>
      <c r="AEL2" s="77"/>
      <c r="AEM2" s="77"/>
      <c r="AEN2" s="77"/>
      <c r="AEO2" s="77"/>
      <c r="AEP2" s="77"/>
      <c r="AEQ2" s="77"/>
      <c r="AER2" s="77"/>
      <c r="AES2" s="77"/>
      <c r="AET2" s="77"/>
      <c r="AEU2" s="77"/>
      <c r="AEV2" s="77"/>
      <c r="AEW2" s="77"/>
      <c r="AEX2" s="77"/>
      <c r="AEY2" s="77"/>
      <c r="AEZ2" s="77"/>
      <c r="AFA2" s="77"/>
      <c r="AFB2" s="77"/>
      <c r="AFC2" s="77"/>
      <c r="AFD2" s="77"/>
      <c r="AFE2" s="77"/>
      <c r="AFF2" s="77"/>
      <c r="AFG2" s="77"/>
      <c r="AFH2" s="77"/>
      <c r="AFI2" s="77"/>
      <c r="AFJ2" s="77"/>
      <c r="AFK2" s="77"/>
      <c r="AFL2" s="77"/>
      <c r="AFM2" s="77"/>
      <c r="AFN2" s="77"/>
      <c r="AFO2" s="77"/>
      <c r="AFP2" s="77"/>
      <c r="AFQ2" s="77"/>
      <c r="AFR2" s="77"/>
      <c r="AFS2" s="77"/>
      <c r="AFT2" s="77"/>
      <c r="AFU2" s="77"/>
      <c r="AFV2" s="77"/>
      <c r="AFW2" s="77"/>
      <c r="AFX2" s="77"/>
      <c r="AFY2" s="77"/>
      <c r="AFZ2" s="77"/>
      <c r="AGA2" s="77"/>
      <c r="AGB2" s="77"/>
      <c r="AGC2" s="77"/>
      <c r="AGD2" s="77"/>
      <c r="AGE2" s="77"/>
      <c r="AGF2" s="77"/>
      <c r="AGG2" s="77"/>
      <c r="AGH2" s="77"/>
      <c r="AGI2" s="77"/>
      <c r="AGJ2" s="77"/>
      <c r="AGK2" s="77"/>
      <c r="AGL2" s="77"/>
      <c r="AGM2" s="77"/>
      <c r="AGN2" s="77"/>
      <c r="AGO2" s="77"/>
      <c r="AGP2" s="77"/>
      <c r="AGQ2" s="77"/>
      <c r="AGR2" s="77"/>
      <c r="AGS2" s="77"/>
      <c r="AGT2" s="77"/>
      <c r="AGU2" s="77"/>
      <c r="AGV2" s="77"/>
      <c r="AGW2" s="77"/>
      <c r="AGX2" s="77"/>
      <c r="AGY2" s="77"/>
      <c r="AGZ2" s="77"/>
      <c r="AHA2" s="77"/>
      <c r="AHB2" s="77"/>
      <c r="AHC2" s="77"/>
      <c r="AHD2" s="77"/>
      <c r="AHE2" s="77"/>
      <c r="AHF2" s="77"/>
      <c r="AHG2" s="77"/>
      <c r="AHH2" s="77"/>
      <c r="AHI2" s="77"/>
      <c r="AHJ2" s="77"/>
      <c r="AHK2" s="77"/>
      <c r="AHL2" s="77"/>
      <c r="AHM2" s="77"/>
      <c r="AHN2" s="77"/>
      <c r="AHO2" s="77"/>
      <c r="AHP2" s="77"/>
      <c r="AHQ2" s="77"/>
      <c r="AHR2" s="77"/>
      <c r="AHS2" s="77"/>
      <c r="AHT2" s="77"/>
      <c r="AHU2" s="77"/>
      <c r="AHV2" s="77"/>
      <c r="AHW2" s="77"/>
      <c r="AHX2" s="77"/>
      <c r="AHY2" s="77"/>
      <c r="AHZ2" s="77"/>
      <c r="AIA2" s="77"/>
      <c r="AIB2" s="77"/>
      <c r="AIC2" s="77"/>
      <c r="AID2" s="77"/>
      <c r="AIE2" s="77"/>
      <c r="AIF2" s="77"/>
      <c r="AIG2" s="77"/>
      <c r="AIH2" s="77"/>
      <c r="AII2" s="77"/>
      <c r="AIJ2" s="77"/>
      <c r="AIK2" s="77"/>
      <c r="AIL2" s="77"/>
      <c r="AIM2" s="77"/>
      <c r="AIN2" s="77"/>
      <c r="AIO2" s="77"/>
      <c r="AIP2" s="77"/>
      <c r="AIQ2" s="77"/>
      <c r="AIR2" s="77"/>
      <c r="AIS2" s="77"/>
      <c r="AIT2" s="77"/>
      <c r="AIU2" s="77"/>
      <c r="AIV2" s="77"/>
      <c r="AIW2" s="77"/>
      <c r="AIX2" s="77"/>
      <c r="AIY2" s="77"/>
      <c r="AIZ2" s="77"/>
      <c r="AJA2" s="77"/>
      <c r="AJB2" s="77"/>
      <c r="AJC2" s="77"/>
      <c r="AJD2" s="77"/>
      <c r="AJE2" s="77"/>
      <c r="AJF2" s="77"/>
      <c r="AJG2" s="77"/>
      <c r="AJH2" s="77"/>
      <c r="AJI2" s="77"/>
      <c r="AJJ2" s="77"/>
      <c r="AJK2" s="77"/>
      <c r="AJL2" s="77"/>
      <c r="AJM2" s="77"/>
      <c r="AJN2" s="77"/>
      <c r="AJO2" s="77"/>
      <c r="AJP2" s="77"/>
      <c r="AJQ2" s="77"/>
      <c r="AJR2" s="77"/>
      <c r="AJS2" s="77"/>
      <c r="AJT2" s="77"/>
      <c r="AJU2" s="77"/>
      <c r="AJV2" s="77"/>
      <c r="AJW2" s="77"/>
      <c r="AJX2" s="77"/>
      <c r="AJY2" s="77"/>
      <c r="AJZ2" s="77"/>
      <c r="AKA2" s="77"/>
      <c r="AKB2" s="77"/>
      <c r="AKC2" s="77"/>
      <c r="AKD2" s="77"/>
      <c r="AKE2" s="77"/>
      <c r="AKF2" s="77"/>
      <c r="AKG2" s="77"/>
      <c r="AKH2" s="77"/>
      <c r="AKI2" s="77"/>
      <c r="AKJ2" s="77"/>
      <c r="AKK2" s="77"/>
      <c r="AKL2" s="77"/>
      <c r="AKM2" s="77"/>
      <c r="AKN2" s="77"/>
      <c r="AKO2" s="77"/>
      <c r="AKP2" s="77"/>
      <c r="AKQ2" s="77"/>
      <c r="AKR2" s="77"/>
      <c r="AKS2" s="77"/>
      <c r="AKT2" s="77"/>
      <c r="AKU2" s="77"/>
      <c r="AKV2" s="77"/>
      <c r="AKW2" s="77"/>
      <c r="AKX2" s="77"/>
      <c r="AKY2" s="77"/>
      <c r="AKZ2" s="77"/>
      <c r="ALA2" s="77"/>
      <c r="ALB2" s="77"/>
      <c r="ALC2" s="77"/>
      <c r="ALD2" s="77"/>
      <c r="ALE2" s="77"/>
      <c r="ALF2" s="77"/>
      <c r="ALG2" s="77"/>
      <c r="ALH2" s="77"/>
      <c r="ALI2" s="77"/>
      <c r="ALJ2" s="77"/>
      <c r="ALK2" s="77"/>
      <c r="ALL2" s="77"/>
      <c r="ALM2" s="77"/>
      <c r="ALN2" s="77"/>
      <c r="ALO2" s="77"/>
      <c r="ALP2" s="77"/>
      <c r="ALQ2" s="77"/>
      <c r="ALR2" s="77"/>
      <c r="ALS2" s="77"/>
      <c r="ALT2" s="77"/>
      <c r="ALU2" s="77"/>
      <c r="ALV2" s="77"/>
      <c r="ALW2" s="77"/>
      <c r="ALX2" s="77"/>
      <c r="ALY2" s="77"/>
      <c r="ALZ2" s="77"/>
      <c r="AMA2" s="77"/>
      <c r="AMB2" s="77"/>
      <c r="AMC2" s="77"/>
      <c r="AMD2" s="77"/>
      <c r="AME2" s="77"/>
      <c r="AMF2" s="77"/>
      <c r="AMG2" s="77"/>
      <c r="AMH2" s="77"/>
      <c r="AMI2" s="77"/>
      <c r="AMJ2" s="77"/>
      <c r="AMK2" s="77"/>
      <c r="AML2" s="77"/>
      <c r="AMM2" s="77"/>
      <c r="AMN2" s="77"/>
      <c r="AMO2" s="77"/>
      <c r="AMP2" s="77"/>
      <c r="AMQ2" s="77"/>
      <c r="AMR2" s="77"/>
      <c r="AMS2" s="77"/>
      <c r="AMT2" s="77"/>
      <c r="AMU2" s="77"/>
      <c r="AMV2" s="77"/>
      <c r="AMW2" s="77"/>
      <c r="AMX2" s="77"/>
      <c r="AMY2" s="77"/>
      <c r="AMZ2" s="77"/>
      <c r="ANA2" s="77"/>
      <c r="ANB2" s="77"/>
      <c r="ANC2" s="77"/>
      <c r="AND2" s="77"/>
      <c r="ANE2" s="77"/>
      <c r="ANF2" s="77"/>
      <c r="ANG2" s="77"/>
      <c r="ANH2" s="77"/>
      <c r="ANI2" s="77"/>
      <c r="ANJ2" s="77"/>
      <c r="ANK2" s="77"/>
      <c r="ANL2" s="77"/>
      <c r="ANM2" s="77"/>
      <c r="ANN2" s="77"/>
      <c r="ANO2" s="77"/>
      <c r="ANP2" s="77"/>
      <c r="ANQ2" s="77"/>
      <c r="ANR2" s="77"/>
      <c r="ANS2" s="77"/>
      <c r="ANT2" s="77"/>
      <c r="ANU2" s="77"/>
      <c r="ANV2" s="77"/>
      <c r="ANW2" s="77"/>
      <c r="ANX2" s="77"/>
      <c r="ANY2" s="77"/>
      <c r="ANZ2" s="77"/>
      <c r="AOA2" s="77"/>
      <c r="AOB2" s="77"/>
      <c r="AOC2" s="77"/>
      <c r="AOD2" s="77"/>
      <c r="AOE2" s="77"/>
      <c r="AOF2" s="77"/>
      <c r="AOG2" s="77"/>
      <c r="AOH2" s="77"/>
      <c r="AOI2" s="77"/>
      <c r="AOJ2" s="77"/>
      <c r="AOK2" s="77"/>
      <c r="AOL2" s="77"/>
      <c r="AOM2" s="77"/>
      <c r="AON2" s="77"/>
      <c r="AOO2" s="77"/>
      <c r="AOP2" s="77"/>
      <c r="AOQ2" s="77"/>
      <c r="AOR2" s="77"/>
      <c r="AOS2" s="77"/>
      <c r="AOT2" s="77"/>
      <c r="AOU2" s="77"/>
      <c r="AOV2" s="77"/>
      <c r="AOW2" s="77"/>
      <c r="AOX2" s="77"/>
      <c r="AOY2" s="77"/>
      <c r="AOZ2" s="77"/>
      <c r="APA2" s="77"/>
      <c r="APB2" s="77"/>
      <c r="APC2" s="77"/>
      <c r="APD2" s="77"/>
      <c r="APE2" s="77"/>
      <c r="APF2" s="77"/>
      <c r="APG2" s="77"/>
      <c r="APH2" s="77"/>
      <c r="API2" s="77"/>
      <c r="APJ2" s="77"/>
      <c r="APK2" s="77"/>
      <c r="APL2" s="77"/>
      <c r="APM2" s="77"/>
      <c r="APN2" s="77"/>
      <c r="APO2" s="77"/>
    </row>
    <row r="3" customHeight="true" ht="16.5" customFormat="true" s="5">
      <c r="A3" s="78" t="str">
        <f>FIELD("CODPRODUTO")</f>
      </c>
      <c r="B3" s="79" t="str">
        <f>FIELD("DESCRICAO")</f>
      </c>
      <c r="C3" s="80" t="str">
        <f>FIELD("QTDADEPECA_FORMULA")</f>
      </c>
      <c r="D3" s="80" t="str">
        <f>FIELD("COMP_FORMULA")</f>
      </c>
      <c r="E3" s="80" t="str">
        <f>FIELD("LARG_FORMULA")</f>
      </c>
      <c r="F3" s="80" t="str">
        <f>FIELD("ESPESSURA_FORMULA")</f>
      </c>
      <c r="G3" s="81" t="str">
        <f>ROUND(PRODUCT(C3:F3),4)</f>
      </c>
      <c r="H3" s="82" t="str">
        <f>FIELD("UNIDADE")</f>
      </c>
      <c r="I3" s="83" t="str">
        <f>FIELD("CUSTO")</f>
      </c>
      <c r="J3" s="83" t="str">
        <f>G3*I3</f>
      </c>
      <c r="K3" s="83" t="str">
        <f>FIELD("VALOR")</f>
      </c>
      <c r="L3" s="83" t="str">
        <f>K3*G3</f>
      </c>
      <c r="M3" s="84"/>
      <c r="N3" s="85" t="str">
        <f>FIELD("VDESC")</f>
      </c>
      <c r="O3" s="85" t="str">
        <f>FIELD("VOUTRO")</f>
      </c>
      <c r="P3" s="85" t="str">
        <f>FIELD("NF_VFRETE")</f>
      </c>
      <c r="Q3" s="85" t="str">
        <f>FIELD("NF_VICMSST")</f>
      </c>
      <c r="R3" s="85" t="str">
        <f>FIELD("NF_IPI_VIPI")</f>
      </c>
      <c r="S3" s="85" t="str">
        <f>FIELD("NF_VALOR_ISS_RETIDO")</f>
      </c>
      <c r="T3" s="86" t="str">
        <f>O3+P3+Q3+R3-N3-S3</f>
      </c>
      <c r="U3" s="87" t="str">
        <f>V3/G3</f>
      </c>
      <c r="V3" s="87" t="str">
        <f>L3+T3</f>
      </c>
      <c r="W3" s="88"/>
      <c r="X3" s="89" t="str">
        <f>FIELD("NF_ALIQ_ESTADUAL")</f>
      </c>
      <c r="Y3" s="90" t="str">
        <f>L3*(X3/100)</f>
      </c>
      <c r="Z3" s="89" t="str">
        <f>FIELD("NF_ALIQ_IMPORTACAO")</f>
      </c>
      <c r="AA3" s="90" t="str">
        <f>L3*(Z3/100)</f>
      </c>
      <c r="AB3" s="89" t="str">
        <f>FIELD("NF_ALIQ_MUNICIPAL")</f>
      </c>
      <c r="AC3" s="90" t="str">
        <f>L3*(AB3/100)</f>
      </c>
      <c r="AD3" s="89" t="str">
        <f>FIELD("NF_ALIQ_NACIONAL")</f>
      </c>
      <c r="AE3" s="90" t="str">
        <f>L3*(AD3/100)</f>
      </c>
      <c r="AF3" s="88"/>
      <c r="AG3" s="91" t="str">
        <f>J3</f>
      </c>
      <c r="AH3" s="92"/>
      <c r="AI3" s="93" t="str">
        <f>FIELD("CALC_PVENDA_IMPOSTOS")</f>
      </c>
      <c r="AJ3" s="93" t="str">
        <f>FIELD("CALC_PVENDA_PERDA_PRODUCAO")</f>
      </c>
      <c r="AK3" s="93" t="str">
        <f>FIELD("CALC_PVENDA_OUTRO")</f>
      </c>
      <c r="AL3" s="93" t="str">
        <f>FIELD("CALC_PVENDA_CUSTO_FIXO")</f>
      </c>
      <c r="AM3" s="93" t="str">
        <f>FIELD("CALC_PVENDA_CUSTO_VARIAVEL")</f>
      </c>
      <c r="AN3" s="93" t="str">
        <f>FIELD("CALC_PVENDA_CUSTO_FINANCEIRO")</f>
      </c>
      <c r="AO3" s="93" t="str">
        <f>FIELD("CALC_PVENDA_COMISSAO_REP")</f>
      </c>
      <c r="AP3" s="93" t="str">
        <f>FIELD("CALC_PVENDA_COMISSAO_FUN")</f>
      </c>
      <c r="AQ3" s="93" t="str">
        <f>FIELD("CALC_PVENDA_COMISSAO_AGENCIA")</f>
      </c>
      <c r="AR3" s="93" t="str">
        <f>FIELD("CALC_PVENDA_COMISSAO_PRODUCAO")</f>
      </c>
      <c r="AS3" s="94" t="str">
        <f>FIELD("CALC_PVENDA_FRETE")</f>
      </c>
      <c r="AT3" s="93" t="str">
        <f>SUM(AI3:AS3)+AU3</f>
      </c>
      <c r="AU3" s="95" t="str">
        <f>FIELD("CALC_PVENDA_LUCRO_DESEJADO")</f>
      </c>
      <c r="AV3" s="96" t="str">
        <f>(100/(100-AT3))</f>
      </c>
      <c r="AW3" s="97" t="str">
        <f>(AG3*AV3)+(I3-AG3)</f>
      </c>
      <c r="AX3" s="98"/>
      <c r="AY3" s="99" t="str">
        <f>FIELD("CALC_PMARGEM_CONTRIBUICAO")</f>
      </c>
      <c r="AZ3" s="100" t="str">
        <f>AW3*(1+(AY3/100))</f>
      </c>
      <c r="BA3" s="88"/>
      <c r="BB3" s="101" t="str">
        <f>FIELD("CALC_VALOR_ORIGINAL")</f>
      </c>
      <c r="BC3" s="101" t="str">
        <f>G3*BB3</f>
      </c>
      <c r="BD3" s="102" t="str">
        <f>FIELD("CALC_PDESC_MANUAL")</f>
      </c>
      <c r="BE3" s="103" t="str">
        <f>FIELD("CALC_VDESC_MANUAL")</f>
      </c>
      <c r="BF3" s="102" t="str">
        <f>FIELD("CALC_POUTRO_MANUAL")</f>
      </c>
      <c r="BG3" s="103" t="str">
        <f>FIELD("CALC_VOUTRO_MANUAL")</f>
      </c>
      <c r="BH3" s="104" t="str">
        <f>L3</f>
      </c>
      <c r="BI3" s="105" t="str">
        <f>AJ3</f>
      </c>
      <c r="BJ3" s="106" t="str">
        <f>L3*(BI3/100)</f>
      </c>
      <c r="BK3" s="107" t="str">
        <f>AL3</f>
      </c>
      <c r="BL3" s="103" t="str">
        <f>L3*(BK3/100)</f>
      </c>
      <c r="BM3" s="107" t="str">
        <f>AM3</f>
      </c>
      <c r="BN3" s="103" t="str">
        <f>L3*(BM3/100)</f>
      </c>
      <c r="BO3" s="107" t="str">
        <f>AN3</f>
      </c>
      <c r="BP3" s="103" t="str">
        <f>L3*(BO3/100)</f>
      </c>
      <c r="BQ3" s="107" t="str">
        <f>AK3</f>
      </c>
      <c r="BR3" s="103" t="str">
        <f>L3*(BQ3/100)</f>
      </c>
      <c r="BS3" s="105" t="str">
        <f>BL3+BN3+BP3+BR3</f>
      </c>
      <c r="BT3" s="107" t="str">
        <f>AR3</f>
      </c>
      <c r="BU3" s="103" t="str">
        <f>L3*(BT3/100)</f>
      </c>
      <c r="BV3" s="107" t="str">
        <f>FIELD("COMISSAO")</f>
      </c>
      <c r="BW3" s="103" t="str">
        <f>L3*(BV3/100)</f>
      </c>
      <c r="BX3" s="107" t="str">
        <f>FIELD("COMISSAO_REPRESENTANTE")</f>
      </c>
      <c r="BY3" s="103" t="str">
        <f>L3*(BX3/100)</f>
      </c>
      <c r="BZ3" s="107" t="str">
        <f>FIELD("COMISSAO_AGENCIA")</f>
      </c>
      <c r="CA3" s="103" t="str">
        <f>L3*(BZ3/100)</f>
      </c>
      <c r="CB3" s="105" t="str">
        <f>BU3+BW3+BY3+CA3</f>
      </c>
      <c r="CC3" s="103" t="str">
        <f>FIELD("NF_VICMS")</f>
      </c>
      <c r="CD3" s="103" t="str">
        <f>Q3</f>
      </c>
      <c r="CE3" s="103" t="str">
        <f>FIELD("NF_II_VII")</f>
      </c>
      <c r="CF3" s="103" t="str">
        <f>FIELD("NF_ISSQN_VISSQN")</f>
      </c>
      <c r="CG3" s="103" t="str">
        <f>FIELD("NF_COFINS_VCOFINS")</f>
      </c>
      <c r="CH3" s="103" t="str">
        <f>FIELD("NF_PIS_VPIS")</f>
      </c>
      <c r="CI3" s="103" t="str">
        <f>R3</f>
      </c>
      <c r="CJ3" s="103" t="str">
        <f>P3</f>
      </c>
      <c r="CK3" s="103" t="str">
        <f>FIELD("NF_ISS_VISS")</f>
      </c>
      <c r="CL3" s="108" t="str">
        <f>FIELD("NF_VIMPOSTO")</f>
      </c>
      <c r="CM3" s="105" t="str">
        <f>SUM(CC3:CI3)+CK3+CL3</f>
      </c>
      <c r="CN3" s="109" t="str">
        <f>FIELD("PDESC")</f>
      </c>
      <c r="CO3" s="110" t="str">
        <f>N3</f>
      </c>
      <c r="CP3" s="109" t="str">
        <f>FIELD("POUTRO")</f>
      </c>
      <c r="CQ3" s="110" t="str">
        <f>O3</f>
      </c>
      <c r="CR3" s="111" t="str">
        <f>V3-BS3-CB3-CM3-CJ3-J3</f>
      </c>
      <c r="CS3" s="88"/>
      <c r="CT3" s="112" t="str">
        <f>FIELD("CALC_QPESO_BRUTO")</f>
      </c>
      <c r="CU3" s="113" t="str">
        <f>CT3*G3</f>
      </c>
      <c r="CV3" s="114" t="str">
        <f>FIELD("CALC_QPESO_LIQUIDO")</f>
      </c>
      <c r="CW3" s="115" t="str">
        <f>CV3*G3</f>
      </c>
      <c r="CY3" s="116" t="str">
        <f>ROW(A3)-2</f>
      </c>
      <c r="CZ3" s="5" t="str">
        <f>FIELD("ORDEM")</f>
      </c>
      <c r="DA3" s="117" t="str">
        <f>IF(DB3="",COUNTBLANK(DB$3:DB3),"")</f>
      </c>
      <c r="DB3" s="118" t="str">
        <f>FIELD("PARENT")</f>
      </c>
    </row>
    <row r="4" ht="15" customFormat="true" s="5">
      <c r="A4" s="119"/>
      <c r="B4" s="119"/>
      <c r="C4" s="120"/>
      <c r="E4" s="120"/>
      <c r="G4" s="120"/>
      <c r="K4" s="121"/>
      <c r="L4" s="122" t="str">
        <f>SUBTOTAL(9,RANGE(L$3))</f>
      </c>
      <c r="N4" s="123" t="str">
        <f>SUBTOTAL(9,RANGE(N$3))</f>
      </c>
      <c r="O4" s="123" t="str">
        <f>SUBTOTAL(9,RANGE(O$3))</f>
      </c>
      <c r="P4" s="123" t="str">
        <f>SUBTOTAL(9,RANGE(P$3))</f>
      </c>
      <c r="Q4" s="123" t="str">
        <f>SUBTOTAL(9,RANGE(Q$3))</f>
      </c>
      <c r="R4" s="123" t="str">
        <f>SUBTOTAL(9,RANGE(R$3))</f>
      </c>
      <c r="S4" s="124" t="str">
        <f>SUBTOTAL(9,RANGE(S$3))</f>
      </c>
      <c r="T4" s="125"/>
      <c r="U4" s="77"/>
      <c r="V4" s="77"/>
      <c r="W4" s="77"/>
      <c r="X4" s="126"/>
      <c r="Y4" s="127"/>
      <c r="Z4" s="126"/>
      <c r="AA4" s="127"/>
      <c r="AB4" s="126"/>
      <c r="AC4" s="127"/>
      <c r="AD4" s="126"/>
      <c r="AE4" s="127"/>
      <c r="AF4" s="77"/>
      <c r="AG4" s="128"/>
      <c r="AH4" s="125"/>
      <c r="AI4" s="129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131" t="str">
        <f>SUBTOTAL(9,RANGE(CT$3))</f>
      </c>
      <c r="CU4" s="132" t="str">
        <f>SUBTOTAL(9,RANGE(CU$3))</f>
      </c>
      <c r="CV4" s="131" t="str">
        <f>SUBTOTAL(9,RANGE(CV$3))</f>
      </c>
      <c r="CW4" s="132" t="str">
        <f>SUBTOTAL(9,RANGE(CW$3))</f>
      </c>
    </row>
    <row r="5">
      <c r="N5" s="77"/>
      <c r="O5" s="77"/>
      <c r="P5" s="77"/>
      <c r="Q5" s="77"/>
      <c r="R5" s="77"/>
      <c r="S5" s="77"/>
      <c r="T5" s="77"/>
      <c r="U5" s="77"/>
      <c r="V5" s="77"/>
      <c r="W5" s="77"/>
      <c r="X5" s="133"/>
      <c r="Y5" s="134"/>
      <c r="Z5" s="133"/>
      <c r="AA5" s="134"/>
      <c r="AB5" s="133"/>
      <c r="AC5" s="134"/>
      <c r="AD5" s="133"/>
      <c r="AE5" s="134"/>
      <c r="AF5" s="77"/>
      <c r="AG5" s="134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21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</row>
    <row r="6" customHeight="true" ht="15.75" customFormat="true" s="5">
      <c r="A6" s="135"/>
      <c r="B6" s="135"/>
      <c r="N6" s="77"/>
      <c r="O6" s="77"/>
      <c r="P6" s="77"/>
      <c r="Q6" s="77"/>
      <c r="R6" s="77"/>
      <c r="S6" s="77"/>
      <c r="T6" s="77"/>
      <c r="U6" s="77"/>
      <c r="V6" s="77"/>
      <c r="W6" s="77"/>
      <c r="X6" s="133"/>
      <c r="Y6" s="134"/>
      <c r="Z6" s="133"/>
      <c r="AA6" s="134"/>
      <c r="AB6" s="133"/>
      <c r="AC6" s="134"/>
      <c r="AD6" s="133"/>
      <c r="AE6" s="134"/>
      <c r="AF6" s="77"/>
      <c r="AG6" s="134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</row>
    <row r="7" customHeight="true" ht="15.75" customFormat="true" s="5">
      <c r="A7" s="135"/>
      <c r="B7" s="135"/>
      <c r="D7" s="2"/>
      <c r="N7" s="77"/>
      <c r="O7" s="77"/>
      <c r="P7" s="77"/>
      <c r="Q7" s="77"/>
      <c r="R7" s="77"/>
      <c r="S7" s="77"/>
      <c r="T7" s="77"/>
      <c r="U7" s="77"/>
      <c r="V7" s="77"/>
      <c r="W7" s="77"/>
      <c r="X7" s="133"/>
      <c r="Y7" s="134"/>
      <c r="Z7" s="133"/>
      <c r="AA7" s="134"/>
      <c r="AB7" s="133"/>
      <c r="AC7" s="134"/>
      <c r="AD7" s="133"/>
      <c r="AE7" s="134"/>
      <c r="AF7" s="77"/>
      <c r="AG7" s="134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</row>
    <row r="8" customHeight="true" ht="15.75" customFormat="true" s="5">
      <c r="A8" s="135"/>
      <c r="B8" s="135"/>
      <c r="N8" s="77"/>
      <c r="O8" s="77"/>
      <c r="P8" s="77"/>
      <c r="Q8" s="77"/>
      <c r="R8" s="77"/>
      <c r="S8" s="77"/>
      <c r="T8" s="77"/>
      <c r="U8" s="77"/>
      <c r="V8" s="77"/>
      <c r="W8" s="77"/>
      <c r="X8" s="133"/>
      <c r="Y8" s="134"/>
      <c r="Z8" s="133"/>
      <c r="AA8" s="134"/>
      <c r="AB8" s="133"/>
      <c r="AC8" s="134"/>
      <c r="AD8" s="133"/>
      <c r="AE8" s="134"/>
      <c r="AF8" s="77"/>
      <c r="AG8" s="134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</row>
    <row r="9" customHeight="true" ht="12.75" customFormat="true" s="5">
      <c r="A9" s="135"/>
      <c r="B9" s="136"/>
      <c r="C9" s="77"/>
      <c r="D9" s="77"/>
      <c r="E9" s="77"/>
      <c r="F9" s="77"/>
      <c r="G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133"/>
      <c r="Y9" s="134"/>
      <c r="Z9" s="133"/>
      <c r="AA9" s="134"/>
      <c r="AB9" s="133"/>
      <c r="AC9" s="134"/>
      <c r="AD9" s="133"/>
      <c r="AE9" s="134"/>
      <c r="AF9" s="77"/>
      <c r="AG9" s="134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</row>
    <row r="10" customHeight="true" ht="15.75" customFormat="true" s="5">
      <c r="A10" s="135"/>
      <c r="B10" s="135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133"/>
      <c r="Y10" s="134"/>
      <c r="Z10" s="133"/>
      <c r="AA10" s="134"/>
      <c r="AB10" s="133"/>
      <c r="AC10" s="134"/>
      <c r="AD10" s="133"/>
      <c r="AE10" s="134"/>
      <c r="AF10" s="77"/>
      <c r="AG10" s="134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</row>
    <row r="11" customHeight="true" ht="15.75" customFormat="true" s="5">
      <c r="A11" s="135"/>
      <c r="B11" s="136"/>
      <c r="C11" s="77"/>
      <c r="D11" s="77"/>
      <c r="E11" s="77"/>
      <c r="F11" s="77"/>
      <c r="G11" s="77"/>
      <c r="H11" s="77"/>
      <c r="I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133"/>
      <c r="Y11" s="134"/>
      <c r="Z11" s="133"/>
      <c r="AA11" s="134"/>
      <c r="AB11" s="133"/>
      <c r="AC11" s="134"/>
      <c r="AD11" s="133"/>
      <c r="AE11" s="134"/>
      <c r="AF11" s="77"/>
      <c r="AG11" s="134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</row>
    <row r="12" customHeight="true" ht="15.75" customFormat="true" s="5">
      <c r="A12" s="135"/>
      <c r="B12" s="135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133"/>
      <c r="Y12" s="134"/>
      <c r="Z12" s="133"/>
      <c r="AA12" s="134"/>
      <c r="AB12" s="133"/>
      <c r="AC12" s="134"/>
      <c r="AD12" s="133"/>
      <c r="AE12" s="134"/>
      <c r="AF12" s="77"/>
      <c r="AG12" s="134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</row>
    <row r="13" customHeight="true" ht="15.75" customFormat="true" s="5">
      <c r="A13" s="135"/>
      <c r="B13" s="135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133"/>
      <c r="Y13" s="134"/>
      <c r="Z13" s="133"/>
      <c r="AA13" s="134"/>
      <c r="AB13" s="133"/>
      <c r="AC13" s="134"/>
      <c r="AD13" s="133"/>
      <c r="AE13" s="134"/>
      <c r="AF13" s="77"/>
      <c r="AG13" s="134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</row>
    <row r="14" customHeight="true" ht="15.75" customFormat="true" s="5">
      <c r="A14" s="135"/>
      <c r="B14" s="135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133"/>
      <c r="Y14" s="134"/>
      <c r="Z14" s="133"/>
      <c r="AA14" s="134"/>
      <c r="AB14" s="133"/>
      <c r="AC14" s="134"/>
      <c r="AD14" s="133"/>
      <c r="AE14" s="134"/>
      <c r="AF14" s="77"/>
      <c r="AG14" s="134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</row>
    <row r="15" customHeight="true" ht="15.75" customFormat="true" s="5">
      <c r="A15" s="135"/>
      <c r="B15" s="135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133"/>
      <c r="Y15" s="134"/>
      <c r="Z15" s="133"/>
      <c r="AA15" s="134"/>
      <c r="AB15" s="133"/>
      <c r="AC15" s="134"/>
      <c r="AD15" s="133"/>
      <c r="AE15" s="134"/>
      <c r="AF15" s="77"/>
      <c r="AG15" s="134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</row>
    <row r="16" customHeight="true" ht="15.75" customFormat="true" s="5">
      <c r="A16" s="135"/>
      <c r="B16" s="135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133"/>
      <c r="Y16" s="134"/>
      <c r="Z16" s="133"/>
      <c r="AA16" s="134"/>
      <c r="AB16" s="133"/>
      <c r="AC16" s="134"/>
      <c r="AD16" s="133"/>
      <c r="AE16" s="134"/>
      <c r="AF16" s="77"/>
      <c r="AG16" s="134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</row>
    <row r="17" customHeight="true" ht="15.75" customFormat="true" s="5">
      <c r="A17" s="135"/>
      <c r="B17" s="135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133"/>
      <c r="Y17" s="134"/>
      <c r="Z17" s="133"/>
      <c r="AA17" s="134"/>
      <c r="AB17" s="133"/>
      <c r="AC17" s="134"/>
      <c r="AD17" s="133"/>
      <c r="AE17" s="134"/>
      <c r="AF17" s="77"/>
      <c r="AG17" s="134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</row>
    <row r="18" customHeight="true" ht="15.75" customFormat="true" s="5">
      <c r="A18" s="135"/>
      <c r="B18" s="135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133"/>
      <c r="Y18" s="134"/>
      <c r="Z18" s="133"/>
      <c r="AA18" s="134"/>
      <c r="AB18" s="133"/>
      <c r="AC18" s="134"/>
      <c r="AD18" s="133"/>
      <c r="AE18" s="134"/>
      <c r="AF18" s="77"/>
      <c r="AG18" s="134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</row>
    <row r="19" customHeight="true" ht="15.75" customFormat="true" s="5">
      <c r="A19" s="135"/>
      <c r="B19" s="135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133"/>
      <c r="Y19" s="134"/>
      <c r="Z19" s="133"/>
      <c r="AA19" s="134"/>
      <c r="AB19" s="133"/>
      <c r="AC19" s="134"/>
      <c r="AD19" s="133"/>
      <c r="AE19" s="134"/>
      <c r="AF19" s="77"/>
      <c r="AG19" s="134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</row>
    <row r="20" customHeight="true" ht="15.75" customFormat="true" s="5">
      <c r="A20" s="135"/>
      <c r="B20" s="135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133"/>
      <c r="Y20" s="134"/>
      <c r="Z20" s="133"/>
      <c r="AA20" s="134"/>
      <c r="AB20" s="133"/>
      <c r="AC20" s="134"/>
      <c r="AD20" s="133"/>
      <c r="AE20" s="134"/>
      <c r="AF20" s="77"/>
      <c r="AG20" s="134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</row>
    <row r="21" customHeight="true" ht="15.75" customFormat="true" s="5">
      <c r="A21" s="135"/>
      <c r="B21" s="135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133"/>
      <c r="Y21" s="134"/>
      <c r="Z21" s="133"/>
      <c r="AA21" s="134"/>
      <c r="AB21" s="133"/>
      <c r="AC21" s="134"/>
      <c r="AD21" s="133"/>
      <c r="AE21" s="134"/>
      <c r="AF21" s="77"/>
      <c r="AG21" s="134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</row>
    <row r="22" customHeight="true" ht="15.75" customFormat="true" s="5">
      <c r="A22" s="135"/>
      <c r="B22" s="135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133"/>
      <c r="Y22" s="134"/>
      <c r="Z22" s="133"/>
      <c r="AA22" s="134"/>
      <c r="AB22" s="133"/>
      <c r="AC22" s="134"/>
      <c r="AD22" s="133"/>
      <c r="AE22" s="134"/>
      <c r="AF22" s="77"/>
      <c r="AG22" s="134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</row>
    <row r="23" customHeight="true" ht="15.75" customFormat="true" s="5">
      <c r="A23" s="135"/>
      <c r="B23" s="135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133"/>
      <c r="Y23" s="134"/>
      <c r="Z23" s="133"/>
      <c r="AA23" s="134"/>
      <c r="AB23" s="133"/>
      <c r="AC23" s="134"/>
      <c r="AD23" s="133"/>
      <c r="AE23" s="134"/>
      <c r="AF23" s="77"/>
      <c r="AG23" s="134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</row>
    <row r="24" customHeight="true" ht="15.75" customFormat="true" s="5">
      <c r="A24" s="135"/>
      <c r="B24" s="135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133"/>
      <c r="Y24" s="134"/>
      <c r="Z24" s="133"/>
      <c r="AA24" s="134"/>
      <c r="AB24" s="133"/>
      <c r="AC24" s="134"/>
      <c r="AD24" s="133"/>
      <c r="AE24" s="134"/>
      <c r="AF24" s="77"/>
      <c r="AG24" s="134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</row>
    <row r="25" customHeight="true" ht="15.75" customFormat="true" s="5">
      <c r="A25" s="135"/>
      <c r="B25" s="135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133"/>
      <c r="Y25" s="134"/>
      <c r="Z25" s="133"/>
      <c r="AA25" s="134"/>
      <c r="AB25" s="133"/>
      <c r="AC25" s="134"/>
      <c r="AD25" s="133"/>
      <c r="AE25" s="134"/>
      <c r="AF25" s="77"/>
      <c r="AG25" s="134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</row>
    <row r="26" customHeight="true" ht="15.75" customFormat="true" s="5">
      <c r="A26" s="135"/>
      <c r="B26" s="135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133"/>
      <c r="Y26" s="134"/>
      <c r="Z26" s="133"/>
      <c r="AA26" s="134"/>
      <c r="AB26" s="133"/>
      <c r="AC26" s="134"/>
      <c r="AD26" s="133"/>
      <c r="AE26" s="134"/>
      <c r="AF26" s="77"/>
      <c r="AG26" s="134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</row>
    <row r="27" customHeight="true" ht="15.75" customFormat="true" s="5">
      <c r="A27" s="135"/>
      <c r="B27" s="135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133"/>
      <c r="Y27" s="134"/>
      <c r="Z27" s="133"/>
      <c r="AA27" s="134"/>
      <c r="AB27" s="133"/>
      <c r="AC27" s="134"/>
      <c r="AD27" s="133"/>
      <c r="AE27" s="134"/>
      <c r="AF27" s="77"/>
      <c r="AG27" s="134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</row>
    <row r="28" customHeight="true" ht="15.75" customFormat="true" s="5">
      <c r="A28" s="135"/>
      <c r="B28" s="135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133"/>
      <c r="Y28" s="134"/>
      <c r="Z28" s="133"/>
      <c r="AA28" s="134"/>
      <c r="AB28" s="133"/>
      <c r="AC28" s="134"/>
      <c r="AD28" s="133"/>
      <c r="AE28" s="134"/>
      <c r="AF28" s="77"/>
      <c r="AG28" s="134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</row>
    <row r="29" customHeight="true" ht="15.75" customFormat="true" s="5">
      <c r="A29" s="135"/>
      <c r="B29" s="135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133"/>
      <c r="Y29" s="134"/>
      <c r="Z29" s="133"/>
      <c r="AA29" s="134"/>
      <c r="AB29" s="133"/>
      <c r="AC29" s="134"/>
      <c r="AD29" s="133"/>
      <c r="AE29" s="134"/>
      <c r="AF29" s="77"/>
      <c r="AG29" s="134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</row>
    <row r="30" customHeight="true" ht="15.75" customFormat="true" s="5">
      <c r="A30" s="135"/>
      <c r="B30" s="135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133"/>
      <c r="Y30" s="134"/>
      <c r="Z30" s="133"/>
      <c r="AA30" s="134"/>
      <c r="AB30" s="133"/>
      <c r="AC30" s="134"/>
      <c r="AD30" s="133"/>
      <c r="AE30" s="134"/>
      <c r="AF30" s="77"/>
      <c r="AG30" s="134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</row>
    <row r="31" customHeight="true" ht="15.75" customFormat="true" s="5">
      <c r="A31" s="135"/>
      <c r="B31" s="135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133"/>
      <c r="Y31" s="134"/>
      <c r="Z31" s="133"/>
      <c r="AA31" s="134"/>
      <c r="AB31" s="133"/>
      <c r="AC31" s="134"/>
      <c r="AD31" s="133"/>
      <c r="AE31" s="134"/>
      <c r="AF31" s="77"/>
      <c r="AG31" s="134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</row>
    <row r="32" customHeight="true" ht="15.75" customFormat="true" s="5">
      <c r="A32" s="135"/>
      <c r="B32" s="135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133"/>
      <c r="Y32" s="134"/>
      <c r="Z32" s="133"/>
      <c r="AA32" s="134"/>
      <c r="AB32" s="133"/>
      <c r="AC32" s="134"/>
      <c r="AD32" s="133"/>
      <c r="AE32" s="134"/>
      <c r="AF32" s="77"/>
      <c r="AG32" s="134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</row>
    <row r="33" customHeight="true" ht="15.75" customFormat="true" s="5">
      <c r="A33" s="135"/>
      <c r="B33" s="135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133"/>
      <c r="Y33" s="134"/>
      <c r="Z33" s="133"/>
      <c r="AA33" s="134"/>
      <c r="AB33" s="133"/>
      <c r="AC33" s="134"/>
      <c r="AD33" s="133"/>
      <c r="AE33" s="134"/>
      <c r="AF33" s="77"/>
      <c r="AG33" s="134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</row>
    <row r="34" customHeight="true" ht="15.75" customFormat="true" s="5">
      <c r="A34" s="135"/>
      <c r="B34" s="135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133"/>
      <c r="Y34" s="134"/>
      <c r="Z34" s="133"/>
      <c r="AA34" s="134"/>
      <c r="AB34" s="133"/>
      <c r="AC34" s="134"/>
      <c r="AD34" s="133"/>
      <c r="AE34" s="134"/>
      <c r="AF34" s="77"/>
      <c r="AG34" s="134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</row>
    <row r="35" customHeight="true" ht="15.75" customFormat="true" s="5">
      <c r="A35" s="135"/>
      <c r="B35" s="135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133"/>
      <c r="Y35" s="134"/>
      <c r="Z35" s="133"/>
      <c r="AA35" s="134"/>
      <c r="AB35" s="133"/>
      <c r="AC35" s="134"/>
      <c r="AD35" s="133"/>
      <c r="AE35" s="134"/>
      <c r="AF35" s="77"/>
      <c r="AG35" s="134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</row>
    <row r="36" customHeight="true" ht="15.75" customFormat="true" s="5">
      <c r="A36" s="135"/>
      <c r="B36" s="135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133"/>
      <c r="Y36" s="134"/>
      <c r="Z36" s="133"/>
      <c r="AA36" s="134"/>
      <c r="AB36" s="133"/>
      <c r="AC36" s="134"/>
      <c r="AD36" s="133"/>
      <c r="AE36" s="134"/>
      <c r="AF36" s="77"/>
      <c r="AG36" s="134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</row>
    <row r="37" customHeight="true" ht="15.75" customFormat="true" s="5">
      <c r="A37" s="135"/>
      <c r="B37" s="135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133"/>
      <c r="Y37" s="134"/>
      <c r="Z37" s="133"/>
      <c r="AA37" s="134"/>
      <c r="AB37" s="133"/>
      <c r="AC37" s="134"/>
      <c r="AD37" s="133"/>
      <c r="AE37" s="134"/>
      <c r="AF37" s="77"/>
      <c r="AG37" s="134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</row>
    <row r="38" customHeight="true" ht="15.75" customFormat="true" s="5">
      <c r="A38" s="135"/>
      <c r="B38" s="135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133"/>
      <c r="Y38" s="134"/>
      <c r="Z38" s="133"/>
      <c r="AA38" s="134"/>
      <c r="AB38" s="133"/>
      <c r="AC38" s="134"/>
      <c r="AD38" s="133"/>
      <c r="AE38" s="134"/>
      <c r="AF38" s="77"/>
      <c r="AG38" s="134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</row>
    <row r="39" customHeight="true" ht="15.75" customFormat="true" s="5">
      <c r="A39" s="135"/>
      <c r="B39" s="135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133"/>
      <c r="Y39" s="134"/>
      <c r="Z39" s="133"/>
      <c r="AA39" s="134"/>
      <c r="AB39" s="133"/>
      <c r="AC39" s="134"/>
      <c r="AD39" s="133"/>
      <c r="AE39" s="134"/>
      <c r="AF39" s="77"/>
      <c r="AG39" s="134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</row>
    <row r="40" customHeight="true" ht="15.75" customFormat="true" s="5">
      <c r="A40" s="135"/>
      <c r="B40" s="135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133"/>
      <c r="Y40" s="134"/>
      <c r="Z40" s="133"/>
      <c r="AA40" s="134"/>
      <c r="AB40" s="133"/>
      <c r="AC40" s="134"/>
      <c r="AD40" s="133"/>
      <c r="AE40" s="134"/>
      <c r="AF40" s="77"/>
      <c r="AG40" s="134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</row>
    <row r="41" customHeight="true" ht="15.75" customFormat="true" s="5">
      <c r="A41" s="135"/>
      <c r="B41" s="135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133"/>
      <c r="Y41" s="134"/>
      <c r="Z41" s="133"/>
      <c r="AA41" s="134"/>
      <c r="AB41" s="133"/>
      <c r="AC41" s="134"/>
      <c r="AD41" s="133"/>
      <c r="AE41" s="134"/>
      <c r="AF41" s="77"/>
      <c r="AG41" s="134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</row>
    <row r="42" customHeight="true" ht="15.75" customFormat="true" s="5">
      <c r="A42" s="135"/>
      <c r="B42" s="135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133"/>
      <c r="Y42" s="134"/>
      <c r="Z42" s="133"/>
      <c r="AA42" s="134"/>
      <c r="AB42" s="133"/>
      <c r="AC42" s="134"/>
      <c r="AD42" s="133"/>
      <c r="AE42" s="134"/>
      <c r="AF42" s="77"/>
      <c r="AG42" s="134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</row>
    <row r="43" customHeight="true" ht="15.75" customFormat="true" s="5">
      <c r="A43" s="135"/>
      <c r="B43" s="135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133"/>
      <c r="Y43" s="134"/>
      <c r="Z43" s="133"/>
      <c r="AA43" s="134"/>
      <c r="AB43" s="133"/>
      <c r="AC43" s="134"/>
      <c r="AD43" s="133"/>
      <c r="AE43" s="134"/>
      <c r="AF43" s="77"/>
      <c r="AG43" s="134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</row>
    <row r="44" customHeight="true" ht="15.75" customFormat="true" s="5">
      <c r="A44" s="135"/>
      <c r="B44" s="135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133"/>
      <c r="Y44" s="134"/>
      <c r="Z44" s="133"/>
      <c r="AA44" s="134"/>
      <c r="AB44" s="133"/>
      <c r="AC44" s="134"/>
      <c r="AD44" s="133"/>
      <c r="AE44" s="134"/>
      <c r="AF44" s="77"/>
      <c r="AG44" s="134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</row>
    <row r="45" customHeight="true" ht="15.75" customFormat="true" s="5">
      <c r="A45" s="135"/>
      <c r="B45" s="135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133"/>
      <c r="Y45" s="134"/>
      <c r="Z45" s="133"/>
      <c r="AA45" s="134"/>
      <c r="AB45" s="133"/>
      <c r="AC45" s="134"/>
      <c r="AD45" s="133"/>
      <c r="AE45" s="134"/>
      <c r="AF45" s="77"/>
      <c r="AG45" s="134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</row>
    <row r="46" customHeight="true" ht="15.75" customFormat="true" s="5">
      <c r="A46" s="135"/>
      <c r="B46" s="135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133"/>
      <c r="Y46" s="134"/>
      <c r="Z46" s="133"/>
      <c r="AA46" s="134"/>
      <c r="AB46" s="133"/>
      <c r="AC46" s="134"/>
      <c r="AD46" s="133"/>
      <c r="AE46" s="134"/>
      <c r="AF46" s="77"/>
      <c r="AG46" s="134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</row>
    <row r="47" customHeight="true" ht="15.75" customFormat="true" s="5">
      <c r="A47" s="135"/>
      <c r="B47" s="135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133"/>
      <c r="Y47" s="134"/>
      <c r="Z47" s="133"/>
      <c r="AA47" s="134"/>
      <c r="AB47" s="133"/>
      <c r="AC47" s="134"/>
      <c r="AD47" s="133"/>
      <c r="AE47" s="134"/>
      <c r="AF47" s="77"/>
      <c r="AG47" s="134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</row>
    <row r="48" customHeight="true" ht="15.75" customFormat="true" s="5">
      <c r="A48" s="135"/>
      <c r="B48" s="135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133"/>
      <c r="Y48" s="134"/>
      <c r="Z48" s="133"/>
      <c r="AA48" s="134"/>
      <c r="AB48" s="133"/>
      <c r="AC48" s="134"/>
      <c r="AD48" s="133"/>
      <c r="AE48" s="134"/>
      <c r="AF48" s="77"/>
      <c r="AG48" s="134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</row>
    <row r="49" customHeight="true" ht="15.75" customFormat="true" s="5">
      <c r="A49" s="135"/>
      <c r="B49" s="135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133"/>
      <c r="Y49" s="134"/>
      <c r="Z49" s="133"/>
      <c r="AA49" s="134"/>
      <c r="AB49" s="133"/>
      <c r="AC49" s="134"/>
      <c r="AD49" s="133"/>
      <c r="AE49" s="134"/>
      <c r="AF49" s="77"/>
      <c r="AG49" s="134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</row>
    <row r="50" customHeight="true" ht="15.75" customFormat="true" s="5">
      <c r="A50" s="135"/>
      <c r="B50" s="135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133"/>
      <c r="Y50" s="134"/>
      <c r="Z50" s="133"/>
      <c r="AA50" s="134"/>
      <c r="AB50" s="133"/>
      <c r="AC50" s="134"/>
      <c r="AD50" s="133"/>
      <c r="AE50" s="134"/>
      <c r="AF50" s="77"/>
      <c r="AG50" s="134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</row>
    <row r="51" customHeight="true" ht="15.75" customFormat="true" s="5">
      <c r="A51" s="135"/>
      <c r="B51" s="135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133"/>
      <c r="Y51" s="134"/>
      <c r="Z51" s="133"/>
      <c r="AA51" s="134"/>
      <c r="AB51" s="133"/>
      <c r="AC51" s="134"/>
      <c r="AD51" s="133"/>
      <c r="AE51" s="134"/>
      <c r="AF51" s="77"/>
      <c r="AG51" s="134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</row>
    <row r="52" customHeight="true" ht="15.75" customFormat="true" s="5">
      <c r="A52" s="135"/>
      <c r="B52" s="135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133"/>
      <c r="Y52" s="134"/>
      <c r="Z52" s="133"/>
      <c r="AA52" s="134"/>
      <c r="AB52" s="133"/>
      <c r="AC52" s="134"/>
      <c r="AD52" s="133"/>
      <c r="AE52" s="134"/>
      <c r="AF52" s="77"/>
      <c r="AG52" s="134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</row>
    <row r="53" customHeight="true" ht="15.75" customFormat="true" s="5">
      <c r="A53" s="135"/>
      <c r="B53" s="135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133"/>
      <c r="Y53" s="134"/>
      <c r="Z53" s="133"/>
      <c r="AA53" s="134"/>
      <c r="AB53" s="133"/>
      <c r="AC53" s="134"/>
      <c r="AD53" s="133"/>
      <c r="AE53" s="134"/>
      <c r="AF53" s="77"/>
      <c r="AG53" s="134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</row>
    <row r="54" customHeight="true" ht="15.75" customFormat="true" s="5">
      <c r="A54" s="135"/>
      <c r="B54" s="135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133"/>
      <c r="Y54" s="134"/>
      <c r="Z54" s="133"/>
      <c r="AA54" s="134"/>
      <c r="AB54" s="133"/>
      <c r="AC54" s="134"/>
      <c r="AD54" s="133"/>
      <c r="AE54" s="134"/>
      <c r="AF54" s="77"/>
      <c r="AG54" s="134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</row>
    <row r="55" customHeight="true" ht="15.75" customFormat="true" s="5">
      <c r="A55" s="135"/>
      <c r="B55" s="135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133"/>
      <c r="Y55" s="134"/>
      <c r="Z55" s="133"/>
      <c r="AA55" s="134"/>
      <c r="AB55" s="133"/>
      <c r="AC55" s="134"/>
      <c r="AD55" s="133"/>
      <c r="AE55" s="134"/>
      <c r="AF55" s="77"/>
      <c r="AG55" s="134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</row>
    <row r="56" customHeight="true" ht="15.75" customFormat="true" s="5">
      <c r="A56" s="135"/>
      <c r="B56" s="135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133"/>
      <c r="Y56" s="134"/>
      <c r="Z56" s="133"/>
      <c r="AA56" s="134"/>
      <c r="AB56" s="133"/>
      <c r="AC56" s="134"/>
      <c r="AD56" s="133"/>
      <c r="AE56" s="134"/>
      <c r="AF56" s="77"/>
      <c r="AG56" s="134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</row>
    <row r="57" customHeight="true" ht="15.75" customFormat="true" s="5">
      <c r="A57" s="135"/>
      <c r="B57" s="135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133"/>
      <c r="Y57" s="134"/>
      <c r="Z57" s="133"/>
      <c r="AA57" s="134"/>
      <c r="AB57" s="133"/>
      <c r="AC57" s="134"/>
      <c r="AD57" s="133"/>
      <c r="AE57" s="134"/>
      <c r="AF57" s="77"/>
      <c r="AG57" s="134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</row>
    <row r="58" customHeight="true" ht="15.75" customFormat="true" s="5">
      <c r="A58" s="135"/>
      <c r="B58" s="135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133"/>
      <c r="Y58" s="134"/>
      <c r="Z58" s="133"/>
      <c r="AA58" s="134"/>
      <c r="AB58" s="133"/>
      <c r="AC58" s="134"/>
      <c r="AD58" s="133"/>
      <c r="AE58" s="134"/>
      <c r="AF58" s="77"/>
      <c r="AG58" s="134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</row>
    <row r="59" customHeight="true" ht="15.75" customFormat="true" s="5">
      <c r="A59" s="135"/>
      <c r="B59" s="135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133"/>
      <c r="Y59" s="134"/>
      <c r="Z59" s="133"/>
      <c r="AA59" s="134"/>
      <c r="AB59" s="133"/>
      <c r="AC59" s="134"/>
      <c r="AD59" s="133"/>
      <c r="AE59" s="134"/>
      <c r="AF59" s="77"/>
      <c r="AG59" s="134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</row>
    <row r="60" customHeight="true" ht="15.75" customFormat="true" s="5">
      <c r="A60" s="135"/>
      <c r="B60" s="135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133"/>
      <c r="Y60" s="134"/>
      <c r="Z60" s="133"/>
      <c r="AA60" s="134"/>
      <c r="AB60" s="133"/>
      <c r="AC60" s="134"/>
      <c r="AD60" s="133"/>
      <c r="AE60" s="134"/>
      <c r="AF60" s="77"/>
      <c r="AG60" s="134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</row>
    <row r="61" customHeight="true" ht="15.75" customFormat="true" s="5">
      <c r="A61" s="135"/>
      <c r="B61" s="135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133"/>
      <c r="Y61" s="134"/>
      <c r="Z61" s="133"/>
      <c r="AA61" s="134"/>
      <c r="AB61" s="133"/>
      <c r="AC61" s="134"/>
      <c r="AD61" s="133"/>
      <c r="AE61" s="134"/>
      <c r="AF61" s="77"/>
      <c r="AG61" s="134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</row>
    <row r="62" customHeight="true" ht="15.75" customFormat="true" s="5">
      <c r="A62" s="135"/>
      <c r="B62" s="135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133"/>
      <c r="Y62" s="134"/>
      <c r="Z62" s="133"/>
      <c r="AA62" s="134"/>
      <c r="AB62" s="133"/>
      <c r="AC62" s="134"/>
      <c r="AD62" s="133"/>
      <c r="AE62" s="134"/>
      <c r="AF62" s="77"/>
      <c r="AG62" s="134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</row>
    <row r="63" customHeight="true" ht="15.75" customFormat="true" s="5">
      <c r="A63" s="135"/>
      <c r="B63" s="135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133"/>
      <c r="Y63" s="134"/>
      <c r="Z63" s="133"/>
      <c r="AA63" s="134"/>
      <c r="AB63" s="133"/>
      <c r="AC63" s="134"/>
      <c r="AD63" s="133"/>
      <c r="AE63" s="134"/>
      <c r="AF63" s="77"/>
      <c r="AG63" s="134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</row>
    <row r="64" customHeight="true" ht="15.75" customFormat="true" s="5">
      <c r="A64" s="135"/>
      <c r="B64" s="135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133"/>
      <c r="Y64" s="134"/>
      <c r="Z64" s="133"/>
      <c r="AA64" s="134"/>
      <c r="AB64" s="133"/>
      <c r="AC64" s="134"/>
      <c r="AD64" s="133"/>
      <c r="AE64" s="134"/>
      <c r="AF64" s="77"/>
      <c r="AG64" s="134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</row>
    <row r="65" customHeight="true" ht="15.75" customFormat="true" s="5">
      <c r="A65" s="135"/>
      <c r="B65" s="135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133"/>
      <c r="Y65" s="134"/>
      <c r="Z65" s="133"/>
      <c r="AA65" s="134"/>
      <c r="AB65" s="133"/>
      <c r="AC65" s="134"/>
      <c r="AD65" s="133"/>
      <c r="AE65" s="134"/>
      <c r="AF65" s="77"/>
      <c r="AG65" s="134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</row>
    <row r="66" customHeight="true" ht="15.75" customFormat="true" s="5">
      <c r="A66" s="135"/>
      <c r="B66" s="135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133"/>
      <c r="Y66" s="134"/>
      <c r="Z66" s="133"/>
      <c r="AA66" s="134"/>
      <c r="AB66" s="133"/>
      <c r="AC66" s="134"/>
      <c r="AD66" s="133"/>
      <c r="AE66" s="134"/>
      <c r="AF66" s="77"/>
      <c r="AG66" s="134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</row>
    <row r="67" customHeight="true" ht="15.75" customFormat="true" s="5">
      <c r="A67" s="135"/>
      <c r="B67" s="135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133"/>
      <c r="Y67" s="134"/>
      <c r="Z67" s="133"/>
      <c r="AA67" s="134"/>
      <c r="AB67" s="133"/>
      <c r="AC67" s="134"/>
      <c r="AD67" s="133"/>
      <c r="AE67" s="134"/>
      <c r="AF67" s="77"/>
      <c r="AG67" s="134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</row>
    <row r="68" customHeight="true" ht="15.75" customFormat="true" s="5">
      <c r="A68" s="135"/>
      <c r="B68" s="135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133"/>
      <c r="Y68" s="134"/>
      <c r="Z68" s="133"/>
      <c r="AA68" s="134"/>
      <c r="AB68" s="133"/>
      <c r="AC68" s="134"/>
      <c r="AD68" s="133"/>
      <c r="AE68" s="134"/>
      <c r="AF68" s="77"/>
      <c r="AG68" s="134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</row>
    <row r="69" customHeight="true" ht="15.75" customFormat="true" s="5">
      <c r="A69" s="135"/>
      <c r="B69" s="135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133"/>
      <c r="Y69" s="134"/>
      <c r="Z69" s="133"/>
      <c r="AA69" s="134"/>
      <c r="AB69" s="133"/>
      <c r="AC69" s="134"/>
      <c r="AD69" s="133"/>
      <c r="AE69" s="134"/>
      <c r="AF69" s="77"/>
      <c r="AG69" s="134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</row>
    <row r="70" customHeight="true" ht="15.75" customFormat="true" s="5">
      <c r="A70" s="135"/>
      <c r="B70" s="135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133"/>
      <c r="Y70" s="134"/>
      <c r="Z70" s="133"/>
      <c r="AA70" s="134"/>
      <c r="AB70" s="133"/>
      <c r="AC70" s="134"/>
      <c r="AD70" s="133"/>
      <c r="AE70" s="134"/>
      <c r="AF70" s="77"/>
      <c r="AG70" s="134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</row>
    <row r="71" customHeight="true" ht="15.75" customFormat="true" s="5">
      <c r="A71" s="135"/>
      <c r="B71" s="135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133"/>
      <c r="Y71" s="134"/>
      <c r="Z71" s="133"/>
      <c r="AA71" s="134"/>
      <c r="AB71" s="133"/>
      <c r="AC71" s="134"/>
      <c r="AD71" s="133"/>
      <c r="AE71" s="134"/>
      <c r="AF71" s="77"/>
      <c r="AG71" s="134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</row>
    <row r="72" customHeight="true" ht="15.75" customFormat="true" s="5">
      <c r="A72" s="135"/>
      <c r="B72" s="135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133"/>
      <c r="Y72" s="134"/>
      <c r="Z72" s="133"/>
      <c r="AA72" s="134"/>
      <c r="AB72" s="133"/>
      <c r="AC72" s="134"/>
      <c r="AD72" s="133"/>
      <c r="AE72" s="134"/>
      <c r="AF72" s="77"/>
      <c r="AG72" s="134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</row>
    <row r="73" customHeight="true" ht="15.75" customFormat="true" s="5">
      <c r="A73" s="135"/>
      <c r="B73" s="135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133"/>
      <c r="Y73" s="134"/>
      <c r="Z73" s="133"/>
      <c r="AA73" s="134"/>
      <c r="AB73" s="133"/>
      <c r="AC73" s="134"/>
      <c r="AD73" s="133"/>
      <c r="AE73" s="134"/>
      <c r="AF73" s="77"/>
      <c r="AG73" s="134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</row>
    <row r="74" customHeight="true" ht="15.75" customFormat="true" s="5">
      <c r="A74" s="135"/>
      <c r="B74" s="135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133"/>
      <c r="Y74" s="134"/>
      <c r="Z74" s="133"/>
      <c r="AA74" s="134"/>
      <c r="AB74" s="133"/>
      <c r="AC74" s="134"/>
      <c r="AD74" s="133"/>
      <c r="AE74" s="134"/>
      <c r="AF74" s="77"/>
      <c r="AG74" s="134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</row>
    <row r="75" customHeight="true" ht="15.75" customFormat="true" s="5">
      <c r="A75" s="135"/>
      <c r="B75" s="135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133"/>
      <c r="Y75" s="134"/>
      <c r="Z75" s="133"/>
      <c r="AA75" s="134"/>
      <c r="AB75" s="133"/>
      <c r="AC75" s="134"/>
      <c r="AD75" s="133"/>
      <c r="AE75" s="134"/>
      <c r="AF75" s="77"/>
      <c r="AG75" s="134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</row>
    <row r="76" customHeight="true" ht="15.75" customFormat="true" s="5">
      <c r="A76" s="135"/>
      <c r="B76" s="135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133"/>
      <c r="Y76" s="134"/>
      <c r="Z76" s="133"/>
      <c r="AA76" s="134"/>
      <c r="AB76" s="133"/>
      <c r="AC76" s="134"/>
      <c r="AD76" s="133"/>
      <c r="AE76" s="134"/>
      <c r="AF76" s="77"/>
      <c r="AG76" s="134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</row>
    <row r="77" customHeight="true" ht="15.75" customFormat="true" s="5">
      <c r="A77" s="135"/>
      <c r="B77" s="135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133"/>
      <c r="Y77" s="134"/>
      <c r="Z77" s="133"/>
      <c r="AA77" s="134"/>
      <c r="AB77" s="133"/>
      <c r="AC77" s="134"/>
      <c r="AD77" s="133"/>
      <c r="AE77" s="134"/>
      <c r="AF77" s="77"/>
      <c r="AG77" s="134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</row>
    <row r="78" customHeight="true" ht="15.75" customFormat="true" s="5">
      <c r="A78" s="135"/>
      <c r="B78" s="135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133"/>
      <c r="Y78" s="134"/>
      <c r="Z78" s="133"/>
      <c r="AA78" s="134"/>
      <c r="AB78" s="133"/>
      <c r="AC78" s="134"/>
      <c r="AD78" s="133"/>
      <c r="AE78" s="134"/>
      <c r="AF78" s="77"/>
      <c r="AG78" s="134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</row>
    <row r="79" customHeight="true" ht="15.75" customFormat="true" s="5">
      <c r="A79" s="135"/>
      <c r="B79" s="135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133"/>
      <c r="Y79" s="134"/>
      <c r="Z79" s="133"/>
      <c r="AA79" s="134"/>
      <c r="AB79" s="133"/>
      <c r="AC79" s="134"/>
      <c r="AD79" s="133"/>
      <c r="AE79" s="134"/>
      <c r="AF79" s="77"/>
      <c r="AG79" s="134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</row>
    <row r="80" customHeight="true" ht="15.75" customFormat="true" s="5">
      <c r="A80" s="135"/>
      <c r="B80" s="135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133"/>
      <c r="Y80" s="134"/>
      <c r="Z80" s="133"/>
      <c r="AA80" s="134"/>
      <c r="AB80" s="133"/>
      <c r="AC80" s="134"/>
      <c r="AD80" s="133"/>
      <c r="AE80" s="134"/>
      <c r="AF80" s="77"/>
      <c r="AG80" s="134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</row>
    <row r="81" customHeight="true" ht="15.75" customFormat="true" s="5">
      <c r="A81" s="135"/>
      <c r="B81" s="135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133"/>
      <c r="Y81" s="134"/>
      <c r="Z81" s="133"/>
      <c r="AA81" s="134"/>
      <c r="AB81" s="133"/>
      <c r="AC81" s="134"/>
      <c r="AD81" s="133"/>
      <c r="AE81" s="134"/>
      <c r="AF81" s="77"/>
      <c r="AG81" s="134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</row>
    <row r="82" customHeight="true" ht="15.75" customFormat="true" s="5">
      <c r="A82" s="135"/>
      <c r="B82" s="135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133"/>
      <c r="Y82" s="134"/>
      <c r="Z82" s="133"/>
      <c r="AA82" s="134"/>
      <c r="AB82" s="133"/>
      <c r="AC82" s="134"/>
      <c r="AD82" s="133"/>
      <c r="AE82" s="134"/>
      <c r="AF82" s="77"/>
      <c r="AG82" s="134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</row>
    <row r="83" customHeight="true" ht="15.75" customFormat="true" s="5">
      <c r="A83" s="135"/>
      <c r="B83" s="135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133"/>
      <c r="Y83" s="134"/>
      <c r="Z83" s="133"/>
      <c r="AA83" s="134"/>
      <c r="AB83" s="133"/>
      <c r="AC83" s="134"/>
      <c r="AD83" s="133"/>
      <c r="AE83" s="134"/>
      <c r="AF83" s="77"/>
      <c r="AG83" s="134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</row>
    <row r="84" customHeight="true" ht="15.75" customFormat="true" s="5">
      <c r="A84" s="135"/>
      <c r="B84" s="135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133"/>
      <c r="Y84" s="134"/>
      <c r="Z84" s="133"/>
      <c r="AA84" s="134"/>
      <c r="AB84" s="133"/>
      <c r="AC84" s="134"/>
      <c r="AD84" s="133"/>
      <c r="AE84" s="134"/>
      <c r="AF84" s="77"/>
      <c r="AG84" s="134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</row>
    <row r="85" customHeight="true" ht="15.75" customFormat="true" s="5">
      <c r="A85" s="135"/>
      <c r="B85" s="135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33"/>
      <c r="Y85" s="134"/>
      <c r="Z85" s="133"/>
      <c r="AA85" s="134"/>
      <c r="AB85" s="133"/>
      <c r="AC85" s="134"/>
      <c r="AD85" s="133"/>
      <c r="AE85" s="134"/>
      <c r="AF85" s="77"/>
      <c r="AG85" s="134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</row>
    <row r="86" customHeight="true" ht="15.75" customFormat="true" s="5">
      <c r="A86" s="135"/>
      <c r="B86" s="135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33"/>
      <c r="Y86" s="134"/>
      <c r="Z86" s="133"/>
      <c r="AA86" s="134"/>
      <c r="AB86" s="133"/>
      <c r="AC86" s="134"/>
      <c r="AD86" s="133"/>
      <c r="AE86" s="134"/>
      <c r="AF86" s="77"/>
      <c r="AG86" s="134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</row>
    <row r="87" customHeight="true" ht="15.75" customFormat="true" s="5">
      <c r="A87" s="135"/>
      <c r="B87" s="135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33"/>
      <c r="Y87" s="134"/>
      <c r="Z87" s="133"/>
      <c r="AA87" s="134"/>
      <c r="AB87" s="133"/>
      <c r="AC87" s="134"/>
      <c r="AD87" s="133"/>
      <c r="AE87" s="134"/>
      <c r="AF87" s="77"/>
      <c r="AG87" s="134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</row>
    <row r="88" customHeight="true" ht="15.75" customFormat="true" s="5">
      <c r="A88" s="135"/>
      <c r="B88" s="135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33"/>
      <c r="Y88" s="134"/>
      <c r="Z88" s="133"/>
      <c r="AA88" s="134"/>
      <c r="AB88" s="133"/>
      <c r="AC88" s="134"/>
      <c r="AD88" s="133"/>
      <c r="AE88" s="134"/>
      <c r="AF88" s="77"/>
      <c r="AG88" s="134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</row>
    <row r="89" customHeight="true" ht="15.75" customFormat="true" s="5">
      <c r="A89" s="135"/>
      <c r="B89" s="135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33"/>
      <c r="Y89" s="134"/>
      <c r="Z89" s="133"/>
      <c r="AA89" s="134"/>
      <c r="AB89" s="133"/>
      <c r="AC89" s="134"/>
      <c r="AD89" s="133"/>
      <c r="AE89" s="134"/>
      <c r="AF89" s="77"/>
      <c r="AG89" s="134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</row>
    <row r="90" customHeight="true" ht="15.75" customFormat="true" s="5">
      <c r="A90" s="135"/>
      <c r="B90" s="135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33"/>
      <c r="Y90" s="134"/>
      <c r="Z90" s="133"/>
      <c r="AA90" s="134"/>
      <c r="AB90" s="133"/>
      <c r="AC90" s="134"/>
      <c r="AD90" s="133"/>
      <c r="AE90" s="134"/>
      <c r="AF90" s="77"/>
      <c r="AG90" s="134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</row>
    <row r="91" customHeight="true" ht="15.75" customFormat="true" s="5">
      <c r="A91" s="135"/>
      <c r="B91" s="135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133"/>
      <c r="Y91" s="134"/>
      <c r="Z91" s="133"/>
      <c r="AA91" s="134"/>
      <c r="AB91" s="133"/>
      <c r="AC91" s="134"/>
      <c r="AD91" s="133"/>
      <c r="AE91" s="134"/>
      <c r="AF91" s="77"/>
      <c r="AG91" s="134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</row>
    <row r="92" customHeight="true" ht="15.75" customFormat="true" s="5">
      <c r="A92" s="135"/>
      <c r="B92" s="135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133"/>
      <c r="Y92" s="134"/>
      <c r="Z92" s="133"/>
      <c r="AA92" s="134"/>
      <c r="AB92" s="133"/>
      <c r="AC92" s="134"/>
      <c r="AD92" s="133"/>
      <c r="AE92" s="134"/>
      <c r="AF92" s="77"/>
      <c r="AG92" s="134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</row>
    <row r="93" customHeight="true" ht="15.75" customFormat="true" s="5">
      <c r="A93" s="135"/>
      <c r="B93" s="135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133"/>
      <c r="Y93" s="134"/>
      <c r="Z93" s="133"/>
      <c r="AA93" s="134"/>
      <c r="AB93" s="133"/>
      <c r="AC93" s="134"/>
      <c r="AD93" s="133"/>
      <c r="AE93" s="134"/>
      <c r="AF93" s="77"/>
      <c r="AG93" s="134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</row>
    <row r="94" customHeight="true" ht="15.75" customFormat="true" s="5">
      <c r="A94" s="135"/>
      <c r="B94" s="135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133"/>
      <c r="Y94" s="134"/>
      <c r="Z94" s="133"/>
      <c r="AA94" s="134"/>
      <c r="AB94" s="133"/>
      <c r="AC94" s="134"/>
      <c r="AD94" s="133"/>
      <c r="AE94" s="134"/>
      <c r="AF94" s="77"/>
      <c r="AG94" s="134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</row>
    <row r="95" customHeight="true" ht="15.75" customFormat="true" s="5">
      <c r="A95" s="135"/>
      <c r="B95" s="135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133"/>
      <c r="Y95" s="134"/>
      <c r="Z95" s="133"/>
      <c r="AA95" s="134"/>
      <c r="AB95" s="133"/>
      <c r="AC95" s="134"/>
      <c r="AD95" s="133"/>
      <c r="AE95" s="134"/>
      <c r="AF95" s="77"/>
      <c r="AG95" s="134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</row>
    <row r="96" customHeight="true" ht="15.75" customFormat="true" s="5">
      <c r="A96" s="135"/>
      <c r="B96" s="135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133"/>
      <c r="Y96" s="134"/>
      <c r="Z96" s="133"/>
      <c r="AA96" s="134"/>
      <c r="AB96" s="133"/>
      <c r="AC96" s="134"/>
      <c r="AD96" s="133"/>
      <c r="AE96" s="134"/>
      <c r="AF96" s="77"/>
      <c r="AG96" s="134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</row>
    <row r="97" customHeight="true" ht="15.75" customFormat="true" s="5">
      <c r="A97" s="135"/>
      <c r="B97" s="135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133"/>
      <c r="Y97" s="134"/>
      <c r="Z97" s="133"/>
      <c r="AA97" s="134"/>
      <c r="AB97" s="133"/>
      <c r="AC97" s="134"/>
      <c r="AD97" s="133"/>
      <c r="AE97" s="134"/>
      <c r="AF97" s="77"/>
      <c r="AG97" s="134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</row>
    <row r="98" customHeight="true" ht="15.75" customFormat="true" s="5">
      <c r="A98" s="135"/>
      <c r="B98" s="135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133"/>
      <c r="Y98" s="134"/>
      <c r="Z98" s="133"/>
      <c r="AA98" s="134"/>
      <c r="AB98" s="133"/>
      <c r="AC98" s="134"/>
      <c r="AD98" s="133"/>
      <c r="AE98" s="134"/>
      <c r="AF98" s="77"/>
      <c r="AG98" s="134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</row>
    <row r="99" customHeight="true" ht="15.75" customFormat="true" s="5">
      <c r="A99" s="135"/>
      <c r="B99" s="135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133"/>
      <c r="Y99" s="134"/>
      <c r="Z99" s="133"/>
      <c r="AA99" s="134"/>
      <c r="AB99" s="133"/>
      <c r="AC99" s="134"/>
      <c r="AD99" s="133"/>
      <c r="AE99" s="134"/>
      <c r="AF99" s="77"/>
      <c r="AG99" s="134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</row>
    <row r="100" customHeight="true" ht="15.75" customFormat="true" s="5">
      <c r="A100" s="135"/>
      <c r="B100" s="135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133"/>
      <c r="Y100" s="134"/>
      <c r="Z100" s="133"/>
      <c r="AA100" s="134"/>
      <c r="AB100" s="133"/>
      <c r="AC100" s="134"/>
      <c r="AD100" s="133"/>
      <c r="AE100" s="134"/>
      <c r="AF100" s="77"/>
      <c r="AG100" s="134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</row>
    <row r="101" customHeight="true" ht="15.75" customFormat="true" s="5">
      <c r="A101" s="135"/>
      <c r="B101" s="135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133"/>
      <c r="Y101" s="134"/>
      <c r="Z101" s="133"/>
      <c r="AA101" s="134"/>
      <c r="AB101" s="133"/>
      <c r="AC101" s="134"/>
      <c r="AD101" s="133"/>
      <c r="AE101" s="134"/>
      <c r="AF101" s="77"/>
      <c r="AG101" s="134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</row>
    <row r="102" customHeight="true" ht="15.75" customFormat="true" s="5">
      <c r="A102" s="135"/>
      <c r="B102" s="135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133"/>
      <c r="Y102" s="134"/>
      <c r="Z102" s="133"/>
      <c r="AA102" s="134"/>
      <c r="AB102" s="133"/>
      <c r="AC102" s="134"/>
      <c r="AD102" s="133"/>
      <c r="AE102" s="134"/>
      <c r="AF102" s="77"/>
      <c r="AG102" s="134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</row>
    <row r="103" customHeight="true" ht="15.75" customFormat="true" s="5">
      <c r="A103" s="135"/>
      <c r="B103" s="135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133"/>
      <c r="Y103" s="134"/>
      <c r="Z103" s="133"/>
      <c r="AA103" s="134"/>
      <c r="AB103" s="133"/>
      <c r="AC103" s="134"/>
      <c r="AD103" s="133"/>
      <c r="AE103" s="134"/>
      <c r="AF103" s="77"/>
      <c r="AG103" s="134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</row>
    <row r="104" customHeight="true" ht="15.75" customFormat="true" s="5">
      <c r="A104" s="135"/>
      <c r="B104" s="135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133"/>
      <c r="Y104" s="134"/>
      <c r="Z104" s="133"/>
      <c r="AA104" s="134"/>
      <c r="AB104" s="133"/>
      <c r="AC104" s="134"/>
      <c r="AD104" s="133"/>
      <c r="AE104" s="134"/>
      <c r="AF104" s="77"/>
      <c r="AG104" s="134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</row>
    <row r="105" customHeight="true" ht="15.75" customFormat="true" s="5">
      <c r="A105" s="135"/>
      <c r="B105" s="135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133"/>
      <c r="Y105" s="134"/>
      <c r="Z105" s="133"/>
      <c r="AA105" s="134"/>
      <c r="AB105" s="133"/>
      <c r="AC105" s="134"/>
      <c r="AD105" s="133"/>
      <c r="AE105" s="134"/>
      <c r="AF105" s="77"/>
      <c r="AG105" s="134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</row>
    <row r="106" customHeight="true" ht="15.75" customFormat="true" s="5">
      <c r="A106" s="135"/>
      <c r="B106" s="135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133"/>
      <c r="Y106" s="134"/>
      <c r="Z106" s="133"/>
      <c r="AA106" s="134"/>
      <c r="AB106" s="133"/>
      <c r="AC106" s="134"/>
      <c r="AD106" s="133"/>
      <c r="AE106" s="134"/>
      <c r="AF106" s="77"/>
      <c r="AG106" s="134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</row>
    <row r="107" customHeight="true" ht="15.75" customFormat="true" s="5">
      <c r="A107" s="135"/>
      <c r="B107" s="135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133"/>
      <c r="Y107" s="134"/>
      <c r="Z107" s="133"/>
      <c r="AA107" s="134"/>
      <c r="AB107" s="133"/>
      <c r="AC107" s="134"/>
      <c r="AD107" s="133"/>
      <c r="AE107" s="134"/>
      <c r="AF107" s="77"/>
      <c r="AG107" s="134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</row>
    <row r="108" customHeight="true" ht="15.75" customFormat="true" s="5">
      <c r="A108" s="135"/>
      <c r="B108" s="135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133"/>
      <c r="Y108" s="134"/>
      <c r="Z108" s="133"/>
      <c r="AA108" s="134"/>
      <c r="AB108" s="133"/>
      <c r="AC108" s="134"/>
      <c r="AD108" s="133"/>
      <c r="AE108" s="134"/>
      <c r="AF108" s="77"/>
      <c r="AG108" s="134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</row>
    <row r="109" customHeight="true" ht="15.75" customFormat="true" s="5">
      <c r="A109" s="135"/>
      <c r="B109" s="135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133"/>
      <c r="Y109" s="134"/>
      <c r="Z109" s="133"/>
      <c r="AA109" s="134"/>
      <c r="AB109" s="133"/>
      <c r="AC109" s="134"/>
      <c r="AD109" s="133"/>
      <c r="AE109" s="134"/>
      <c r="AF109" s="77"/>
      <c r="AG109" s="134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</row>
    <row r="110" customHeight="true" ht="15.75" customFormat="true" s="5">
      <c r="A110" s="135"/>
      <c r="B110" s="135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133"/>
      <c r="Y110" s="134"/>
      <c r="Z110" s="133"/>
      <c r="AA110" s="134"/>
      <c r="AB110" s="133"/>
      <c r="AC110" s="134"/>
      <c r="AD110" s="133"/>
      <c r="AE110" s="134"/>
      <c r="AF110" s="77"/>
      <c r="AG110" s="134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</row>
    <row r="111" customHeight="true" ht="15.75" customFormat="true" s="5">
      <c r="A111" s="135"/>
      <c r="B111" s="135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133"/>
      <c r="Y111" s="134"/>
      <c r="Z111" s="133"/>
      <c r="AA111" s="134"/>
      <c r="AB111" s="133"/>
      <c r="AC111" s="134"/>
      <c r="AD111" s="133"/>
      <c r="AE111" s="134"/>
      <c r="AF111" s="77"/>
      <c r="AG111" s="134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</row>
    <row r="112" customHeight="true" ht="15.75" customFormat="true" s="5">
      <c r="A112" s="135"/>
      <c r="B112" s="135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133"/>
      <c r="Y112" s="134"/>
      <c r="Z112" s="133"/>
      <c r="AA112" s="134"/>
      <c r="AB112" s="133"/>
      <c r="AC112" s="134"/>
      <c r="AD112" s="133"/>
      <c r="AE112" s="134"/>
      <c r="AF112" s="77"/>
      <c r="AG112" s="134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</row>
    <row r="113" customHeight="true" ht="15.75" customFormat="true" s="5">
      <c r="A113" s="135"/>
      <c r="B113" s="135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133"/>
      <c r="Y113" s="134"/>
      <c r="Z113" s="133"/>
      <c r="AA113" s="134"/>
      <c r="AB113" s="133"/>
      <c r="AC113" s="134"/>
      <c r="AD113" s="133"/>
      <c r="AE113" s="134"/>
      <c r="AF113" s="77"/>
      <c r="AG113" s="134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</row>
    <row r="114" customHeight="true" ht="15.75" customFormat="true" s="5">
      <c r="A114" s="135"/>
      <c r="B114" s="135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133"/>
      <c r="Y114" s="134"/>
      <c r="Z114" s="133"/>
      <c r="AA114" s="134"/>
      <c r="AB114" s="133"/>
      <c r="AC114" s="134"/>
      <c r="AD114" s="133"/>
      <c r="AE114" s="134"/>
      <c r="AF114" s="77"/>
      <c r="AG114" s="134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</row>
    <row r="115" customHeight="true" ht="15.75" customFormat="true" s="5">
      <c r="A115" s="135"/>
      <c r="B115" s="135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133"/>
      <c r="Y115" s="134"/>
      <c r="Z115" s="133"/>
      <c r="AA115" s="134"/>
      <c r="AB115" s="133"/>
      <c r="AC115" s="134"/>
      <c r="AD115" s="133"/>
      <c r="AE115" s="134"/>
      <c r="AF115" s="77"/>
      <c r="AG115" s="134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</row>
    <row r="116" customHeight="true" ht="15.75" customFormat="true" s="5">
      <c r="A116" s="135"/>
      <c r="B116" s="135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133"/>
      <c r="Y116" s="134"/>
      <c r="Z116" s="133"/>
      <c r="AA116" s="134"/>
      <c r="AB116" s="133"/>
      <c r="AC116" s="134"/>
      <c r="AD116" s="133"/>
      <c r="AE116" s="134"/>
      <c r="AF116" s="77"/>
      <c r="AG116" s="134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</row>
    <row r="117" customHeight="true" ht="15.75" customFormat="true" s="5">
      <c r="A117" s="135"/>
      <c r="B117" s="135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133"/>
      <c r="Y117" s="134"/>
      <c r="Z117" s="133"/>
      <c r="AA117" s="134"/>
      <c r="AB117" s="133"/>
      <c r="AC117" s="134"/>
      <c r="AD117" s="133"/>
      <c r="AE117" s="134"/>
      <c r="AF117" s="77"/>
      <c r="AG117" s="134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</row>
    <row r="118" customHeight="true" ht="15.75" customFormat="true" s="5">
      <c r="A118" s="135"/>
      <c r="B118" s="135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133"/>
      <c r="Y118" s="134"/>
      <c r="Z118" s="133"/>
      <c r="AA118" s="134"/>
      <c r="AB118" s="133"/>
      <c r="AC118" s="134"/>
      <c r="AD118" s="133"/>
      <c r="AE118" s="134"/>
      <c r="AF118" s="77"/>
      <c r="AG118" s="134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</row>
    <row r="119" customHeight="true" ht="15.75" customFormat="true" s="5">
      <c r="A119" s="135"/>
      <c r="B119" s="135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133"/>
      <c r="Y119" s="134"/>
      <c r="Z119" s="133"/>
      <c r="AA119" s="134"/>
      <c r="AB119" s="133"/>
      <c r="AC119" s="134"/>
      <c r="AD119" s="133"/>
      <c r="AE119" s="134"/>
      <c r="AF119" s="77"/>
      <c r="AG119" s="134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</row>
    <row r="120" customHeight="true" ht="15.75" customFormat="true" s="5">
      <c r="A120" s="135"/>
      <c r="B120" s="135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133"/>
      <c r="Y120" s="134"/>
      <c r="Z120" s="133"/>
      <c r="AA120" s="134"/>
      <c r="AB120" s="133"/>
      <c r="AC120" s="134"/>
      <c r="AD120" s="133"/>
      <c r="AE120" s="134"/>
      <c r="AF120" s="77"/>
      <c r="AG120" s="134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</row>
    <row r="121" customHeight="true" ht="15.75" customFormat="true" s="5">
      <c r="A121" s="135"/>
      <c r="B121" s="135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133"/>
      <c r="Y121" s="134"/>
      <c r="Z121" s="133"/>
      <c r="AA121" s="134"/>
      <c r="AB121" s="133"/>
      <c r="AC121" s="134"/>
      <c r="AD121" s="133"/>
      <c r="AE121" s="134"/>
      <c r="AF121" s="77"/>
      <c r="AG121" s="134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</row>
    <row r="122" customHeight="true" ht="15.75" customFormat="true" s="5">
      <c r="A122" s="135"/>
      <c r="B122" s="135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133"/>
      <c r="Y122" s="134"/>
      <c r="Z122" s="133"/>
      <c r="AA122" s="134"/>
      <c r="AB122" s="133"/>
      <c r="AC122" s="134"/>
      <c r="AD122" s="133"/>
      <c r="AE122" s="134"/>
      <c r="AF122" s="77"/>
      <c r="AG122" s="134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</row>
    <row r="123" customHeight="true" ht="15.75" customFormat="true" s="5">
      <c r="A123" s="135"/>
      <c r="B123" s="135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133"/>
      <c r="Y123" s="134"/>
      <c r="Z123" s="133"/>
      <c r="AA123" s="134"/>
      <c r="AB123" s="133"/>
      <c r="AC123" s="134"/>
      <c r="AD123" s="133"/>
      <c r="AE123" s="134"/>
      <c r="AF123" s="77"/>
      <c r="AG123" s="134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</row>
    <row r="124" customHeight="true" ht="15.75" customFormat="true" s="5">
      <c r="A124" s="135"/>
      <c r="B124" s="135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133"/>
      <c r="Y124" s="134"/>
      <c r="Z124" s="133"/>
      <c r="AA124" s="134"/>
      <c r="AB124" s="133"/>
      <c r="AC124" s="134"/>
      <c r="AD124" s="133"/>
      <c r="AE124" s="134"/>
      <c r="AF124" s="77"/>
      <c r="AG124" s="134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</row>
    <row r="125" customHeight="true" ht="15.75" customFormat="true" s="5">
      <c r="A125" s="135"/>
      <c r="B125" s="135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133"/>
      <c r="Y125" s="134"/>
      <c r="Z125" s="133"/>
      <c r="AA125" s="134"/>
      <c r="AB125" s="133"/>
      <c r="AC125" s="134"/>
      <c r="AD125" s="133"/>
      <c r="AE125" s="134"/>
      <c r="AF125" s="77"/>
      <c r="AG125" s="134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</row>
    <row r="126" customHeight="true" ht="15.75" customFormat="true" s="5">
      <c r="A126" s="135"/>
      <c r="B126" s="135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133"/>
      <c r="Y126" s="134"/>
      <c r="Z126" s="133"/>
      <c r="AA126" s="134"/>
      <c r="AB126" s="133"/>
      <c r="AC126" s="134"/>
      <c r="AD126" s="133"/>
      <c r="AE126" s="134"/>
      <c r="AF126" s="77"/>
      <c r="AG126" s="134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</row>
    <row r="127" customHeight="true" ht="15.75" customFormat="true" s="5">
      <c r="A127" s="135"/>
      <c r="B127" s="135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133"/>
      <c r="Y127" s="134"/>
      <c r="Z127" s="133"/>
      <c r="AA127" s="134"/>
      <c r="AB127" s="133"/>
      <c r="AC127" s="134"/>
      <c r="AD127" s="133"/>
      <c r="AE127" s="134"/>
      <c r="AF127" s="77"/>
      <c r="AG127" s="134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</row>
    <row r="128" customHeight="true" ht="15.75" customFormat="true" s="5">
      <c r="A128" s="135"/>
      <c r="B128" s="135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133"/>
      <c r="Y128" s="134"/>
      <c r="Z128" s="133"/>
      <c r="AA128" s="134"/>
      <c r="AB128" s="133"/>
      <c r="AC128" s="134"/>
      <c r="AD128" s="133"/>
      <c r="AE128" s="134"/>
      <c r="AF128" s="77"/>
      <c r="AG128" s="134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</row>
    <row r="129" customHeight="true" ht="15.75" customFormat="true" s="5">
      <c r="A129" s="135"/>
      <c r="B129" s="135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133"/>
      <c r="Y129" s="134"/>
      <c r="Z129" s="133"/>
      <c r="AA129" s="134"/>
      <c r="AB129" s="133"/>
      <c r="AC129" s="134"/>
      <c r="AD129" s="133"/>
      <c r="AE129" s="134"/>
      <c r="AF129" s="77"/>
      <c r="AG129" s="134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</row>
    <row r="130" customHeight="true" ht="15.75" customFormat="true" s="5">
      <c r="A130" s="135"/>
      <c r="B130" s="135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133"/>
      <c r="Y130" s="134"/>
      <c r="Z130" s="133"/>
      <c r="AA130" s="134"/>
      <c r="AB130" s="133"/>
      <c r="AC130" s="134"/>
      <c r="AD130" s="133"/>
      <c r="AE130" s="134"/>
      <c r="AF130" s="77"/>
      <c r="AG130" s="134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</row>
    <row r="131" customHeight="true" ht="15.75" customFormat="true" s="5">
      <c r="A131" s="135"/>
      <c r="B131" s="135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133"/>
      <c r="Y131" s="134"/>
      <c r="Z131" s="133"/>
      <c r="AA131" s="134"/>
      <c r="AB131" s="133"/>
      <c r="AC131" s="134"/>
      <c r="AD131" s="133"/>
      <c r="AE131" s="134"/>
      <c r="AF131" s="77"/>
      <c r="AG131" s="134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</row>
    <row r="132" customHeight="true" ht="15.75" customFormat="true" s="5">
      <c r="A132" s="135"/>
      <c r="B132" s="135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133"/>
      <c r="Y132" s="134"/>
      <c r="Z132" s="133"/>
      <c r="AA132" s="134"/>
      <c r="AB132" s="133"/>
      <c r="AC132" s="134"/>
      <c r="AD132" s="133"/>
      <c r="AE132" s="134"/>
      <c r="AF132" s="77"/>
      <c r="AG132" s="134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</row>
    <row r="133" customHeight="true" ht="15.75" customFormat="true" s="5">
      <c r="A133" s="135"/>
      <c r="B133" s="135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133"/>
      <c r="Y133" s="134"/>
      <c r="Z133" s="133"/>
      <c r="AA133" s="134"/>
      <c r="AB133" s="133"/>
      <c r="AC133" s="134"/>
      <c r="AD133" s="133"/>
      <c r="AE133" s="134"/>
      <c r="AF133" s="77"/>
      <c r="AG133" s="134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</row>
    <row r="134" customHeight="true" ht="15.75" customFormat="true" s="5">
      <c r="A134" s="135"/>
      <c r="B134" s="135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133"/>
      <c r="Y134" s="134"/>
      <c r="Z134" s="133"/>
      <c r="AA134" s="134"/>
      <c r="AB134" s="133"/>
      <c r="AC134" s="134"/>
      <c r="AD134" s="133"/>
      <c r="AE134" s="134"/>
      <c r="AF134" s="77"/>
      <c r="AG134" s="134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</row>
    <row r="135" customHeight="true" ht="15.75" customFormat="true" s="5">
      <c r="A135" s="135"/>
      <c r="B135" s="135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133"/>
      <c r="Y135" s="134"/>
      <c r="Z135" s="133"/>
      <c r="AA135" s="134"/>
      <c r="AB135" s="133"/>
      <c r="AC135" s="134"/>
      <c r="AD135" s="133"/>
      <c r="AE135" s="134"/>
      <c r="AF135" s="77"/>
      <c r="AG135" s="134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</row>
    <row r="136" customHeight="true" ht="15.75" customFormat="true" s="5">
      <c r="A136" s="135"/>
      <c r="B136" s="135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133"/>
      <c r="Y136" s="134"/>
      <c r="Z136" s="133"/>
      <c r="AA136" s="134"/>
      <c r="AB136" s="133"/>
      <c r="AC136" s="134"/>
      <c r="AD136" s="133"/>
      <c r="AE136" s="134"/>
      <c r="AF136" s="77"/>
      <c r="AG136" s="134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</row>
    <row r="137" customHeight="true" ht="15.75" customFormat="true" s="5">
      <c r="A137" s="135"/>
      <c r="B137" s="135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133"/>
      <c r="Y137" s="134"/>
      <c r="Z137" s="133"/>
      <c r="AA137" s="134"/>
      <c r="AB137" s="133"/>
      <c r="AC137" s="134"/>
      <c r="AD137" s="133"/>
      <c r="AE137" s="134"/>
      <c r="AF137" s="77"/>
      <c r="AG137" s="134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</row>
    <row r="138" customHeight="true" ht="15.75" customFormat="true" s="5">
      <c r="A138" s="135"/>
      <c r="B138" s="135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133"/>
      <c r="Y138" s="134"/>
      <c r="Z138" s="133"/>
      <c r="AA138" s="134"/>
      <c r="AB138" s="133"/>
      <c r="AC138" s="134"/>
      <c r="AD138" s="133"/>
      <c r="AE138" s="134"/>
      <c r="AF138" s="77"/>
      <c r="AG138" s="134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</row>
    <row r="139" customHeight="true" ht="15.75" customFormat="true" s="5">
      <c r="A139" s="135"/>
      <c r="B139" s="135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133"/>
      <c r="Y139" s="134"/>
      <c r="Z139" s="133"/>
      <c r="AA139" s="134"/>
      <c r="AB139" s="133"/>
      <c r="AC139" s="134"/>
      <c r="AD139" s="133"/>
      <c r="AE139" s="134"/>
      <c r="AF139" s="77"/>
      <c r="AG139" s="134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</row>
    <row r="140" customHeight="true" ht="15.75" customFormat="true" s="5">
      <c r="A140" s="135"/>
      <c r="B140" s="135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133"/>
      <c r="Y140" s="134"/>
      <c r="Z140" s="133"/>
      <c r="AA140" s="134"/>
      <c r="AB140" s="133"/>
      <c r="AC140" s="134"/>
      <c r="AD140" s="133"/>
      <c r="AE140" s="134"/>
      <c r="AF140" s="77"/>
      <c r="AG140" s="134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7"/>
      <c r="BY140" s="77"/>
      <c r="BZ140" s="77"/>
      <c r="CA140" s="77"/>
      <c r="CB140" s="77"/>
      <c r="CC140" s="77"/>
      <c r="CD140" s="77"/>
      <c r="CE140" s="77"/>
      <c r="CF140" s="77"/>
      <c r="CG140" s="77"/>
      <c r="CH140" s="77"/>
      <c r="CI140" s="77"/>
      <c r="CJ140" s="77"/>
      <c r="CK140" s="77"/>
      <c r="CL140" s="77"/>
      <c r="CM140" s="77"/>
      <c r="CN140" s="77"/>
      <c r="CO140" s="77"/>
      <c r="CP140" s="77"/>
      <c r="CQ140" s="77"/>
      <c r="CR140" s="77"/>
      <c r="CS140" s="77"/>
    </row>
    <row r="141" customHeight="true" ht="15.75" customFormat="true" s="5">
      <c r="A141" s="135"/>
      <c r="B141" s="135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133"/>
      <c r="Y141" s="134"/>
      <c r="Z141" s="133"/>
      <c r="AA141" s="134"/>
      <c r="AB141" s="133"/>
      <c r="AC141" s="134"/>
      <c r="AD141" s="133"/>
      <c r="AE141" s="134"/>
      <c r="AF141" s="77"/>
      <c r="AG141" s="134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  <c r="BK141" s="77"/>
      <c r="BL141" s="77"/>
      <c r="BM141" s="77"/>
      <c r="BN141" s="77"/>
      <c r="BO141" s="77"/>
      <c r="BP141" s="77"/>
      <c r="BQ141" s="77"/>
      <c r="BR141" s="77"/>
      <c r="BS141" s="77"/>
      <c r="BT141" s="77"/>
      <c r="BU141" s="77"/>
      <c r="BV141" s="77"/>
      <c r="BW141" s="77"/>
      <c r="BX141" s="77"/>
      <c r="BY141" s="77"/>
      <c r="BZ141" s="77"/>
      <c r="CA141" s="77"/>
      <c r="CB141" s="77"/>
      <c r="CC141" s="77"/>
      <c r="CD141" s="77"/>
      <c r="CE141" s="77"/>
      <c r="CF141" s="77"/>
      <c r="CG141" s="77"/>
      <c r="CH141" s="77"/>
      <c r="CI141" s="77"/>
      <c r="CJ141" s="77"/>
      <c r="CK141" s="77"/>
      <c r="CL141" s="77"/>
      <c r="CM141" s="77"/>
      <c r="CN141" s="77"/>
      <c r="CO141" s="77"/>
      <c r="CP141" s="77"/>
      <c r="CQ141" s="77"/>
      <c r="CR141" s="77"/>
      <c r="CS141" s="77"/>
    </row>
    <row r="142" customHeight="true" ht="15.75" customFormat="true" s="5">
      <c r="A142" s="135"/>
      <c r="B142" s="135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133"/>
      <c r="Y142" s="134"/>
      <c r="Z142" s="133"/>
      <c r="AA142" s="134"/>
      <c r="AB142" s="133"/>
      <c r="AC142" s="134"/>
      <c r="AD142" s="133"/>
      <c r="AE142" s="134"/>
      <c r="AF142" s="77"/>
      <c r="AG142" s="134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  <c r="BF142" s="77"/>
      <c r="BG142" s="77"/>
      <c r="BH142" s="77"/>
      <c r="BI142" s="77"/>
      <c r="BJ142" s="77"/>
      <c r="BK142" s="77"/>
      <c r="BL142" s="77"/>
      <c r="BM142" s="77"/>
      <c r="BN142" s="77"/>
      <c r="BO142" s="77"/>
      <c r="BP142" s="77"/>
      <c r="BQ142" s="77"/>
      <c r="BR142" s="77"/>
      <c r="BS142" s="77"/>
      <c r="BT142" s="77"/>
      <c r="BU142" s="77"/>
      <c r="BV142" s="77"/>
      <c r="BW142" s="77"/>
      <c r="BX142" s="77"/>
      <c r="BY142" s="77"/>
      <c r="BZ142" s="77"/>
      <c r="CA142" s="77"/>
      <c r="CB142" s="77"/>
      <c r="CC142" s="77"/>
      <c r="CD142" s="77"/>
      <c r="CE142" s="77"/>
      <c r="CF142" s="77"/>
      <c r="CG142" s="77"/>
      <c r="CH142" s="77"/>
      <c r="CI142" s="77"/>
      <c r="CJ142" s="77"/>
      <c r="CK142" s="77"/>
      <c r="CL142" s="77"/>
      <c r="CM142" s="77"/>
      <c r="CN142" s="77"/>
      <c r="CO142" s="77"/>
      <c r="CP142" s="77"/>
      <c r="CQ142" s="77"/>
      <c r="CR142" s="77"/>
      <c r="CS142" s="77"/>
    </row>
    <row r="143" customHeight="true" ht="15.75" customFormat="true" s="5">
      <c r="A143" s="135"/>
      <c r="B143" s="135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133"/>
      <c r="Y143" s="134"/>
      <c r="Z143" s="133"/>
      <c r="AA143" s="134"/>
      <c r="AB143" s="133"/>
      <c r="AC143" s="134"/>
      <c r="AD143" s="133"/>
      <c r="AE143" s="134"/>
      <c r="AF143" s="77"/>
      <c r="AG143" s="134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  <c r="BG143" s="77"/>
      <c r="BH143" s="77"/>
      <c r="BI143" s="77"/>
      <c r="BJ143" s="77"/>
      <c r="BK143" s="77"/>
      <c r="BL143" s="77"/>
      <c r="BM143" s="77"/>
      <c r="BN143" s="77"/>
      <c r="BO143" s="77"/>
      <c r="BP143" s="77"/>
      <c r="BQ143" s="77"/>
      <c r="BR143" s="77"/>
      <c r="BS143" s="77"/>
      <c r="BT143" s="77"/>
      <c r="BU143" s="77"/>
      <c r="BV143" s="77"/>
      <c r="BW143" s="77"/>
      <c r="BX143" s="77"/>
      <c r="BY143" s="77"/>
      <c r="BZ143" s="77"/>
      <c r="CA143" s="77"/>
      <c r="CB143" s="77"/>
      <c r="CC143" s="77"/>
      <c r="CD143" s="77"/>
      <c r="CE143" s="77"/>
      <c r="CF143" s="77"/>
      <c r="CG143" s="77"/>
      <c r="CH143" s="77"/>
      <c r="CI143" s="77"/>
      <c r="CJ143" s="77"/>
      <c r="CK143" s="77"/>
      <c r="CL143" s="77"/>
      <c r="CM143" s="77"/>
      <c r="CN143" s="77"/>
      <c r="CO143" s="77"/>
      <c r="CP143" s="77"/>
      <c r="CQ143" s="77"/>
      <c r="CR143" s="77"/>
      <c r="CS143" s="77"/>
    </row>
    <row r="144" customHeight="true" ht="15.75" customFormat="true" s="5">
      <c r="A144" s="135"/>
      <c r="B144" s="135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133"/>
      <c r="Y144" s="134"/>
      <c r="Z144" s="133"/>
      <c r="AA144" s="134"/>
      <c r="AB144" s="133"/>
      <c r="AC144" s="134"/>
      <c r="AD144" s="133"/>
      <c r="AE144" s="134"/>
      <c r="AF144" s="77"/>
      <c r="AG144" s="134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  <c r="BG144" s="77"/>
      <c r="BH144" s="77"/>
      <c r="BI144" s="77"/>
      <c r="BJ144" s="77"/>
      <c r="BK144" s="77"/>
      <c r="BL144" s="77"/>
      <c r="BM144" s="77"/>
      <c r="BN144" s="77"/>
      <c r="BO144" s="77"/>
      <c r="BP144" s="77"/>
      <c r="BQ144" s="77"/>
      <c r="BR144" s="77"/>
      <c r="BS144" s="77"/>
      <c r="BT144" s="77"/>
      <c r="BU144" s="77"/>
      <c r="BV144" s="77"/>
      <c r="BW144" s="77"/>
      <c r="BX144" s="77"/>
      <c r="BY144" s="77"/>
      <c r="BZ144" s="77"/>
      <c r="CA144" s="77"/>
      <c r="CB144" s="77"/>
      <c r="CC144" s="77"/>
      <c r="CD144" s="77"/>
      <c r="CE144" s="77"/>
      <c r="CF144" s="77"/>
      <c r="CG144" s="77"/>
      <c r="CH144" s="77"/>
      <c r="CI144" s="77"/>
      <c r="CJ144" s="77"/>
      <c r="CK144" s="77"/>
      <c r="CL144" s="77"/>
      <c r="CM144" s="77"/>
      <c r="CN144" s="77"/>
      <c r="CO144" s="77"/>
      <c r="CP144" s="77"/>
      <c r="CQ144" s="77"/>
      <c r="CR144" s="77"/>
      <c r="CS144" s="77"/>
    </row>
    <row r="145" customHeight="true" ht="15.75" customFormat="true" s="5">
      <c r="A145" s="135"/>
      <c r="B145" s="135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133"/>
      <c r="Y145" s="134"/>
      <c r="Z145" s="133"/>
      <c r="AA145" s="134"/>
      <c r="AB145" s="133"/>
      <c r="AC145" s="134"/>
      <c r="AD145" s="133"/>
      <c r="AE145" s="134"/>
      <c r="AF145" s="77"/>
      <c r="AG145" s="134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  <c r="BG145" s="77"/>
      <c r="BH145" s="77"/>
      <c r="BI145" s="77"/>
      <c r="BJ145" s="77"/>
      <c r="BK145" s="77"/>
      <c r="BL145" s="77"/>
      <c r="BM145" s="77"/>
      <c r="BN145" s="77"/>
      <c r="BO145" s="77"/>
      <c r="BP145" s="77"/>
      <c r="BQ145" s="77"/>
      <c r="BR145" s="77"/>
      <c r="BS145" s="77"/>
      <c r="BT145" s="77"/>
      <c r="BU145" s="77"/>
      <c r="BV145" s="77"/>
      <c r="BW145" s="77"/>
      <c r="BX145" s="77"/>
      <c r="BY145" s="77"/>
      <c r="BZ145" s="77"/>
      <c r="CA145" s="77"/>
      <c r="CB145" s="77"/>
      <c r="CC145" s="77"/>
      <c r="CD145" s="77"/>
      <c r="CE145" s="77"/>
      <c r="CF145" s="77"/>
      <c r="CG145" s="77"/>
      <c r="CH145" s="77"/>
      <c r="CI145" s="77"/>
      <c r="CJ145" s="77"/>
      <c r="CK145" s="77"/>
      <c r="CL145" s="77"/>
      <c r="CM145" s="77"/>
      <c r="CN145" s="77"/>
      <c r="CO145" s="77"/>
      <c r="CP145" s="77"/>
      <c r="CQ145" s="77"/>
      <c r="CR145" s="77"/>
      <c r="CS145" s="77"/>
    </row>
    <row r="146" customHeight="true" ht="15.75" customFormat="true" s="5">
      <c r="A146" s="135"/>
      <c r="B146" s="135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133"/>
      <c r="Y146" s="134"/>
      <c r="Z146" s="133"/>
      <c r="AA146" s="134"/>
      <c r="AB146" s="133"/>
      <c r="AC146" s="134"/>
      <c r="AD146" s="133"/>
      <c r="AE146" s="134"/>
      <c r="AF146" s="77"/>
      <c r="AG146" s="134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  <c r="BL146" s="77"/>
      <c r="BM146" s="77"/>
      <c r="BN146" s="77"/>
      <c r="BO146" s="77"/>
      <c r="BP146" s="77"/>
      <c r="BQ146" s="77"/>
      <c r="BR146" s="77"/>
      <c r="BS146" s="77"/>
      <c r="BT146" s="77"/>
      <c r="BU146" s="77"/>
      <c r="BV146" s="77"/>
      <c r="BW146" s="77"/>
      <c r="BX146" s="77"/>
      <c r="BY146" s="77"/>
      <c r="BZ146" s="77"/>
      <c r="CA146" s="77"/>
      <c r="CB146" s="77"/>
      <c r="CC146" s="77"/>
      <c r="CD146" s="77"/>
      <c r="CE146" s="77"/>
      <c r="CF146" s="77"/>
      <c r="CG146" s="77"/>
      <c r="CH146" s="77"/>
      <c r="CI146" s="77"/>
      <c r="CJ146" s="77"/>
      <c r="CK146" s="77"/>
      <c r="CL146" s="77"/>
      <c r="CM146" s="77"/>
      <c r="CN146" s="77"/>
      <c r="CO146" s="77"/>
      <c r="CP146" s="77"/>
      <c r="CQ146" s="77"/>
      <c r="CR146" s="77"/>
      <c r="CS146" s="77"/>
    </row>
    <row r="147" customHeight="true" ht="15.75" customFormat="true" s="5">
      <c r="A147" s="135"/>
      <c r="B147" s="135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133"/>
      <c r="Y147" s="134"/>
      <c r="Z147" s="133"/>
      <c r="AA147" s="134"/>
      <c r="AB147" s="133"/>
      <c r="AC147" s="134"/>
      <c r="AD147" s="133"/>
      <c r="AE147" s="134"/>
      <c r="AF147" s="77"/>
      <c r="AG147" s="134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77"/>
      <c r="BO147" s="77"/>
      <c r="BP147" s="77"/>
      <c r="BQ147" s="77"/>
      <c r="BR147" s="77"/>
      <c r="BS147" s="77"/>
      <c r="BT147" s="77"/>
      <c r="BU147" s="77"/>
      <c r="BV147" s="77"/>
      <c r="BW147" s="77"/>
      <c r="BX147" s="77"/>
      <c r="BY147" s="77"/>
      <c r="BZ147" s="77"/>
      <c r="CA147" s="77"/>
      <c r="CB147" s="77"/>
      <c r="CC147" s="77"/>
      <c r="CD147" s="77"/>
      <c r="CE147" s="77"/>
      <c r="CF147" s="77"/>
      <c r="CG147" s="77"/>
      <c r="CH147" s="77"/>
      <c r="CI147" s="77"/>
      <c r="CJ147" s="77"/>
      <c r="CK147" s="77"/>
      <c r="CL147" s="77"/>
      <c r="CM147" s="77"/>
      <c r="CN147" s="77"/>
      <c r="CO147" s="77"/>
      <c r="CP147" s="77"/>
      <c r="CQ147" s="77"/>
      <c r="CR147" s="77"/>
      <c r="CS147" s="77"/>
    </row>
    <row r="148" customHeight="true" ht="15.75" customFormat="true" s="5">
      <c r="A148" s="135"/>
      <c r="B148" s="135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133"/>
      <c r="Y148" s="134"/>
      <c r="Z148" s="133"/>
      <c r="AA148" s="134"/>
      <c r="AB148" s="133"/>
      <c r="AC148" s="134"/>
      <c r="AD148" s="133"/>
      <c r="AE148" s="134"/>
      <c r="AF148" s="77"/>
      <c r="AG148" s="134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  <c r="BG148" s="77"/>
      <c r="BH148" s="77"/>
      <c r="BI148" s="77"/>
      <c r="BJ148" s="77"/>
      <c r="BK148" s="77"/>
      <c r="BL148" s="77"/>
      <c r="BM148" s="77"/>
      <c r="BN148" s="77"/>
      <c r="BO148" s="77"/>
      <c r="BP148" s="77"/>
      <c r="BQ148" s="77"/>
      <c r="BR148" s="77"/>
      <c r="BS148" s="77"/>
      <c r="BT148" s="77"/>
      <c r="BU148" s="77"/>
      <c r="BV148" s="77"/>
      <c r="BW148" s="77"/>
      <c r="BX148" s="77"/>
      <c r="BY148" s="77"/>
      <c r="BZ148" s="77"/>
      <c r="CA148" s="77"/>
      <c r="CB148" s="77"/>
      <c r="CC148" s="77"/>
      <c r="CD148" s="77"/>
      <c r="CE148" s="77"/>
      <c r="CF148" s="77"/>
      <c r="CG148" s="77"/>
      <c r="CH148" s="77"/>
      <c r="CI148" s="77"/>
      <c r="CJ148" s="77"/>
      <c r="CK148" s="77"/>
      <c r="CL148" s="77"/>
      <c r="CM148" s="77"/>
      <c r="CN148" s="77"/>
      <c r="CO148" s="77"/>
      <c r="CP148" s="77"/>
      <c r="CQ148" s="77"/>
      <c r="CR148" s="77"/>
      <c r="CS148" s="77"/>
    </row>
    <row r="149" customHeight="true" ht="15.75" customFormat="true" s="5">
      <c r="A149" s="135"/>
      <c r="B149" s="135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133"/>
      <c r="Y149" s="134"/>
      <c r="Z149" s="133"/>
      <c r="AA149" s="134"/>
      <c r="AB149" s="133"/>
      <c r="AC149" s="134"/>
      <c r="AD149" s="133"/>
      <c r="AE149" s="134"/>
      <c r="AF149" s="77"/>
      <c r="AG149" s="134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  <c r="BJ149" s="77"/>
      <c r="BK149" s="77"/>
      <c r="BL149" s="77"/>
      <c r="BM149" s="77"/>
      <c r="BN149" s="77"/>
      <c r="BO149" s="77"/>
      <c r="BP149" s="77"/>
      <c r="BQ149" s="77"/>
      <c r="BR149" s="77"/>
      <c r="BS149" s="77"/>
      <c r="BT149" s="77"/>
      <c r="BU149" s="77"/>
      <c r="BV149" s="77"/>
      <c r="BW149" s="77"/>
      <c r="BX149" s="77"/>
      <c r="BY149" s="77"/>
      <c r="BZ149" s="77"/>
      <c r="CA149" s="77"/>
      <c r="CB149" s="77"/>
      <c r="CC149" s="77"/>
      <c r="CD149" s="77"/>
      <c r="CE149" s="77"/>
      <c r="CF149" s="77"/>
      <c r="CG149" s="77"/>
      <c r="CH149" s="77"/>
      <c r="CI149" s="77"/>
      <c r="CJ149" s="77"/>
      <c r="CK149" s="77"/>
      <c r="CL149" s="77"/>
      <c r="CM149" s="77"/>
      <c r="CN149" s="77"/>
      <c r="CO149" s="77"/>
      <c r="CP149" s="77"/>
      <c r="CQ149" s="77"/>
      <c r="CR149" s="77"/>
      <c r="CS149" s="77"/>
    </row>
    <row r="150" customHeight="true" ht="15.75" customFormat="true" s="5">
      <c r="A150" s="135"/>
      <c r="B150" s="135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133"/>
      <c r="Y150" s="134"/>
      <c r="Z150" s="133"/>
      <c r="AA150" s="134"/>
      <c r="AB150" s="133"/>
      <c r="AC150" s="134"/>
      <c r="AD150" s="133"/>
      <c r="AE150" s="134"/>
      <c r="AF150" s="77"/>
      <c r="AG150" s="134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  <c r="BG150" s="77"/>
      <c r="BH150" s="77"/>
      <c r="BI150" s="77"/>
      <c r="BJ150" s="77"/>
      <c r="BK150" s="77"/>
      <c r="BL150" s="77"/>
      <c r="BM150" s="77"/>
      <c r="BN150" s="77"/>
      <c r="BO150" s="77"/>
      <c r="BP150" s="77"/>
      <c r="BQ150" s="77"/>
      <c r="BR150" s="77"/>
      <c r="BS150" s="77"/>
      <c r="BT150" s="77"/>
      <c r="BU150" s="77"/>
      <c r="BV150" s="77"/>
      <c r="BW150" s="77"/>
      <c r="BX150" s="77"/>
      <c r="BY150" s="77"/>
      <c r="BZ150" s="77"/>
      <c r="CA150" s="77"/>
      <c r="CB150" s="77"/>
      <c r="CC150" s="77"/>
      <c r="CD150" s="77"/>
      <c r="CE150" s="77"/>
      <c r="CF150" s="77"/>
      <c r="CG150" s="77"/>
      <c r="CH150" s="77"/>
      <c r="CI150" s="77"/>
      <c r="CJ150" s="77"/>
      <c r="CK150" s="77"/>
      <c r="CL150" s="77"/>
      <c r="CM150" s="77"/>
      <c r="CN150" s="77"/>
      <c r="CO150" s="77"/>
      <c r="CP150" s="77"/>
      <c r="CQ150" s="77"/>
      <c r="CR150" s="77"/>
      <c r="CS150" s="77"/>
    </row>
    <row r="151" customHeight="true" ht="15.75" customFormat="true" s="5">
      <c r="A151" s="135"/>
      <c r="B151" s="135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133"/>
      <c r="Y151" s="134"/>
      <c r="Z151" s="133"/>
      <c r="AA151" s="134"/>
      <c r="AB151" s="133"/>
      <c r="AC151" s="134"/>
      <c r="AD151" s="133"/>
      <c r="AE151" s="134"/>
      <c r="AF151" s="77"/>
      <c r="AG151" s="134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  <c r="BG151" s="77"/>
      <c r="BH151" s="77"/>
      <c r="BI151" s="77"/>
      <c r="BJ151" s="77"/>
      <c r="BK151" s="77"/>
      <c r="BL151" s="77"/>
      <c r="BM151" s="77"/>
      <c r="BN151" s="77"/>
      <c r="BO151" s="77"/>
      <c r="BP151" s="77"/>
      <c r="BQ151" s="77"/>
      <c r="BR151" s="77"/>
      <c r="BS151" s="77"/>
      <c r="BT151" s="77"/>
      <c r="BU151" s="77"/>
      <c r="BV151" s="77"/>
      <c r="BW151" s="77"/>
      <c r="BX151" s="77"/>
      <c r="BY151" s="77"/>
      <c r="BZ151" s="77"/>
      <c r="CA151" s="77"/>
      <c r="CB151" s="77"/>
      <c r="CC151" s="77"/>
      <c r="CD151" s="77"/>
      <c r="CE151" s="77"/>
      <c r="CF151" s="77"/>
      <c r="CG151" s="77"/>
      <c r="CH151" s="77"/>
      <c r="CI151" s="77"/>
      <c r="CJ151" s="77"/>
      <c r="CK151" s="77"/>
      <c r="CL151" s="77"/>
      <c r="CM151" s="77"/>
      <c r="CN151" s="77"/>
      <c r="CO151" s="77"/>
      <c r="CP151" s="77"/>
      <c r="CQ151" s="77"/>
      <c r="CR151" s="77"/>
      <c r="CS151" s="77"/>
    </row>
    <row r="152" customHeight="true" ht="15.75" customFormat="true" s="5">
      <c r="A152" s="135"/>
      <c r="B152" s="135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133"/>
      <c r="Y152" s="134"/>
      <c r="Z152" s="133"/>
      <c r="AA152" s="134"/>
      <c r="AB152" s="133"/>
      <c r="AC152" s="134"/>
      <c r="AD152" s="133"/>
      <c r="AE152" s="134"/>
      <c r="AF152" s="77"/>
      <c r="AG152" s="134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  <c r="BG152" s="77"/>
      <c r="BH152" s="77"/>
      <c r="BI152" s="77"/>
      <c r="BJ152" s="77"/>
      <c r="BK152" s="77"/>
      <c r="BL152" s="77"/>
      <c r="BM152" s="77"/>
      <c r="BN152" s="77"/>
      <c r="BO152" s="77"/>
      <c r="BP152" s="77"/>
      <c r="BQ152" s="77"/>
      <c r="BR152" s="77"/>
      <c r="BS152" s="77"/>
      <c r="BT152" s="77"/>
      <c r="BU152" s="77"/>
      <c r="BV152" s="77"/>
      <c r="BW152" s="77"/>
      <c r="BX152" s="77"/>
      <c r="BY152" s="77"/>
      <c r="BZ152" s="77"/>
      <c r="CA152" s="77"/>
      <c r="CB152" s="77"/>
      <c r="CC152" s="77"/>
      <c r="CD152" s="77"/>
      <c r="CE152" s="77"/>
      <c r="CF152" s="77"/>
      <c r="CG152" s="77"/>
      <c r="CH152" s="77"/>
      <c r="CI152" s="77"/>
      <c r="CJ152" s="77"/>
      <c r="CK152" s="77"/>
      <c r="CL152" s="77"/>
      <c r="CM152" s="77"/>
      <c r="CN152" s="77"/>
      <c r="CO152" s="77"/>
      <c r="CP152" s="77"/>
      <c r="CQ152" s="77"/>
      <c r="CR152" s="77"/>
      <c r="CS152" s="77"/>
    </row>
    <row r="153" customHeight="true" ht="15.75" customFormat="true" s="5">
      <c r="A153" s="135"/>
      <c r="B153" s="135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133"/>
      <c r="Y153" s="134"/>
      <c r="Z153" s="133"/>
      <c r="AA153" s="134"/>
      <c r="AB153" s="133"/>
      <c r="AC153" s="134"/>
      <c r="AD153" s="133"/>
      <c r="AE153" s="134"/>
      <c r="AF153" s="77"/>
      <c r="AG153" s="134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  <c r="BG153" s="77"/>
      <c r="BH153" s="77"/>
      <c r="BI153" s="77"/>
      <c r="BJ153" s="77"/>
      <c r="BK153" s="77"/>
      <c r="BL153" s="77"/>
      <c r="BM153" s="77"/>
      <c r="BN153" s="77"/>
      <c r="BO153" s="77"/>
      <c r="BP153" s="77"/>
      <c r="BQ153" s="77"/>
      <c r="BR153" s="77"/>
      <c r="BS153" s="77"/>
      <c r="BT153" s="77"/>
      <c r="BU153" s="77"/>
      <c r="BV153" s="77"/>
      <c r="BW153" s="77"/>
      <c r="BX153" s="77"/>
      <c r="BY153" s="77"/>
      <c r="BZ153" s="77"/>
      <c r="CA153" s="77"/>
      <c r="CB153" s="77"/>
      <c r="CC153" s="77"/>
      <c r="CD153" s="77"/>
      <c r="CE153" s="77"/>
      <c r="CF153" s="77"/>
      <c r="CG153" s="77"/>
      <c r="CH153" s="77"/>
      <c r="CI153" s="77"/>
      <c r="CJ153" s="77"/>
      <c r="CK153" s="77"/>
      <c r="CL153" s="77"/>
      <c r="CM153" s="77"/>
      <c r="CN153" s="77"/>
      <c r="CO153" s="77"/>
      <c r="CP153" s="77"/>
      <c r="CQ153" s="77"/>
      <c r="CR153" s="77"/>
      <c r="CS153" s="77"/>
    </row>
    <row r="154" customHeight="true" ht="15.75" customFormat="true" s="5">
      <c r="A154" s="135"/>
      <c r="B154" s="135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133"/>
      <c r="Y154" s="134"/>
      <c r="Z154" s="133"/>
      <c r="AA154" s="134"/>
      <c r="AB154" s="133"/>
      <c r="AC154" s="134"/>
      <c r="AD154" s="133"/>
      <c r="AE154" s="134"/>
      <c r="AF154" s="77"/>
      <c r="AG154" s="134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77"/>
      <c r="BO154" s="77"/>
      <c r="BP154" s="77"/>
      <c r="BQ154" s="77"/>
      <c r="BR154" s="77"/>
      <c r="BS154" s="77"/>
      <c r="BT154" s="77"/>
      <c r="BU154" s="77"/>
      <c r="BV154" s="77"/>
      <c r="BW154" s="77"/>
      <c r="BX154" s="77"/>
      <c r="BY154" s="77"/>
      <c r="BZ154" s="77"/>
      <c r="CA154" s="77"/>
      <c r="CB154" s="77"/>
      <c r="CC154" s="77"/>
      <c r="CD154" s="77"/>
      <c r="CE154" s="77"/>
      <c r="CF154" s="77"/>
      <c r="CG154" s="77"/>
      <c r="CH154" s="77"/>
      <c r="CI154" s="77"/>
      <c r="CJ154" s="77"/>
      <c r="CK154" s="77"/>
      <c r="CL154" s="77"/>
      <c r="CM154" s="77"/>
      <c r="CN154" s="77"/>
      <c r="CO154" s="77"/>
      <c r="CP154" s="77"/>
      <c r="CQ154" s="77"/>
      <c r="CR154" s="77"/>
      <c r="CS154" s="77"/>
    </row>
    <row r="155" customHeight="true" ht="15.75" customFormat="true" s="5">
      <c r="A155" s="135"/>
      <c r="B155" s="135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133"/>
      <c r="Y155" s="134"/>
      <c r="Z155" s="133"/>
      <c r="AA155" s="134"/>
      <c r="AB155" s="133"/>
      <c r="AC155" s="134"/>
      <c r="AD155" s="133"/>
      <c r="AE155" s="134"/>
      <c r="AF155" s="77"/>
      <c r="AG155" s="134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  <c r="BJ155" s="77"/>
      <c r="BK155" s="77"/>
      <c r="BL155" s="77"/>
      <c r="BM155" s="77"/>
      <c r="BN155" s="77"/>
      <c r="BO155" s="77"/>
      <c r="BP155" s="77"/>
      <c r="BQ155" s="77"/>
      <c r="BR155" s="77"/>
      <c r="BS155" s="77"/>
      <c r="BT155" s="77"/>
      <c r="BU155" s="77"/>
      <c r="BV155" s="77"/>
      <c r="BW155" s="77"/>
      <c r="BX155" s="77"/>
      <c r="BY155" s="77"/>
      <c r="BZ155" s="77"/>
      <c r="CA155" s="77"/>
      <c r="CB155" s="77"/>
      <c r="CC155" s="77"/>
      <c r="CD155" s="77"/>
      <c r="CE155" s="77"/>
      <c r="CF155" s="77"/>
      <c r="CG155" s="77"/>
      <c r="CH155" s="77"/>
      <c r="CI155" s="77"/>
      <c r="CJ155" s="77"/>
      <c r="CK155" s="77"/>
      <c r="CL155" s="77"/>
      <c r="CM155" s="77"/>
      <c r="CN155" s="77"/>
      <c r="CO155" s="77"/>
      <c r="CP155" s="77"/>
      <c r="CQ155" s="77"/>
      <c r="CR155" s="77"/>
      <c r="CS155" s="77"/>
    </row>
    <row r="156" customHeight="true" ht="15.75" customFormat="true" s="5">
      <c r="A156" s="135"/>
      <c r="B156" s="135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133"/>
      <c r="Y156" s="134"/>
      <c r="Z156" s="133"/>
      <c r="AA156" s="134"/>
      <c r="AB156" s="133"/>
      <c r="AC156" s="134"/>
      <c r="AD156" s="133"/>
      <c r="AE156" s="134"/>
      <c r="AF156" s="77"/>
      <c r="AG156" s="134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  <c r="BG156" s="77"/>
      <c r="BH156" s="77"/>
      <c r="BI156" s="77"/>
      <c r="BJ156" s="77"/>
      <c r="BK156" s="77"/>
      <c r="BL156" s="77"/>
      <c r="BM156" s="77"/>
      <c r="BN156" s="77"/>
      <c r="BO156" s="77"/>
      <c r="BP156" s="77"/>
      <c r="BQ156" s="77"/>
      <c r="BR156" s="77"/>
      <c r="BS156" s="77"/>
      <c r="BT156" s="77"/>
      <c r="BU156" s="77"/>
      <c r="BV156" s="77"/>
      <c r="BW156" s="77"/>
      <c r="BX156" s="77"/>
      <c r="BY156" s="77"/>
      <c r="BZ156" s="77"/>
      <c r="CA156" s="77"/>
      <c r="CB156" s="77"/>
      <c r="CC156" s="77"/>
      <c r="CD156" s="77"/>
      <c r="CE156" s="77"/>
      <c r="CF156" s="77"/>
      <c r="CG156" s="77"/>
      <c r="CH156" s="77"/>
      <c r="CI156" s="77"/>
      <c r="CJ156" s="77"/>
      <c r="CK156" s="77"/>
      <c r="CL156" s="77"/>
      <c r="CM156" s="77"/>
      <c r="CN156" s="77"/>
      <c r="CO156" s="77"/>
      <c r="CP156" s="77"/>
      <c r="CQ156" s="77"/>
      <c r="CR156" s="77"/>
      <c r="CS156" s="77"/>
    </row>
    <row r="157" customHeight="true" ht="15.75" customFormat="true" s="5">
      <c r="A157" s="135"/>
      <c r="B157" s="135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133"/>
      <c r="Y157" s="134"/>
      <c r="Z157" s="133"/>
      <c r="AA157" s="134"/>
      <c r="AB157" s="133"/>
      <c r="AC157" s="134"/>
      <c r="AD157" s="133"/>
      <c r="AE157" s="134"/>
      <c r="AF157" s="77"/>
      <c r="AG157" s="134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77"/>
      <c r="BG157" s="77"/>
      <c r="BH157" s="77"/>
      <c r="BI157" s="77"/>
      <c r="BJ157" s="77"/>
      <c r="BK157" s="77"/>
      <c r="BL157" s="77"/>
      <c r="BM157" s="77"/>
      <c r="BN157" s="77"/>
      <c r="BO157" s="77"/>
      <c r="BP157" s="77"/>
      <c r="BQ157" s="77"/>
      <c r="BR157" s="77"/>
      <c r="BS157" s="77"/>
      <c r="BT157" s="77"/>
      <c r="BU157" s="77"/>
      <c r="BV157" s="77"/>
      <c r="BW157" s="77"/>
      <c r="BX157" s="77"/>
      <c r="BY157" s="77"/>
      <c r="BZ157" s="77"/>
      <c r="CA157" s="77"/>
      <c r="CB157" s="77"/>
      <c r="CC157" s="77"/>
      <c r="CD157" s="77"/>
      <c r="CE157" s="77"/>
      <c r="CF157" s="77"/>
      <c r="CG157" s="77"/>
      <c r="CH157" s="77"/>
      <c r="CI157" s="77"/>
      <c r="CJ157" s="77"/>
      <c r="CK157" s="77"/>
      <c r="CL157" s="77"/>
      <c r="CM157" s="77"/>
      <c r="CN157" s="77"/>
      <c r="CO157" s="77"/>
      <c r="CP157" s="77"/>
      <c r="CQ157" s="77"/>
      <c r="CR157" s="77"/>
      <c r="CS157" s="77"/>
    </row>
    <row r="158" customHeight="true" ht="15.75" customFormat="true" s="5">
      <c r="A158" s="135"/>
      <c r="B158" s="135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133"/>
      <c r="Y158" s="134"/>
      <c r="Z158" s="133"/>
      <c r="AA158" s="134"/>
      <c r="AB158" s="133"/>
      <c r="AC158" s="134"/>
      <c r="AD158" s="133"/>
      <c r="AE158" s="134"/>
      <c r="AF158" s="77"/>
      <c r="AG158" s="134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  <c r="BF158" s="77"/>
      <c r="BG158" s="77"/>
      <c r="BH158" s="77"/>
      <c r="BI158" s="77"/>
      <c r="BJ158" s="77"/>
      <c r="BK158" s="77"/>
      <c r="BL158" s="77"/>
      <c r="BM158" s="77"/>
      <c r="BN158" s="77"/>
      <c r="BO158" s="77"/>
      <c r="BP158" s="77"/>
      <c r="BQ158" s="77"/>
      <c r="BR158" s="77"/>
      <c r="BS158" s="77"/>
      <c r="BT158" s="77"/>
      <c r="BU158" s="77"/>
      <c r="BV158" s="77"/>
      <c r="BW158" s="77"/>
      <c r="BX158" s="77"/>
      <c r="BY158" s="77"/>
      <c r="BZ158" s="77"/>
      <c r="CA158" s="77"/>
      <c r="CB158" s="77"/>
      <c r="CC158" s="77"/>
      <c r="CD158" s="77"/>
      <c r="CE158" s="77"/>
      <c r="CF158" s="77"/>
      <c r="CG158" s="77"/>
      <c r="CH158" s="77"/>
      <c r="CI158" s="77"/>
      <c r="CJ158" s="77"/>
      <c r="CK158" s="77"/>
      <c r="CL158" s="77"/>
      <c r="CM158" s="77"/>
      <c r="CN158" s="77"/>
      <c r="CO158" s="77"/>
      <c r="CP158" s="77"/>
      <c r="CQ158" s="77"/>
      <c r="CR158" s="77"/>
      <c r="CS158" s="77"/>
    </row>
    <row r="159" customHeight="true" ht="15.75" customFormat="true" s="5">
      <c r="A159" s="135"/>
      <c r="B159" s="135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133"/>
      <c r="Y159" s="134"/>
      <c r="Z159" s="133"/>
      <c r="AA159" s="134"/>
      <c r="AB159" s="133"/>
      <c r="AC159" s="134"/>
      <c r="AD159" s="133"/>
      <c r="AE159" s="134"/>
      <c r="AF159" s="77"/>
      <c r="AG159" s="134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  <c r="BJ159" s="77"/>
      <c r="BK159" s="77"/>
      <c r="BL159" s="77"/>
      <c r="BM159" s="77"/>
      <c r="BN159" s="77"/>
      <c r="BO159" s="77"/>
      <c r="BP159" s="77"/>
      <c r="BQ159" s="77"/>
      <c r="BR159" s="77"/>
      <c r="BS159" s="77"/>
      <c r="BT159" s="77"/>
      <c r="BU159" s="77"/>
      <c r="BV159" s="77"/>
      <c r="BW159" s="77"/>
      <c r="BX159" s="77"/>
      <c r="BY159" s="77"/>
      <c r="BZ159" s="77"/>
      <c r="CA159" s="77"/>
      <c r="CB159" s="77"/>
      <c r="CC159" s="77"/>
      <c r="CD159" s="77"/>
      <c r="CE159" s="77"/>
      <c r="CF159" s="77"/>
      <c r="CG159" s="77"/>
      <c r="CH159" s="77"/>
      <c r="CI159" s="77"/>
      <c r="CJ159" s="77"/>
      <c r="CK159" s="77"/>
      <c r="CL159" s="77"/>
      <c r="CM159" s="77"/>
      <c r="CN159" s="77"/>
      <c r="CO159" s="77"/>
      <c r="CP159" s="77"/>
      <c r="CQ159" s="77"/>
      <c r="CR159" s="77"/>
      <c r="CS159" s="77"/>
    </row>
    <row r="160" customHeight="true" ht="15.75" customFormat="true" s="5">
      <c r="A160" s="135"/>
      <c r="B160" s="135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133"/>
      <c r="Y160" s="134"/>
      <c r="Z160" s="133"/>
      <c r="AA160" s="134"/>
      <c r="AB160" s="133"/>
      <c r="AC160" s="134"/>
      <c r="AD160" s="133"/>
      <c r="AE160" s="134"/>
      <c r="AF160" s="77"/>
      <c r="AG160" s="134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77"/>
      <c r="BQ160" s="77"/>
      <c r="BR160" s="77"/>
      <c r="BS160" s="77"/>
      <c r="BT160" s="77"/>
      <c r="BU160" s="77"/>
      <c r="BV160" s="77"/>
      <c r="BW160" s="77"/>
      <c r="BX160" s="77"/>
      <c r="BY160" s="77"/>
      <c r="BZ160" s="77"/>
      <c r="CA160" s="77"/>
      <c r="CB160" s="77"/>
      <c r="CC160" s="77"/>
      <c r="CD160" s="77"/>
      <c r="CE160" s="77"/>
      <c r="CF160" s="77"/>
      <c r="CG160" s="77"/>
      <c r="CH160" s="77"/>
      <c r="CI160" s="77"/>
      <c r="CJ160" s="77"/>
      <c r="CK160" s="77"/>
      <c r="CL160" s="77"/>
      <c r="CM160" s="77"/>
      <c r="CN160" s="77"/>
      <c r="CO160" s="77"/>
      <c r="CP160" s="77"/>
      <c r="CQ160" s="77"/>
      <c r="CR160" s="77"/>
      <c r="CS160" s="77"/>
    </row>
    <row r="161" customHeight="true" ht="15.75" customFormat="true" s="5">
      <c r="A161" s="135"/>
      <c r="B161" s="135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133"/>
      <c r="Y161" s="134"/>
      <c r="Z161" s="133"/>
      <c r="AA161" s="134"/>
      <c r="AB161" s="133"/>
      <c r="AC161" s="134"/>
      <c r="AD161" s="133"/>
      <c r="AE161" s="134"/>
      <c r="AF161" s="77"/>
      <c r="AG161" s="134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  <c r="BJ161" s="77"/>
      <c r="BK161" s="77"/>
      <c r="BL161" s="77"/>
      <c r="BM161" s="77"/>
      <c r="BN161" s="77"/>
      <c r="BO161" s="77"/>
      <c r="BP161" s="77"/>
      <c r="BQ161" s="77"/>
      <c r="BR161" s="77"/>
      <c r="BS161" s="77"/>
      <c r="BT161" s="77"/>
      <c r="BU161" s="77"/>
      <c r="BV161" s="77"/>
      <c r="BW161" s="77"/>
      <c r="BX161" s="77"/>
      <c r="BY161" s="77"/>
      <c r="BZ161" s="77"/>
      <c r="CA161" s="77"/>
      <c r="CB161" s="77"/>
      <c r="CC161" s="77"/>
      <c r="CD161" s="77"/>
      <c r="CE161" s="77"/>
      <c r="CF161" s="77"/>
      <c r="CG161" s="77"/>
      <c r="CH161" s="77"/>
      <c r="CI161" s="77"/>
      <c r="CJ161" s="77"/>
      <c r="CK161" s="77"/>
      <c r="CL161" s="77"/>
      <c r="CM161" s="77"/>
      <c r="CN161" s="77"/>
      <c r="CO161" s="77"/>
      <c r="CP161" s="77"/>
      <c r="CQ161" s="77"/>
      <c r="CR161" s="77"/>
      <c r="CS161" s="77"/>
    </row>
    <row r="162" customHeight="true" ht="15.75" customFormat="true" s="5">
      <c r="A162" s="135"/>
      <c r="B162" s="135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133"/>
      <c r="Y162" s="134"/>
      <c r="Z162" s="133"/>
      <c r="AA162" s="134"/>
      <c r="AB162" s="133"/>
      <c r="AC162" s="134"/>
      <c r="AD162" s="133"/>
      <c r="AE162" s="134"/>
      <c r="AF162" s="77"/>
      <c r="AG162" s="134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7"/>
      <c r="BN162" s="77"/>
      <c r="BO162" s="77"/>
      <c r="BP162" s="77"/>
      <c r="BQ162" s="77"/>
      <c r="BR162" s="77"/>
      <c r="BS162" s="77"/>
      <c r="BT162" s="77"/>
      <c r="BU162" s="77"/>
      <c r="BV162" s="77"/>
      <c r="BW162" s="77"/>
      <c r="BX162" s="77"/>
      <c r="BY162" s="77"/>
      <c r="BZ162" s="77"/>
      <c r="CA162" s="77"/>
      <c r="CB162" s="77"/>
      <c r="CC162" s="77"/>
      <c r="CD162" s="77"/>
      <c r="CE162" s="77"/>
      <c r="CF162" s="77"/>
      <c r="CG162" s="77"/>
      <c r="CH162" s="77"/>
      <c r="CI162" s="77"/>
      <c r="CJ162" s="77"/>
      <c r="CK162" s="77"/>
      <c r="CL162" s="77"/>
      <c r="CM162" s="77"/>
      <c r="CN162" s="77"/>
      <c r="CO162" s="77"/>
      <c r="CP162" s="77"/>
      <c r="CQ162" s="77"/>
      <c r="CR162" s="77"/>
      <c r="CS162" s="77"/>
    </row>
    <row r="163" customHeight="true" ht="15.75" customFormat="true" s="5">
      <c r="A163" s="135"/>
      <c r="B163" s="135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133"/>
      <c r="Y163" s="134"/>
      <c r="Z163" s="133"/>
      <c r="AA163" s="134"/>
      <c r="AB163" s="133"/>
      <c r="AC163" s="134"/>
      <c r="AD163" s="133"/>
      <c r="AE163" s="134"/>
      <c r="AF163" s="77"/>
      <c r="AG163" s="134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7"/>
      <c r="BN163" s="77"/>
      <c r="BO163" s="77"/>
      <c r="BP163" s="77"/>
      <c r="BQ163" s="77"/>
      <c r="BR163" s="77"/>
      <c r="BS163" s="77"/>
      <c r="BT163" s="77"/>
      <c r="BU163" s="77"/>
      <c r="BV163" s="77"/>
      <c r="BW163" s="77"/>
      <c r="BX163" s="77"/>
      <c r="BY163" s="77"/>
      <c r="BZ163" s="77"/>
      <c r="CA163" s="77"/>
      <c r="CB163" s="77"/>
      <c r="CC163" s="77"/>
      <c r="CD163" s="77"/>
      <c r="CE163" s="77"/>
      <c r="CF163" s="77"/>
      <c r="CG163" s="77"/>
      <c r="CH163" s="77"/>
      <c r="CI163" s="77"/>
      <c r="CJ163" s="77"/>
      <c r="CK163" s="77"/>
      <c r="CL163" s="77"/>
      <c r="CM163" s="77"/>
      <c r="CN163" s="77"/>
      <c r="CO163" s="77"/>
      <c r="CP163" s="77"/>
      <c r="CQ163" s="77"/>
      <c r="CR163" s="77"/>
      <c r="CS163" s="77"/>
    </row>
    <row r="164" customHeight="true" ht="15.75" customFormat="true" s="5">
      <c r="A164" s="135"/>
      <c r="B164" s="135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133"/>
      <c r="Y164" s="134"/>
      <c r="Z164" s="133"/>
      <c r="AA164" s="134"/>
      <c r="AB164" s="133"/>
      <c r="AC164" s="134"/>
      <c r="AD164" s="133"/>
      <c r="AE164" s="134"/>
      <c r="AF164" s="77"/>
      <c r="AG164" s="134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  <c r="BJ164" s="77"/>
      <c r="BK164" s="77"/>
      <c r="BL164" s="77"/>
      <c r="BM164" s="77"/>
      <c r="BN164" s="77"/>
      <c r="BO164" s="77"/>
      <c r="BP164" s="77"/>
      <c r="BQ164" s="77"/>
      <c r="BR164" s="77"/>
      <c r="BS164" s="77"/>
      <c r="BT164" s="77"/>
      <c r="BU164" s="77"/>
      <c r="BV164" s="77"/>
      <c r="BW164" s="77"/>
      <c r="BX164" s="77"/>
      <c r="BY164" s="77"/>
      <c r="BZ164" s="77"/>
      <c r="CA164" s="77"/>
      <c r="CB164" s="77"/>
      <c r="CC164" s="77"/>
      <c r="CD164" s="77"/>
      <c r="CE164" s="77"/>
      <c r="CF164" s="77"/>
      <c r="CG164" s="77"/>
      <c r="CH164" s="77"/>
      <c r="CI164" s="77"/>
      <c r="CJ164" s="77"/>
      <c r="CK164" s="77"/>
      <c r="CL164" s="77"/>
      <c r="CM164" s="77"/>
      <c r="CN164" s="77"/>
      <c r="CO164" s="77"/>
      <c r="CP164" s="77"/>
      <c r="CQ164" s="77"/>
      <c r="CR164" s="77"/>
      <c r="CS164" s="77"/>
    </row>
    <row r="165" customHeight="true" ht="15.75" customFormat="true" s="5">
      <c r="A165" s="135"/>
      <c r="B165" s="135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133"/>
      <c r="Y165" s="134"/>
      <c r="Z165" s="133"/>
      <c r="AA165" s="134"/>
      <c r="AB165" s="133"/>
      <c r="AC165" s="134"/>
      <c r="AD165" s="133"/>
      <c r="AE165" s="134"/>
      <c r="AF165" s="77"/>
      <c r="AG165" s="134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77"/>
      <c r="BG165" s="77"/>
      <c r="BH165" s="77"/>
      <c r="BI165" s="77"/>
      <c r="BJ165" s="77"/>
      <c r="BK165" s="77"/>
      <c r="BL165" s="77"/>
      <c r="BM165" s="77"/>
      <c r="BN165" s="77"/>
      <c r="BO165" s="77"/>
      <c r="BP165" s="77"/>
      <c r="BQ165" s="77"/>
      <c r="BR165" s="77"/>
      <c r="BS165" s="77"/>
      <c r="BT165" s="77"/>
      <c r="BU165" s="77"/>
      <c r="BV165" s="77"/>
      <c r="BW165" s="77"/>
      <c r="BX165" s="77"/>
      <c r="BY165" s="77"/>
      <c r="BZ165" s="77"/>
      <c r="CA165" s="77"/>
      <c r="CB165" s="77"/>
      <c r="CC165" s="77"/>
      <c r="CD165" s="77"/>
      <c r="CE165" s="77"/>
      <c r="CF165" s="77"/>
      <c r="CG165" s="77"/>
      <c r="CH165" s="77"/>
      <c r="CI165" s="77"/>
      <c r="CJ165" s="77"/>
      <c r="CK165" s="77"/>
      <c r="CL165" s="77"/>
      <c r="CM165" s="77"/>
      <c r="CN165" s="77"/>
      <c r="CO165" s="77"/>
      <c r="CP165" s="77"/>
      <c r="CQ165" s="77"/>
      <c r="CR165" s="77"/>
      <c r="CS165" s="77"/>
    </row>
    <row r="166" customHeight="true" ht="15.75" customFormat="true" s="5">
      <c r="A166" s="135"/>
      <c r="B166" s="135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133"/>
      <c r="Y166" s="134"/>
      <c r="Z166" s="133"/>
      <c r="AA166" s="134"/>
      <c r="AB166" s="133"/>
      <c r="AC166" s="134"/>
      <c r="AD166" s="133"/>
      <c r="AE166" s="134"/>
      <c r="AF166" s="77"/>
      <c r="AG166" s="134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77"/>
      <c r="BF166" s="77"/>
      <c r="BG166" s="77"/>
      <c r="BH166" s="77"/>
      <c r="BI166" s="77"/>
      <c r="BJ166" s="77"/>
      <c r="BK166" s="77"/>
      <c r="BL166" s="77"/>
      <c r="BM166" s="77"/>
      <c r="BN166" s="77"/>
      <c r="BO166" s="77"/>
      <c r="BP166" s="77"/>
      <c r="BQ166" s="77"/>
      <c r="BR166" s="77"/>
      <c r="BS166" s="77"/>
      <c r="BT166" s="77"/>
      <c r="BU166" s="77"/>
      <c r="BV166" s="77"/>
      <c r="BW166" s="77"/>
      <c r="BX166" s="77"/>
      <c r="BY166" s="77"/>
      <c r="BZ166" s="77"/>
      <c r="CA166" s="77"/>
      <c r="CB166" s="77"/>
      <c r="CC166" s="77"/>
      <c r="CD166" s="77"/>
      <c r="CE166" s="77"/>
      <c r="CF166" s="77"/>
      <c r="CG166" s="77"/>
      <c r="CH166" s="77"/>
      <c r="CI166" s="77"/>
      <c r="CJ166" s="77"/>
      <c r="CK166" s="77"/>
      <c r="CL166" s="77"/>
      <c r="CM166" s="77"/>
      <c r="CN166" s="77"/>
      <c r="CO166" s="77"/>
      <c r="CP166" s="77"/>
      <c r="CQ166" s="77"/>
      <c r="CR166" s="77"/>
      <c r="CS166" s="77"/>
    </row>
    <row r="167" customHeight="true" ht="15.75" customFormat="true" s="5">
      <c r="A167" s="135"/>
      <c r="B167" s="135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133"/>
      <c r="Y167" s="134"/>
      <c r="Z167" s="133"/>
      <c r="AA167" s="134"/>
      <c r="AB167" s="133"/>
      <c r="AC167" s="134"/>
      <c r="AD167" s="133"/>
      <c r="AE167" s="134"/>
      <c r="AF167" s="77"/>
      <c r="AG167" s="134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77"/>
      <c r="BF167" s="77"/>
      <c r="BG167" s="77"/>
      <c r="BH167" s="77"/>
      <c r="BI167" s="77"/>
      <c r="BJ167" s="77"/>
      <c r="BK167" s="77"/>
      <c r="BL167" s="77"/>
      <c r="BM167" s="77"/>
      <c r="BN167" s="77"/>
      <c r="BO167" s="77"/>
      <c r="BP167" s="77"/>
      <c r="BQ167" s="77"/>
      <c r="BR167" s="77"/>
      <c r="BS167" s="77"/>
      <c r="BT167" s="77"/>
      <c r="BU167" s="77"/>
      <c r="BV167" s="77"/>
      <c r="BW167" s="77"/>
      <c r="BX167" s="77"/>
      <c r="BY167" s="77"/>
      <c r="BZ167" s="77"/>
      <c r="CA167" s="77"/>
      <c r="CB167" s="77"/>
      <c r="CC167" s="77"/>
      <c r="CD167" s="77"/>
      <c r="CE167" s="77"/>
      <c r="CF167" s="77"/>
      <c r="CG167" s="77"/>
      <c r="CH167" s="77"/>
      <c r="CI167" s="77"/>
      <c r="CJ167" s="77"/>
      <c r="CK167" s="77"/>
      <c r="CL167" s="77"/>
      <c r="CM167" s="77"/>
      <c r="CN167" s="77"/>
      <c r="CO167" s="77"/>
      <c r="CP167" s="77"/>
      <c r="CQ167" s="77"/>
      <c r="CR167" s="77"/>
      <c r="CS167" s="77"/>
    </row>
    <row r="168" customHeight="true" ht="15.75" customFormat="true" s="5">
      <c r="A168" s="135"/>
      <c r="B168" s="135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133"/>
      <c r="Y168" s="134"/>
      <c r="Z168" s="133"/>
      <c r="AA168" s="134"/>
      <c r="AB168" s="133"/>
      <c r="AC168" s="134"/>
      <c r="AD168" s="133"/>
      <c r="AE168" s="134"/>
      <c r="AF168" s="77"/>
      <c r="AG168" s="134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77"/>
      <c r="BO168" s="77"/>
      <c r="BP168" s="77"/>
      <c r="BQ168" s="77"/>
      <c r="BR168" s="77"/>
      <c r="BS168" s="77"/>
      <c r="BT168" s="77"/>
      <c r="BU168" s="77"/>
      <c r="BV168" s="77"/>
      <c r="BW168" s="77"/>
      <c r="BX168" s="77"/>
      <c r="BY168" s="77"/>
      <c r="BZ168" s="77"/>
      <c r="CA168" s="77"/>
      <c r="CB168" s="77"/>
      <c r="CC168" s="77"/>
      <c r="CD168" s="77"/>
      <c r="CE168" s="77"/>
      <c r="CF168" s="77"/>
      <c r="CG168" s="77"/>
      <c r="CH168" s="77"/>
      <c r="CI168" s="77"/>
      <c r="CJ168" s="77"/>
      <c r="CK168" s="77"/>
      <c r="CL168" s="77"/>
      <c r="CM168" s="77"/>
      <c r="CN168" s="77"/>
      <c r="CO168" s="77"/>
      <c r="CP168" s="77"/>
      <c r="CQ168" s="77"/>
      <c r="CR168" s="77"/>
      <c r="CS168" s="77"/>
    </row>
    <row r="169" customHeight="true" ht="15.75" customFormat="true" s="5">
      <c r="A169" s="135"/>
      <c r="B169" s="135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133"/>
      <c r="Y169" s="134"/>
      <c r="Z169" s="133"/>
      <c r="AA169" s="134"/>
      <c r="AB169" s="133"/>
      <c r="AC169" s="134"/>
      <c r="AD169" s="133"/>
      <c r="AE169" s="134"/>
      <c r="AF169" s="77"/>
      <c r="AG169" s="134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  <c r="BP169" s="77"/>
      <c r="BQ169" s="77"/>
      <c r="BR169" s="77"/>
      <c r="BS169" s="77"/>
      <c r="BT169" s="77"/>
      <c r="BU169" s="77"/>
      <c r="BV169" s="77"/>
      <c r="BW169" s="77"/>
      <c r="BX169" s="77"/>
      <c r="BY169" s="77"/>
      <c r="BZ169" s="77"/>
      <c r="CA169" s="77"/>
      <c r="CB169" s="77"/>
      <c r="CC169" s="77"/>
      <c r="CD169" s="77"/>
      <c r="CE169" s="77"/>
      <c r="CF169" s="77"/>
      <c r="CG169" s="77"/>
      <c r="CH169" s="77"/>
      <c r="CI169" s="77"/>
      <c r="CJ169" s="77"/>
      <c r="CK169" s="77"/>
      <c r="CL169" s="77"/>
      <c r="CM169" s="77"/>
      <c r="CN169" s="77"/>
      <c r="CO169" s="77"/>
      <c r="CP169" s="77"/>
      <c r="CQ169" s="77"/>
      <c r="CR169" s="77"/>
      <c r="CS169" s="77"/>
    </row>
    <row r="170" customHeight="true" ht="15.75" customFormat="true" s="5">
      <c r="A170" s="135"/>
      <c r="B170" s="135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133"/>
      <c r="Y170" s="134"/>
      <c r="Z170" s="133"/>
      <c r="AA170" s="134"/>
      <c r="AB170" s="133"/>
      <c r="AC170" s="134"/>
      <c r="AD170" s="133"/>
      <c r="AE170" s="134"/>
      <c r="AF170" s="77"/>
      <c r="AG170" s="134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  <c r="BK170" s="77"/>
      <c r="BL170" s="77"/>
      <c r="BM170" s="77"/>
      <c r="BN170" s="77"/>
      <c r="BO170" s="77"/>
      <c r="BP170" s="77"/>
      <c r="BQ170" s="77"/>
      <c r="BR170" s="77"/>
      <c r="BS170" s="77"/>
      <c r="BT170" s="77"/>
      <c r="BU170" s="77"/>
      <c r="BV170" s="77"/>
      <c r="BW170" s="77"/>
      <c r="BX170" s="77"/>
      <c r="BY170" s="77"/>
      <c r="BZ170" s="77"/>
      <c r="CA170" s="77"/>
      <c r="CB170" s="77"/>
      <c r="CC170" s="77"/>
      <c r="CD170" s="77"/>
      <c r="CE170" s="77"/>
      <c r="CF170" s="77"/>
      <c r="CG170" s="77"/>
      <c r="CH170" s="77"/>
      <c r="CI170" s="77"/>
      <c r="CJ170" s="77"/>
      <c r="CK170" s="77"/>
      <c r="CL170" s="77"/>
      <c r="CM170" s="77"/>
      <c r="CN170" s="77"/>
      <c r="CO170" s="77"/>
      <c r="CP170" s="77"/>
      <c r="CQ170" s="77"/>
      <c r="CR170" s="77"/>
      <c r="CS170" s="77"/>
    </row>
    <row r="171" customHeight="true" ht="15.75" customFormat="true" s="5">
      <c r="A171" s="135"/>
      <c r="B171" s="135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133"/>
      <c r="Y171" s="134"/>
      <c r="Z171" s="133"/>
      <c r="AA171" s="134"/>
      <c r="AB171" s="133"/>
      <c r="AC171" s="134"/>
      <c r="AD171" s="133"/>
      <c r="AE171" s="134"/>
      <c r="AF171" s="77"/>
      <c r="AG171" s="134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  <c r="BJ171" s="77"/>
      <c r="BK171" s="77"/>
      <c r="BL171" s="77"/>
      <c r="BM171" s="77"/>
      <c r="BN171" s="77"/>
      <c r="BO171" s="77"/>
      <c r="BP171" s="77"/>
      <c r="BQ171" s="77"/>
      <c r="BR171" s="77"/>
      <c r="BS171" s="77"/>
      <c r="BT171" s="77"/>
      <c r="BU171" s="77"/>
      <c r="BV171" s="77"/>
      <c r="BW171" s="77"/>
      <c r="BX171" s="77"/>
      <c r="BY171" s="77"/>
      <c r="BZ171" s="77"/>
      <c r="CA171" s="77"/>
      <c r="CB171" s="77"/>
      <c r="CC171" s="77"/>
      <c r="CD171" s="77"/>
      <c r="CE171" s="77"/>
      <c r="CF171" s="77"/>
      <c r="CG171" s="77"/>
      <c r="CH171" s="77"/>
      <c r="CI171" s="77"/>
      <c r="CJ171" s="77"/>
      <c r="CK171" s="77"/>
      <c r="CL171" s="77"/>
      <c r="CM171" s="77"/>
      <c r="CN171" s="77"/>
      <c r="CO171" s="77"/>
      <c r="CP171" s="77"/>
      <c r="CQ171" s="77"/>
      <c r="CR171" s="77"/>
      <c r="CS171" s="77"/>
    </row>
    <row r="172" customHeight="true" ht="15.75" customFormat="true" s="5">
      <c r="A172" s="135"/>
      <c r="B172" s="135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133"/>
      <c r="Y172" s="134"/>
      <c r="Z172" s="133"/>
      <c r="AA172" s="134"/>
      <c r="AB172" s="133"/>
      <c r="AC172" s="134"/>
      <c r="AD172" s="133"/>
      <c r="AE172" s="134"/>
      <c r="AF172" s="77"/>
      <c r="AG172" s="134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77"/>
      <c r="BG172" s="77"/>
      <c r="BH172" s="77"/>
      <c r="BI172" s="77"/>
      <c r="BJ172" s="77"/>
      <c r="BK172" s="77"/>
      <c r="BL172" s="77"/>
      <c r="BM172" s="77"/>
      <c r="BN172" s="77"/>
      <c r="BO172" s="77"/>
      <c r="BP172" s="77"/>
      <c r="BQ172" s="77"/>
      <c r="BR172" s="77"/>
      <c r="BS172" s="77"/>
      <c r="BT172" s="77"/>
      <c r="BU172" s="77"/>
      <c r="BV172" s="77"/>
      <c r="BW172" s="77"/>
      <c r="BX172" s="77"/>
      <c r="BY172" s="77"/>
      <c r="BZ172" s="77"/>
      <c r="CA172" s="77"/>
      <c r="CB172" s="77"/>
      <c r="CC172" s="77"/>
      <c r="CD172" s="77"/>
      <c r="CE172" s="77"/>
      <c r="CF172" s="77"/>
      <c r="CG172" s="77"/>
      <c r="CH172" s="77"/>
      <c r="CI172" s="77"/>
      <c r="CJ172" s="77"/>
      <c r="CK172" s="77"/>
      <c r="CL172" s="77"/>
      <c r="CM172" s="77"/>
      <c r="CN172" s="77"/>
      <c r="CO172" s="77"/>
      <c r="CP172" s="77"/>
      <c r="CQ172" s="77"/>
      <c r="CR172" s="77"/>
      <c r="CS172" s="77"/>
    </row>
    <row r="173" customHeight="true" ht="15.75" customFormat="true" s="5">
      <c r="A173" s="135"/>
      <c r="B173" s="135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133"/>
      <c r="Y173" s="134"/>
      <c r="Z173" s="133"/>
      <c r="AA173" s="134"/>
      <c r="AB173" s="133"/>
      <c r="AC173" s="134"/>
      <c r="AD173" s="133"/>
      <c r="AE173" s="134"/>
      <c r="AF173" s="77"/>
      <c r="AG173" s="134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  <c r="BP173" s="77"/>
      <c r="BQ173" s="77"/>
      <c r="BR173" s="77"/>
      <c r="BS173" s="77"/>
      <c r="BT173" s="77"/>
      <c r="BU173" s="77"/>
      <c r="BV173" s="77"/>
      <c r="BW173" s="77"/>
      <c r="BX173" s="77"/>
      <c r="BY173" s="77"/>
      <c r="BZ173" s="77"/>
      <c r="CA173" s="77"/>
      <c r="CB173" s="77"/>
      <c r="CC173" s="77"/>
      <c r="CD173" s="77"/>
      <c r="CE173" s="77"/>
      <c r="CF173" s="77"/>
      <c r="CG173" s="77"/>
      <c r="CH173" s="77"/>
      <c r="CI173" s="77"/>
      <c r="CJ173" s="77"/>
      <c r="CK173" s="77"/>
      <c r="CL173" s="77"/>
      <c r="CM173" s="77"/>
      <c r="CN173" s="77"/>
      <c r="CO173" s="77"/>
      <c r="CP173" s="77"/>
      <c r="CQ173" s="77"/>
      <c r="CR173" s="77"/>
      <c r="CS173" s="77"/>
    </row>
    <row r="174" customHeight="true" ht="15.75" customFormat="true" s="5">
      <c r="A174" s="135"/>
      <c r="B174" s="135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133"/>
      <c r="Y174" s="134"/>
      <c r="Z174" s="133"/>
      <c r="AA174" s="134"/>
      <c r="AB174" s="133"/>
      <c r="AC174" s="134"/>
      <c r="AD174" s="133"/>
      <c r="AE174" s="134"/>
      <c r="AF174" s="77"/>
      <c r="AG174" s="134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77"/>
      <c r="BG174" s="77"/>
      <c r="BH174" s="77"/>
      <c r="BI174" s="77"/>
      <c r="BJ174" s="77"/>
      <c r="BK174" s="77"/>
      <c r="BL174" s="77"/>
      <c r="BM174" s="77"/>
      <c r="BN174" s="77"/>
      <c r="BO174" s="77"/>
      <c r="BP174" s="77"/>
      <c r="BQ174" s="77"/>
      <c r="BR174" s="77"/>
      <c r="BS174" s="77"/>
      <c r="BT174" s="77"/>
      <c r="BU174" s="77"/>
      <c r="BV174" s="77"/>
      <c r="BW174" s="77"/>
      <c r="BX174" s="77"/>
      <c r="BY174" s="77"/>
      <c r="BZ174" s="77"/>
      <c r="CA174" s="77"/>
      <c r="CB174" s="77"/>
      <c r="CC174" s="77"/>
      <c r="CD174" s="77"/>
      <c r="CE174" s="77"/>
      <c r="CF174" s="77"/>
      <c r="CG174" s="77"/>
      <c r="CH174" s="77"/>
      <c r="CI174" s="77"/>
      <c r="CJ174" s="77"/>
      <c r="CK174" s="77"/>
      <c r="CL174" s="77"/>
      <c r="CM174" s="77"/>
      <c r="CN174" s="77"/>
      <c r="CO174" s="77"/>
      <c r="CP174" s="77"/>
      <c r="CQ174" s="77"/>
      <c r="CR174" s="77"/>
      <c r="CS174" s="77"/>
    </row>
    <row r="175" customHeight="true" ht="15.75" customFormat="true" s="5">
      <c r="A175" s="135"/>
      <c r="B175" s="135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133"/>
      <c r="Y175" s="134"/>
      <c r="Z175" s="133"/>
      <c r="AA175" s="134"/>
      <c r="AB175" s="133"/>
      <c r="AC175" s="134"/>
      <c r="AD175" s="133"/>
      <c r="AE175" s="134"/>
      <c r="AF175" s="77"/>
      <c r="AG175" s="134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77"/>
      <c r="BG175" s="77"/>
      <c r="BH175" s="77"/>
      <c r="BI175" s="77"/>
      <c r="BJ175" s="77"/>
      <c r="BK175" s="77"/>
      <c r="BL175" s="77"/>
      <c r="BM175" s="77"/>
      <c r="BN175" s="77"/>
      <c r="BO175" s="77"/>
      <c r="BP175" s="77"/>
      <c r="BQ175" s="77"/>
      <c r="BR175" s="77"/>
      <c r="BS175" s="77"/>
      <c r="BT175" s="77"/>
      <c r="BU175" s="77"/>
      <c r="BV175" s="77"/>
      <c r="BW175" s="77"/>
      <c r="BX175" s="77"/>
      <c r="BY175" s="77"/>
      <c r="BZ175" s="77"/>
      <c r="CA175" s="77"/>
      <c r="CB175" s="77"/>
      <c r="CC175" s="77"/>
      <c r="CD175" s="77"/>
      <c r="CE175" s="77"/>
      <c r="CF175" s="77"/>
      <c r="CG175" s="77"/>
      <c r="CH175" s="77"/>
      <c r="CI175" s="77"/>
      <c r="CJ175" s="77"/>
      <c r="CK175" s="77"/>
      <c r="CL175" s="77"/>
      <c r="CM175" s="77"/>
      <c r="CN175" s="77"/>
      <c r="CO175" s="77"/>
      <c r="CP175" s="77"/>
      <c r="CQ175" s="77"/>
      <c r="CR175" s="77"/>
      <c r="CS175" s="77"/>
    </row>
    <row r="176" customHeight="true" ht="15.75" customFormat="true" s="5">
      <c r="A176" s="135"/>
      <c r="B176" s="135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133"/>
      <c r="Y176" s="134"/>
      <c r="Z176" s="133"/>
      <c r="AA176" s="134"/>
      <c r="AB176" s="133"/>
      <c r="AC176" s="134"/>
      <c r="AD176" s="133"/>
      <c r="AE176" s="134"/>
      <c r="AF176" s="77"/>
      <c r="AG176" s="134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  <c r="BJ176" s="77"/>
      <c r="BK176" s="77"/>
      <c r="BL176" s="77"/>
      <c r="BM176" s="77"/>
      <c r="BN176" s="77"/>
      <c r="BO176" s="77"/>
      <c r="BP176" s="77"/>
      <c r="BQ176" s="77"/>
      <c r="BR176" s="77"/>
      <c r="BS176" s="77"/>
      <c r="BT176" s="77"/>
      <c r="BU176" s="77"/>
      <c r="BV176" s="77"/>
      <c r="BW176" s="77"/>
      <c r="BX176" s="77"/>
      <c r="BY176" s="77"/>
      <c r="BZ176" s="77"/>
      <c r="CA176" s="77"/>
      <c r="CB176" s="77"/>
      <c r="CC176" s="77"/>
      <c r="CD176" s="77"/>
      <c r="CE176" s="77"/>
      <c r="CF176" s="77"/>
      <c r="CG176" s="77"/>
      <c r="CH176" s="77"/>
      <c r="CI176" s="77"/>
      <c r="CJ176" s="77"/>
      <c r="CK176" s="77"/>
      <c r="CL176" s="77"/>
      <c r="CM176" s="77"/>
      <c r="CN176" s="77"/>
      <c r="CO176" s="77"/>
      <c r="CP176" s="77"/>
      <c r="CQ176" s="77"/>
      <c r="CR176" s="77"/>
      <c r="CS176" s="77"/>
    </row>
    <row r="177" customHeight="true" ht="15.75" customFormat="true" s="5">
      <c r="A177" s="135"/>
      <c r="B177" s="135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133"/>
      <c r="Y177" s="134"/>
      <c r="Z177" s="133"/>
      <c r="AA177" s="134"/>
      <c r="AB177" s="133"/>
      <c r="AC177" s="134"/>
      <c r="AD177" s="133"/>
      <c r="AE177" s="134"/>
      <c r="AF177" s="77"/>
      <c r="AG177" s="134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77"/>
      <c r="BR177" s="77"/>
      <c r="BS177" s="77"/>
      <c r="BT177" s="77"/>
      <c r="BU177" s="77"/>
      <c r="BV177" s="77"/>
      <c r="BW177" s="77"/>
      <c r="BX177" s="77"/>
      <c r="BY177" s="77"/>
      <c r="BZ177" s="77"/>
      <c r="CA177" s="77"/>
      <c r="CB177" s="77"/>
      <c r="CC177" s="77"/>
      <c r="CD177" s="77"/>
      <c r="CE177" s="77"/>
      <c r="CF177" s="77"/>
      <c r="CG177" s="77"/>
      <c r="CH177" s="77"/>
      <c r="CI177" s="77"/>
      <c r="CJ177" s="77"/>
      <c r="CK177" s="77"/>
      <c r="CL177" s="77"/>
      <c r="CM177" s="77"/>
      <c r="CN177" s="77"/>
      <c r="CO177" s="77"/>
      <c r="CP177" s="77"/>
      <c r="CQ177" s="77"/>
      <c r="CR177" s="77"/>
      <c r="CS177" s="77"/>
    </row>
    <row r="178" customHeight="true" ht="15.75" customFormat="true" s="5">
      <c r="A178" s="135"/>
      <c r="B178" s="135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133"/>
      <c r="Y178" s="134"/>
      <c r="Z178" s="133"/>
      <c r="AA178" s="134"/>
      <c r="AB178" s="133"/>
      <c r="AC178" s="134"/>
      <c r="AD178" s="133"/>
      <c r="AE178" s="134"/>
      <c r="AF178" s="77"/>
      <c r="AG178" s="134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  <c r="BJ178" s="77"/>
      <c r="BK178" s="77"/>
      <c r="BL178" s="77"/>
      <c r="BM178" s="77"/>
      <c r="BN178" s="77"/>
      <c r="BO178" s="77"/>
      <c r="BP178" s="77"/>
      <c r="BQ178" s="77"/>
      <c r="BR178" s="77"/>
      <c r="BS178" s="77"/>
      <c r="BT178" s="77"/>
      <c r="BU178" s="77"/>
      <c r="BV178" s="77"/>
      <c r="BW178" s="77"/>
      <c r="BX178" s="77"/>
      <c r="BY178" s="77"/>
      <c r="BZ178" s="77"/>
      <c r="CA178" s="77"/>
      <c r="CB178" s="77"/>
      <c r="CC178" s="77"/>
      <c r="CD178" s="77"/>
      <c r="CE178" s="77"/>
      <c r="CF178" s="77"/>
      <c r="CG178" s="77"/>
      <c r="CH178" s="77"/>
      <c r="CI178" s="77"/>
      <c r="CJ178" s="77"/>
      <c r="CK178" s="77"/>
      <c r="CL178" s="77"/>
      <c r="CM178" s="77"/>
      <c r="CN178" s="77"/>
      <c r="CO178" s="77"/>
      <c r="CP178" s="77"/>
      <c r="CQ178" s="77"/>
      <c r="CR178" s="77"/>
      <c r="CS178" s="77"/>
    </row>
    <row r="179" customHeight="true" ht="15.75" customFormat="true" s="5">
      <c r="A179" s="135"/>
      <c r="B179" s="135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133"/>
      <c r="Y179" s="134"/>
      <c r="Z179" s="133"/>
      <c r="AA179" s="134"/>
      <c r="AB179" s="133"/>
      <c r="AC179" s="134"/>
      <c r="AD179" s="133"/>
      <c r="AE179" s="134"/>
      <c r="AF179" s="77"/>
      <c r="AG179" s="134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  <c r="BG179" s="77"/>
      <c r="BH179" s="77"/>
      <c r="BI179" s="77"/>
      <c r="BJ179" s="77"/>
      <c r="BK179" s="77"/>
      <c r="BL179" s="77"/>
      <c r="BM179" s="77"/>
      <c r="BN179" s="77"/>
      <c r="BO179" s="77"/>
      <c r="BP179" s="77"/>
      <c r="BQ179" s="77"/>
      <c r="BR179" s="77"/>
      <c r="BS179" s="77"/>
      <c r="BT179" s="77"/>
      <c r="BU179" s="77"/>
      <c r="BV179" s="77"/>
      <c r="BW179" s="77"/>
      <c r="BX179" s="77"/>
      <c r="BY179" s="77"/>
      <c r="BZ179" s="77"/>
      <c r="CA179" s="77"/>
      <c r="CB179" s="77"/>
      <c r="CC179" s="77"/>
      <c r="CD179" s="77"/>
      <c r="CE179" s="77"/>
      <c r="CF179" s="77"/>
      <c r="CG179" s="77"/>
      <c r="CH179" s="77"/>
      <c r="CI179" s="77"/>
      <c r="CJ179" s="77"/>
      <c r="CK179" s="77"/>
      <c r="CL179" s="77"/>
      <c r="CM179" s="77"/>
      <c r="CN179" s="77"/>
      <c r="CO179" s="77"/>
      <c r="CP179" s="77"/>
      <c r="CQ179" s="77"/>
      <c r="CR179" s="77"/>
      <c r="CS179" s="77"/>
    </row>
    <row r="180" customHeight="true" ht="15.75" customFormat="true" s="5">
      <c r="A180" s="135"/>
      <c r="B180" s="135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133"/>
      <c r="Y180" s="134"/>
      <c r="Z180" s="133"/>
      <c r="AA180" s="134"/>
      <c r="AB180" s="133"/>
      <c r="AC180" s="134"/>
      <c r="AD180" s="133"/>
      <c r="AE180" s="134"/>
      <c r="AF180" s="77"/>
      <c r="AG180" s="134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  <c r="BG180" s="77"/>
      <c r="BH180" s="77"/>
      <c r="BI180" s="77"/>
      <c r="BJ180" s="77"/>
      <c r="BK180" s="77"/>
      <c r="BL180" s="77"/>
      <c r="BM180" s="77"/>
      <c r="BN180" s="77"/>
      <c r="BO180" s="77"/>
      <c r="BP180" s="77"/>
      <c r="BQ180" s="77"/>
      <c r="BR180" s="77"/>
      <c r="BS180" s="77"/>
      <c r="BT180" s="77"/>
      <c r="BU180" s="77"/>
      <c r="BV180" s="77"/>
      <c r="BW180" s="77"/>
      <c r="BX180" s="77"/>
      <c r="BY180" s="77"/>
      <c r="BZ180" s="77"/>
      <c r="CA180" s="77"/>
      <c r="CB180" s="77"/>
      <c r="CC180" s="77"/>
      <c r="CD180" s="77"/>
      <c r="CE180" s="77"/>
      <c r="CF180" s="77"/>
      <c r="CG180" s="77"/>
      <c r="CH180" s="77"/>
      <c r="CI180" s="77"/>
      <c r="CJ180" s="77"/>
      <c r="CK180" s="77"/>
      <c r="CL180" s="77"/>
      <c r="CM180" s="77"/>
      <c r="CN180" s="77"/>
      <c r="CO180" s="77"/>
      <c r="CP180" s="77"/>
      <c r="CQ180" s="77"/>
      <c r="CR180" s="77"/>
      <c r="CS180" s="77"/>
    </row>
    <row r="181" customHeight="true" ht="15.75" customFormat="true" s="5">
      <c r="A181" s="135"/>
      <c r="B181" s="135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133"/>
      <c r="Y181" s="134"/>
      <c r="Z181" s="133"/>
      <c r="AA181" s="134"/>
      <c r="AB181" s="133"/>
      <c r="AC181" s="134"/>
      <c r="AD181" s="133"/>
      <c r="AE181" s="134"/>
      <c r="AF181" s="77"/>
      <c r="AG181" s="134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77"/>
      <c r="BK181" s="77"/>
      <c r="BL181" s="77"/>
      <c r="BM181" s="77"/>
      <c r="BN181" s="77"/>
      <c r="BO181" s="77"/>
      <c r="BP181" s="77"/>
      <c r="BQ181" s="77"/>
      <c r="BR181" s="77"/>
      <c r="BS181" s="77"/>
      <c r="BT181" s="77"/>
      <c r="BU181" s="77"/>
      <c r="BV181" s="77"/>
      <c r="BW181" s="77"/>
      <c r="BX181" s="77"/>
      <c r="BY181" s="77"/>
      <c r="BZ181" s="77"/>
      <c r="CA181" s="77"/>
      <c r="CB181" s="77"/>
      <c r="CC181" s="77"/>
      <c r="CD181" s="77"/>
      <c r="CE181" s="77"/>
      <c r="CF181" s="77"/>
      <c r="CG181" s="77"/>
      <c r="CH181" s="77"/>
      <c r="CI181" s="77"/>
      <c r="CJ181" s="77"/>
      <c r="CK181" s="77"/>
      <c r="CL181" s="77"/>
      <c r="CM181" s="77"/>
      <c r="CN181" s="77"/>
      <c r="CO181" s="77"/>
      <c r="CP181" s="77"/>
      <c r="CQ181" s="77"/>
      <c r="CR181" s="77"/>
      <c r="CS181" s="77"/>
    </row>
    <row r="182" customHeight="true" ht="15.75" customFormat="true" s="5">
      <c r="A182" s="135"/>
      <c r="B182" s="135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133"/>
      <c r="Y182" s="134"/>
      <c r="Z182" s="133"/>
      <c r="AA182" s="134"/>
      <c r="AB182" s="133"/>
      <c r="AC182" s="134"/>
      <c r="AD182" s="133"/>
      <c r="AE182" s="134"/>
      <c r="AF182" s="77"/>
      <c r="AG182" s="134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  <c r="BG182" s="77"/>
      <c r="BH182" s="77"/>
      <c r="BI182" s="77"/>
      <c r="BJ182" s="77"/>
      <c r="BK182" s="77"/>
      <c r="BL182" s="77"/>
      <c r="BM182" s="77"/>
      <c r="BN182" s="77"/>
      <c r="BO182" s="77"/>
      <c r="BP182" s="77"/>
      <c r="BQ182" s="77"/>
      <c r="BR182" s="77"/>
      <c r="BS182" s="77"/>
      <c r="BT182" s="77"/>
      <c r="BU182" s="77"/>
      <c r="BV182" s="77"/>
      <c r="BW182" s="77"/>
      <c r="BX182" s="77"/>
      <c r="BY182" s="77"/>
      <c r="BZ182" s="77"/>
      <c r="CA182" s="77"/>
      <c r="CB182" s="77"/>
      <c r="CC182" s="77"/>
      <c r="CD182" s="77"/>
      <c r="CE182" s="77"/>
      <c r="CF182" s="77"/>
      <c r="CG182" s="77"/>
      <c r="CH182" s="77"/>
      <c r="CI182" s="77"/>
      <c r="CJ182" s="77"/>
      <c r="CK182" s="77"/>
      <c r="CL182" s="77"/>
      <c r="CM182" s="77"/>
      <c r="CN182" s="77"/>
      <c r="CO182" s="77"/>
      <c r="CP182" s="77"/>
      <c r="CQ182" s="77"/>
      <c r="CR182" s="77"/>
      <c r="CS182" s="77"/>
    </row>
    <row r="183" customHeight="true" ht="15.75" customFormat="true" s="5">
      <c r="A183" s="135"/>
      <c r="B183" s="135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133"/>
      <c r="Y183" s="134"/>
      <c r="Z183" s="133"/>
      <c r="AA183" s="134"/>
      <c r="AB183" s="133"/>
      <c r="AC183" s="134"/>
      <c r="AD183" s="133"/>
      <c r="AE183" s="134"/>
      <c r="AF183" s="77"/>
      <c r="AG183" s="134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  <c r="BG183" s="77"/>
      <c r="BH183" s="77"/>
      <c r="BI183" s="77"/>
      <c r="BJ183" s="77"/>
      <c r="BK183" s="77"/>
      <c r="BL183" s="77"/>
      <c r="BM183" s="77"/>
      <c r="BN183" s="77"/>
      <c r="BO183" s="77"/>
      <c r="BP183" s="77"/>
      <c r="BQ183" s="77"/>
      <c r="BR183" s="77"/>
      <c r="BS183" s="77"/>
      <c r="BT183" s="77"/>
      <c r="BU183" s="77"/>
      <c r="BV183" s="77"/>
      <c r="BW183" s="77"/>
      <c r="BX183" s="77"/>
      <c r="BY183" s="77"/>
      <c r="BZ183" s="77"/>
      <c r="CA183" s="77"/>
      <c r="CB183" s="77"/>
      <c r="CC183" s="77"/>
      <c r="CD183" s="77"/>
      <c r="CE183" s="77"/>
      <c r="CF183" s="77"/>
      <c r="CG183" s="77"/>
      <c r="CH183" s="77"/>
      <c r="CI183" s="77"/>
      <c r="CJ183" s="77"/>
      <c r="CK183" s="77"/>
      <c r="CL183" s="77"/>
      <c r="CM183" s="77"/>
      <c r="CN183" s="77"/>
      <c r="CO183" s="77"/>
      <c r="CP183" s="77"/>
      <c r="CQ183" s="77"/>
      <c r="CR183" s="77"/>
      <c r="CS183" s="77"/>
    </row>
    <row r="184" customHeight="true" ht="15.75" customFormat="true" s="5">
      <c r="A184" s="135"/>
      <c r="B184" s="135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133"/>
      <c r="Y184" s="134"/>
      <c r="Z184" s="133"/>
      <c r="AA184" s="134"/>
      <c r="AB184" s="133"/>
      <c r="AC184" s="134"/>
      <c r="AD184" s="133"/>
      <c r="AE184" s="134"/>
      <c r="AF184" s="77"/>
      <c r="AG184" s="134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  <c r="BG184" s="77"/>
      <c r="BH184" s="77"/>
      <c r="BI184" s="77"/>
      <c r="BJ184" s="77"/>
      <c r="BK184" s="77"/>
      <c r="BL184" s="77"/>
      <c r="BM184" s="77"/>
      <c r="BN184" s="77"/>
      <c r="BO184" s="77"/>
      <c r="BP184" s="77"/>
      <c r="BQ184" s="77"/>
      <c r="BR184" s="77"/>
      <c r="BS184" s="77"/>
      <c r="BT184" s="77"/>
      <c r="BU184" s="77"/>
      <c r="BV184" s="77"/>
      <c r="BW184" s="77"/>
      <c r="BX184" s="77"/>
      <c r="BY184" s="77"/>
      <c r="BZ184" s="77"/>
      <c r="CA184" s="77"/>
      <c r="CB184" s="77"/>
      <c r="CC184" s="77"/>
      <c r="CD184" s="77"/>
      <c r="CE184" s="77"/>
      <c r="CF184" s="77"/>
      <c r="CG184" s="77"/>
      <c r="CH184" s="77"/>
      <c r="CI184" s="77"/>
      <c r="CJ184" s="77"/>
      <c r="CK184" s="77"/>
      <c r="CL184" s="77"/>
      <c r="CM184" s="77"/>
      <c r="CN184" s="77"/>
      <c r="CO184" s="77"/>
      <c r="CP184" s="77"/>
      <c r="CQ184" s="77"/>
      <c r="CR184" s="77"/>
      <c r="CS184" s="77"/>
    </row>
    <row r="185" customHeight="true" ht="15.75" customFormat="true" s="5">
      <c r="A185" s="135"/>
      <c r="B185" s="135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133"/>
      <c r="Y185" s="134"/>
      <c r="Z185" s="133"/>
      <c r="AA185" s="134"/>
      <c r="AB185" s="133"/>
      <c r="AC185" s="134"/>
      <c r="AD185" s="133"/>
      <c r="AE185" s="134"/>
      <c r="AF185" s="77"/>
      <c r="AG185" s="134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  <c r="BG185" s="77"/>
      <c r="BH185" s="77"/>
      <c r="BI185" s="77"/>
      <c r="BJ185" s="77"/>
      <c r="BK185" s="77"/>
      <c r="BL185" s="77"/>
      <c r="BM185" s="77"/>
      <c r="BN185" s="77"/>
      <c r="BO185" s="77"/>
      <c r="BP185" s="77"/>
      <c r="BQ185" s="77"/>
      <c r="BR185" s="77"/>
      <c r="BS185" s="77"/>
      <c r="BT185" s="77"/>
      <c r="BU185" s="77"/>
      <c r="BV185" s="77"/>
      <c r="BW185" s="77"/>
      <c r="BX185" s="77"/>
      <c r="BY185" s="77"/>
      <c r="BZ185" s="77"/>
      <c r="CA185" s="77"/>
      <c r="CB185" s="77"/>
      <c r="CC185" s="77"/>
      <c r="CD185" s="77"/>
      <c r="CE185" s="77"/>
      <c r="CF185" s="77"/>
      <c r="CG185" s="77"/>
      <c r="CH185" s="77"/>
      <c r="CI185" s="77"/>
      <c r="CJ185" s="77"/>
      <c r="CK185" s="77"/>
      <c r="CL185" s="77"/>
      <c r="CM185" s="77"/>
      <c r="CN185" s="77"/>
      <c r="CO185" s="77"/>
      <c r="CP185" s="77"/>
      <c r="CQ185" s="77"/>
      <c r="CR185" s="77"/>
      <c r="CS185" s="77"/>
    </row>
    <row r="186" customHeight="true" ht="15.75" customFormat="true" s="5">
      <c r="A186" s="135"/>
      <c r="B186" s="135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133"/>
      <c r="Y186" s="134"/>
      <c r="Z186" s="133"/>
      <c r="AA186" s="134"/>
      <c r="AB186" s="133"/>
      <c r="AC186" s="134"/>
      <c r="AD186" s="133"/>
      <c r="AE186" s="134"/>
      <c r="AF186" s="77"/>
      <c r="AG186" s="134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77"/>
      <c r="BG186" s="77"/>
      <c r="BH186" s="77"/>
      <c r="BI186" s="77"/>
      <c r="BJ186" s="77"/>
      <c r="BK186" s="77"/>
      <c r="BL186" s="77"/>
      <c r="BM186" s="77"/>
      <c r="BN186" s="77"/>
      <c r="BO186" s="77"/>
      <c r="BP186" s="77"/>
      <c r="BQ186" s="77"/>
      <c r="BR186" s="77"/>
      <c r="BS186" s="77"/>
      <c r="BT186" s="77"/>
      <c r="BU186" s="77"/>
      <c r="BV186" s="77"/>
      <c r="BW186" s="77"/>
      <c r="BX186" s="77"/>
      <c r="BY186" s="77"/>
      <c r="BZ186" s="77"/>
      <c r="CA186" s="77"/>
      <c r="CB186" s="77"/>
      <c r="CC186" s="77"/>
      <c r="CD186" s="77"/>
      <c r="CE186" s="77"/>
      <c r="CF186" s="77"/>
      <c r="CG186" s="77"/>
      <c r="CH186" s="77"/>
      <c r="CI186" s="77"/>
      <c r="CJ186" s="77"/>
      <c r="CK186" s="77"/>
      <c r="CL186" s="77"/>
      <c r="CM186" s="77"/>
      <c r="CN186" s="77"/>
      <c r="CO186" s="77"/>
      <c r="CP186" s="77"/>
      <c r="CQ186" s="77"/>
      <c r="CR186" s="77"/>
      <c r="CS186" s="77"/>
    </row>
    <row r="187" customHeight="true" ht="15.75" customFormat="true" s="5">
      <c r="A187" s="135"/>
      <c r="B187" s="135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133"/>
      <c r="Y187" s="134"/>
      <c r="Z187" s="133"/>
      <c r="AA187" s="134"/>
      <c r="AB187" s="133"/>
      <c r="AC187" s="134"/>
      <c r="AD187" s="133"/>
      <c r="AE187" s="134"/>
      <c r="AF187" s="77"/>
      <c r="AG187" s="134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  <c r="BG187" s="77"/>
      <c r="BH187" s="77"/>
      <c r="BI187" s="77"/>
      <c r="BJ187" s="77"/>
      <c r="BK187" s="77"/>
      <c r="BL187" s="77"/>
      <c r="BM187" s="77"/>
      <c r="BN187" s="77"/>
      <c r="BO187" s="77"/>
      <c r="BP187" s="77"/>
      <c r="BQ187" s="77"/>
      <c r="BR187" s="77"/>
      <c r="BS187" s="77"/>
      <c r="BT187" s="77"/>
      <c r="BU187" s="77"/>
      <c r="BV187" s="77"/>
      <c r="BW187" s="77"/>
      <c r="BX187" s="77"/>
      <c r="BY187" s="77"/>
      <c r="BZ187" s="77"/>
      <c r="CA187" s="77"/>
      <c r="CB187" s="77"/>
      <c r="CC187" s="77"/>
      <c r="CD187" s="77"/>
      <c r="CE187" s="77"/>
      <c r="CF187" s="77"/>
      <c r="CG187" s="77"/>
      <c r="CH187" s="77"/>
      <c r="CI187" s="77"/>
      <c r="CJ187" s="77"/>
      <c r="CK187" s="77"/>
      <c r="CL187" s="77"/>
      <c r="CM187" s="77"/>
      <c r="CN187" s="77"/>
      <c r="CO187" s="77"/>
      <c r="CP187" s="77"/>
      <c r="CQ187" s="77"/>
      <c r="CR187" s="77"/>
      <c r="CS187" s="77"/>
    </row>
    <row r="188" customHeight="true" ht="15.75" customFormat="true" s="5">
      <c r="A188" s="135"/>
      <c r="B188" s="135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133"/>
      <c r="Y188" s="134"/>
      <c r="Z188" s="133"/>
      <c r="AA188" s="134"/>
      <c r="AB188" s="133"/>
      <c r="AC188" s="134"/>
      <c r="AD188" s="133"/>
      <c r="AE188" s="134"/>
      <c r="AF188" s="77"/>
      <c r="AG188" s="134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77"/>
      <c r="BG188" s="77"/>
      <c r="BH188" s="77"/>
      <c r="BI188" s="77"/>
      <c r="BJ188" s="77"/>
      <c r="BK188" s="77"/>
      <c r="BL188" s="77"/>
      <c r="BM188" s="77"/>
      <c r="BN188" s="77"/>
      <c r="BO188" s="77"/>
      <c r="BP188" s="77"/>
      <c r="BQ188" s="77"/>
      <c r="BR188" s="77"/>
      <c r="BS188" s="77"/>
      <c r="BT188" s="77"/>
      <c r="BU188" s="77"/>
      <c r="BV188" s="77"/>
      <c r="BW188" s="77"/>
      <c r="BX188" s="77"/>
      <c r="BY188" s="77"/>
      <c r="BZ188" s="77"/>
      <c r="CA188" s="77"/>
      <c r="CB188" s="77"/>
      <c r="CC188" s="77"/>
      <c r="CD188" s="77"/>
      <c r="CE188" s="77"/>
      <c r="CF188" s="77"/>
      <c r="CG188" s="77"/>
      <c r="CH188" s="77"/>
      <c r="CI188" s="77"/>
      <c r="CJ188" s="77"/>
      <c r="CK188" s="77"/>
      <c r="CL188" s="77"/>
      <c r="CM188" s="77"/>
      <c r="CN188" s="77"/>
      <c r="CO188" s="77"/>
      <c r="CP188" s="77"/>
      <c r="CQ188" s="77"/>
      <c r="CR188" s="77"/>
      <c r="CS188" s="77"/>
    </row>
    <row r="189" customHeight="true" ht="15.75" customFormat="true" s="5">
      <c r="A189" s="135"/>
      <c r="B189" s="135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133"/>
      <c r="Y189" s="134"/>
      <c r="Z189" s="133"/>
      <c r="AA189" s="134"/>
      <c r="AB189" s="133"/>
      <c r="AC189" s="134"/>
      <c r="AD189" s="133"/>
      <c r="AE189" s="134"/>
      <c r="AF189" s="77"/>
      <c r="AG189" s="134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77"/>
      <c r="BL189" s="77"/>
      <c r="BM189" s="77"/>
      <c r="BN189" s="77"/>
      <c r="BO189" s="77"/>
      <c r="BP189" s="77"/>
      <c r="BQ189" s="77"/>
      <c r="BR189" s="77"/>
      <c r="BS189" s="77"/>
      <c r="BT189" s="77"/>
      <c r="BU189" s="77"/>
      <c r="BV189" s="77"/>
      <c r="BW189" s="77"/>
      <c r="BX189" s="77"/>
      <c r="BY189" s="77"/>
      <c r="BZ189" s="77"/>
      <c r="CA189" s="77"/>
      <c r="CB189" s="77"/>
      <c r="CC189" s="77"/>
      <c r="CD189" s="77"/>
      <c r="CE189" s="77"/>
      <c r="CF189" s="77"/>
      <c r="CG189" s="77"/>
      <c r="CH189" s="77"/>
      <c r="CI189" s="77"/>
      <c r="CJ189" s="77"/>
      <c r="CK189" s="77"/>
      <c r="CL189" s="77"/>
      <c r="CM189" s="77"/>
      <c r="CN189" s="77"/>
      <c r="CO189" s="77"/>
      <c r="CP189" s="77"/>
      <c r="CQ189" s="77"/>
      <c r="CR189" s="77"/>
      <c r="CS189" s="77"/>
    </row>
    <row r="190" customHeight="true" ht="15.75" customFormat="true" s="5">
      <c r="A190" s="135"/>
      <c r="B190" s="135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133"/>
      <c r="Y190" s="134"/>
      <c r="Z190" s="133"/>
      <c r="AA190" s="134"/>
      <c r="AB190" s="133"/>
      <c r="AC190" s="134"/>
      <c r="AD190" s="133"/>
      <c r="AE190" s="134"/>
      <c r="AF190" s="77"/>
      <c r="AG190" s="134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77"/>
      <c r="BG190" s="77"/>
      <c r="BH190" s="77"/>
      <c r="BI190" s="77"/>
      <c r="BJ190" s="77"/>
      <c r="BK190" s="77"/>
      <c r="BL190" s="77"/>
      <c r="BM190" s="77"/>
      <c r="BN190" s="77"/>
      <c r="BO190" s="77"/>
      <c r="BP190" s="77"/>
      <c r="BQ190" s="77"/>
      <c r="BR190" s="77"/>
      <c r="BS190" s="77"/>
      <c r="BT190" s="77"/>
      <c r="BU190" s="77"/>
      <c r="BV190" s="77"/>
      <c r="BW190" s="77"/>
      <c r="BX190" s="77"/>
      <c r="BY190" s="77"/>
      <c r="BZ190" s="77"/>
      <c r="CA190" s="77"/>
      <c r="CB190" s="77"/>
      <c r="CC190" s="77"/>
      <c r="CD190" s="77"/>
      <c r="CE190" s="77"/>
      <c r="CF190" s="77"/>
      <c r="CG190" s="77"/>
      <c r="CH190" s="77"/>
      <c r="CI190" s="77"/>
      <c r="CJ190" s="77"/>
      <c r="CK190" s="77"/>
      <c r="CL190" s="77"/>
      <c r="CM190" s="77"/>
      <c r="CN190" s="77"/>
      <c r="CO190" s="77"/>
      <c r="CP190" s="77"/>
      <c r="CQ190" s="77"/>
      <c r="CR190" s="77"/>
      <c r="CS190" s="77"/>
    </row>
    <row r="191" customHeight="true" ht="15.75" customFormat="true" s="5">
      <c r="A191" s="135"/>
      <c r="B191" s="135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133"/>
      <c r="Y191" s="134"/>
      <c r="Z191" s="133"/>
      <c r="AA191" s="134"/>
      <c r="AB191" s="133"/>
      <c r="AC191" s="134"/>
      <c r="AD191" s="133"/>
      <c r="AE191" s="134"/>
      <c r="AF191" s="77"/>
      <c r="AG191" s="134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77"/>
      <c r="BG191" s="77"/>
      <c r="BH191" s="77"/>
      <c r="BI191" s="77"/>
      <c r="BJ191" s="77"/>
      <c r="BK191" s="77"/>
      <c r="BL191" s="77"/>
      <c r="BM191" s="77"/>
      <c r="BN191" s="77"/>
      <c r="BO191" s="77"/>
      <c r="BP191" s="77"/>
      <c r="BQ191" s="77"/>
      <c r="BR191" s="77"/>
      <c r="BS191" s="77"/>
      <c r="BT191" s="77"/>
      <c r="BU191" s="77"/>
      <c r="BV191" s="77"/>
      <c r="BW191" s="77"/>
      <c r="BX191" s="77"/>
      <c r="BY191" s="77"/>
      <c r="BZ191" s="77"/>
      <c r="CA191" s="77"/>
      <c r="CB191" s="77"/>
      <c r="CC191" s="77"/>
      <c r="CD191" s="77"/>
      <c r="CE191" s="77"/>
      <c r="CF191" s="77"/>
      <c r="CG191" s="77"/>
      <c r="CH191" s="77"/>
      <c r="CI191" s="77"/>
      <c r="CJ191" s="77"/>
      <c r="CK191" s="77"/>
      <c r="CL191" s="77"/>
      <c r="CM191" s="77"/>
      <c r="CN191" s="77"/>
      <c r="CO191" s="77"/>
      <c r="CP191" s="77"/>
      <c r="CQ191" s="77"/>
      <c r="CR191" s="77"/>
      <c r="CS191" s="77"/>
    </row>
    <row r="192" customHeight="true" ht="15.75" customFormat="true" s="5">
      <c r="A192" s="135"/>
      <c r="B192" s="135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133"/>
      <c r="Y192" s="134"/>
      <c r="Z192" s="133"/>
      <c r="AA192" s="134"/>
      <c r="AB192" s="133"/>
      <c r="AC192" s="134"/>
      <c r="AD192" s="133"/>
      <c r="AE192" s="134"/>
      <c r="AF192" s="77"/>
      <c r="AG192" s="134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77"/>
      <c r="BP192" s="77"/>
      <c r="BQ192" s="77"/>
      <c r="BR192" s="77"/>
      <c r="BS192" s="77"/>
      <c r="BT192" s="77"/>
      <c r="BU192" s="77"/>
      <c r="BV192" s="77"/>
      <c r="BW192" s="77"/>
      <c r="BX192" s="77"/>
      <c r="BY192" s="77"/>
      <c r="BZ192" s="77"/>
      <c r="CA192" s="77"/>
      <c r="CB192" s="77"/>
      <c r="CC192" s="77"/>
      <c r="CD192" s="77"/>
      <c r="CE192" s="77"/>
      <c r="CF192" s="77"/>
      <c r="CG192" s="77"/>
      <c r="CH192" s="77"/>
      <c r="CI192" s="77"/>
      <c r="CJ192" s="77"/>
      <c r="CK192" s="77"/>
      <c r="CL192" s="77"/>
      <c r="CM192" s="77"/>
      <c r="CN192" s="77"/>
      <c r="CO192" s="77"/>
      <c r="CP192" s="77"/>
      <c r="CQ192" s="77"/>
      <c r="CR192" s="77"/>
      <c r="CS192" s="77"/>
    </row>
    <row r="193" customHeight="true" ht="15.75" customFormat="true" s="5">
      <c r="A193" s="135"/>
      <c r="B193" s="135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133"/>
      <c r="Y193" s="134"/>
      <c r="Z193" s="133"/>
      <c r="AA193" s="134"/>
      <c r="AB193" s="133"/>
      <c r="AC193" s="134"/>
      <c r="AD193" s="133"/>
      <c r="AE193" s="134"/>
      <c r="AF193" s="77"/>
      <c r="AG193" s="134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77"/>
      <c r="BP193" s="77"/>
      <c r="BQ193" s="77"/>
      <c r="BR193" s="77"/>
      <c r="BS193" s="77"/>
      <c r="BT193" s="77"/>
      <c r="BU193" s="77"/>
      <c r="BV193" s="77"/>
      <c r="BW193" s="77"/>
      <c r="BX193" s="77"/>
      <c r="BY193" s="77"/>
      <c r="BZ193" s="77"/>
      <c r="CA193" s="77"/>
      <c r="CB193" s="77"/>
      <c r="CC193" s="77"/>
      <c r="CD193" s="77"/>
      <c r="CE193" s="77"/>
      <c r="CF193" s="77"/>
      <c r="CG193" s="77"/>
      <c r="CH193" s="77"/>
      <c r="CI193" s="77"/>
      <c r="CJ193" s="77"/>
      <c r="CK193" s="77"/>
      <c r="CL193" s="77"/>
      <c r="CM193" s="77"/>
      <c r="CN193" s="77"/>
      <c r="CO193" s="77"/>
      <c r="CP193" s="77"/>
      <c r="CQ193" s="77"/>
      <c r="CR193" s="77"/>
      <c r="CS193" s="77"/>
    </row>
    <row r="194" customHeight="true" ht="15.75" customFormat="true" s="5">
      <c r="A194" s="135"/>
      <c r="B194" s="135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133"/>
      <c r="Y194" s="134"/>
      <c r="Z194" s="133"/>
      <c r="AA194" s="134"/>
      <c r="AB194" s="133"/>
      <c r="AC194" s="134"/>
      <c r="AD194" s="133"/>
      <c r="AE194" s="134"/>
      <c r="AF194" s="77"/>
      <c r="AG194" s="134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  <c r="BJ194" s="77"/>
      <c r="BK194" s="77"/>
      <c r="BL194" s="77"/>
      <c r="BM194" s="77"/>
      <c r="BN194" s="77"/>
      <c r="BO194" s="77"/>
      <c r="BP194" s="77"/>
      <c r="BQ194" s="77"/>
      <c r="BR194" s="77"/>
      <c r="BS194" s="77"/>
      <c r="BT194" s="77"/>
      <c r="BU194" s="77"/>
      <c r="BV194" s="77"/>
      <c r="BW194" s="77"/>
      <c r="BX194" s="77"/>
      <c r="BY194" s="77"/>
      <c r="BZ194" s="77"/>
      <c r="CA194" s="77"/>
      <c r="CB194" s="77"/>
      <c r="CC194" s="77"/>
      <c r="CD194" s="77"/>
      <c r="CE194" s="77"/>
      <c r="CF194" s="77"/>
      <c r="CG194" s="77"/>
      <c r="CH194" s="77"/>
      <c r="CI194" s="77"/>
      <c r="CJ194" s="77"/>
      <c r="CK194" s="77"/>
      <c r="CL194" s="77"/>
      <c r="CM194" s="77"/>
      <c r="CN194" s="77"/>
      <c r="CO194" s="77"/>
      <c r="CP194" s="77"/>
      <c r="CQ194" s="77"/>
      <c r="CR194" s="77"/>
      <c r="CS194" s="77"/>
    </row>
    <row r="195" customHeight="true" ht="15.75" customFormat="true" s="5">
      <c r="A195" s="135"/>
      <c r="B195" s="135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133"/>
      <c r="Y195" s="134"/>
      <c r="Z195" s="133"/>
      <c r="AA195" s="134"/>
      <c r="AB195" s="133"/>
      <c r="AC195" s="134"/>
      <c r="AD195" s="133"/>
      <c r="AE195" s="134"/>
      <c r="AF195" s="77"/>
      <c r="AG195" s="134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77"/>
      <c r="BP195" s="77"/>
      <c r="BQ195" s="77"/>
      <c r="BR195" s="77"/>
      <c r="BS195" s="77"/>
      <c r="BT195" s="77"/>
      <c r="BU195" s="77"/>
      <c r="BV195" s="77"/>
      <c r="BW195" s="77"/>
      <c r="BX195" s="77"/>
      <c r="BY195" s="77"/>
      <c r="BZ195" s="77"/>
      <c r="CA195" s="77"/>
      <c r="CB195" s="77"/>
      <c r="CC195" s="77"/>
      <c r="CD195" s="77"/>
      <c r="CE195" s="77"/>
      <c r="CF195" s="77"/>
      <c r="CG195" s="77"/>
      <c r="CH195" s="77"/>
      <c r="CI195" s="77"/>
      <c r="CJ195" s="77"/>
      <c r="CK195" s="77"/>
      <c r="CL195" s="77"/>
      <c r="CM195" s="77"/>
      <c r="CN195" s="77"/>
      <c r="CO195" s="77"/>
      <c r="CP195" s="77"/>
      <c r="CQ195" s="77"/>
      <c r="CR195" s="77"/>
      <c r="CS195" s="77"/>
    </row>
    <row r="196" customHeight="true" ht="15.75" customFormat="true" s="5">
      <c r="A196" s="135"/>
      <c r="B196" s="135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133"/>
      <c r="Y196" s="134"/>
      <c r="Z196" s="133"/>
      <c r="AA196" s="134"/>
      <c r="AB196" s="133"/>
      <c r="AC196" s="134"/>
      <c r="AD196" s="133"/>
      <c r="AE196" s="134"/>
      <c r="AF196" s="77"/>
      <c r="AG196" s="134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77"/>
      <c r="BP196" s="77"/>
      <c r="BQ196" s="77"/>
      <c r="BR196" s="77"/>
      <c r="BS196" s="77"/>
      <c r="BT196" s="77"/>
      <c r="BU196" s="77"/>
      <c r="BV196" s="77"/>
      <c r="BW196" s="77"/>
      <c r="BX196" s="77"/>
      <c r="BY196" s="77"/>
      <c r="BZ196" s="77"/>
      <c r="CA196" s="77"/>
      <c r="CB196" s="77"/>
      <c r="CC196" s="77"/>
      <c r="CD196" s="77"/>
      <c r="CE196" s="77"/>
      <c r="CF196" s="77"/>
      <c r="CG196" s="77"/>
      <c r="CH196" s="77"/>
      <c r="CI196" s="77"/>
      <c r="CJ196" s="77"/>
      <c r="CK196" s="77"/>
      <c r="CL196" s="77"/>
      <c r="CM196" s="77"/>
      <c r="CN196" s="77"/>
      <c r="CO196" s="77"/>
      <c r="CP196" s="77"/>
      <c r="CQ196" s="77"/>
      <c r="CR196" s="77"/>
      <c r="CS196" s="77"/>
    </row>
    <row r="197" customHeight="true" ht="15.75" customFormat="true" s="5">
      <c r="A197" s="135"/>
      <c r="B197" s="135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133"/>
      <c r="Y197" s="134"/>
      <c r="Z197" s="133"/>
      <c r="AA197" s="134"/>
      <c r="AB197" s="133"/>
      <c r="AC197" s="134"/>
      <c r="AD197" s="133"/>
      <c r="AE197" s="134"/>
      <c r="AF197" s="77"/>
      <c r="AG197" s="134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  <c r="BK197" s="77"/>
      <c r="BL197" s="77"/>
      <c r="BM197" s="77"/>
      <c r="BN197" s="77"/>
      <c r="BO197" s="77"/>
      <c r="BP197" s="77"/>
      <c r="BQ197" s="77"/>
      <c r="BR197" s="77"/>
      <c r="BS197" s="77"/>
      <c r="BT197" s="77"/>
      <c r="BU197" s="77"/>
      <c r="BV197" s="77"/>
      <c r="BW197" s="77"/>
      <c r="BX197" s="77"/>
      <c r="BY197" s="77"/>
      <c r="BZ197" s="77"/>
      <c r="CA197" s="77"/>
      <c r="CB197" s="77"/>
      <c r="CC197" s="77"/>
      <c r="CD197" s="77"/>
      <c r="CE197" s="77"/>
      <c r="CF197" s="77"/>
      <c r="CG197" s="77"/>
      <c r="CH197" s="77"/>
      <c r="CI197" s="77"/>
      <c r="CJ197" s="77"/>
      <c r="CK197" s="77"/>
      <c r="CL197" s="77"/>
      <c r="CM197" s="77"/>
      <c r="CN197" s="77"/>
      <c r="CO197" s="77"/>
      <c r="CP197" s="77"/>
      <c r="CQ197" s="77"/>
      <c r="CR197" s="77"/>
      <c r="CS197" s="77"/>
    </row>
    <row r="198" customHeight="true" ht="15.75" customFormat="true" s="5">
      <c r="A198" s="135"/>
      <c r="B198" s="135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133"/>
      <c r="Y198" s="134"/>
      <c r="Z198" s="133"/>
      <c r="AA198" s="134"/>
      <c r="AB198" s="133"/>
      <c r="AC198" s="134"/>
      <c r="AD198" s="133"/>
      <c r="AE198" s="134"/>
      <c r="AF198" s="77"/>
      <c r="AG198" s="134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  <c r="BL198" s="77"/>
      <c r="BM198" s="77"/>
      <c r="BN198" s="77"/>
      <c r="BO198" s="77"/>
      <c r="BP198" s="77"/>
      <c r="BQ198" s="77"/>
      <c r="BR198" s="77"/>
      <c r="BS198" s="77"/>
      <c r="BT198" s="77"/>
      <c r="BU198" s="77"/>
      <c r="BV198" s="77"/>
      <c r="BW198" s="77"/>
      <c r="BX198" s="77"/>
      <c r="BY198" s="77"/>
      <c r="BZ198" s="77"/>
      <c r="CA198" s="77"/>
      <c r="CB198" s="77"/>
      <c r="CC198" s="77"/>
      <c r="CD198" s="77"/>
      <c r="CE198" s="77"/>
      <c r="CF198" s="77"/>
      <c r="CG198" s="77"/>
      <c r="CH198" s="77"/>
      <c r="CI198" s="77"/>
      <c r="CJ198" s="77"/>
      <c r="CK198" s="77"/>
      <c r="CL198" s="77"/>
      <c r="CM198" s="77"/>
      <c r="CN198" s="77"/>
      <c r="CO198" s="77"/>
      <c r="CP198" s="77"/>
      <c r="CQ198" s="77"/>
      <c r="CR198" s="77"/>
      <c r="CS198" s="77"/>
    </row>
    <row r="199" customHeight="true" ht="15.75" customFormat="true" s="5">
      <c r="A199" s="135"/>
      <c r="B199" s="135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133"/>
      <c r="Y199" s="134"/>
      <c r="Z199" s="133"/>
      <c r="AA199" s="134"/>
      <c r="AB199" s="133"/>
      <c r="AC199" s="134"/>
      <c r="AD199" s="133"/>
      <c r="AE199" s="134"/>
      <c r="AF199" s="77"/>
      <c r="AG199" s="134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  <c r="BN199" s="77"/>
      <c r="BO199" s="77"/>
      <c r="BP199" s="77"/>
      <c r="BQ199" s="77"/>
      <c r="BR199" s="77"/>
      <c r="BS199" s="77"/>
      <c r="BT199" s="77"/>
      <c r="BU199" s="77"/>
      <c r="BV199" s="77"/>
      <c r="BW199" s="77"/>
      <c r="BX199" s="77"/>
      <c r="BY199" s="77"/>
      <c r="BZ199" s="77"/>
      <c r="CA199" s="77"/>
      <c r="CB199" s="77"/>
      <c r="CC199" s="77"/>
      <c r="CD199" s="77"/>
      <c r="CE199" s="77"/>
      <c r="CF199" s="77"/>
      <c r="CG199" s="77"/>
      <c r="CH199" s="77"/>
      <c r="CI199" s="77"/>
      <c r="CJ199" s="77"/>
      <c r="CK199" s="77"/>
      <c r="CL199" s="77"/>
      <c r="CM199" s="77"/>
      <c r="CN199" s="77"/>
      <c r="CO199" s="77"/>
      <c r="CP199" s="77"/>
      <c r="CQ199" s="77"/>
      <c r="CR199" s="77"/>
      <c r="CS199" s="77"/>
    </row>
    <row r="200" customHeight="true" ht="15.75" customFormat="true" s="5">
      <c r="A200" s="135"/>
      <c r="B200" s="135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133"/>
      <c r="Y200" s="134"/>
      <c r="Z200" s="133"/>
      <c r="AA200" s="134"/>
      <c r="AB200" s="133"/>
      <c r="AC200" s="134"/>
      <c r="AD200" s="133"/>
      <c r="AE200" s="134"/>
      <c r="AF200" s="77"/>
      <c r="AG200" s="134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  <c r="BJ200" s="77"/>
      <c r="BK200" s="77"/>
      <c r="BL200" s="77"/>
      <c r="BM200" s="77"/>
      <c r="BN200" s="77"/>
      <c r="BO200" s="77"/>
      <c r="BP200" s="77"/>
      <c r="BQ200" s="77"/>
      <c r="BR200" s="77"/>
      <c r="BS200" s="77"/>
      <c r="BT200" s="77"/>
      <c r="BU200" s="77"/>
      <c r="BV200" s="77"/>
      <c r="BW200" s="77"/>
      <c r="BX200" s="77"/>
      <c r="BY200" s="77"/>
      <c r="BZ200" s="77"/>
      <c r="CA200" s="77"/>
      <c r="CB200" s="77"/>
      <c r="CC200" s="77"/>
      <c r="CD200" s="77"/>
      <c r="CE200" s="77"/>
      <c r="CF200" s="77"/>
      <c r="CG200" s="77"/>
      <c r="CH200" s="77"/>
      <c r="CI200" s="77"/>
      <c r="CJ200" s="77"/>
      <c r="CK200" s="77"/>
      <c r="CL200" s="77"/>
      <c r="CM200" s="77"/>
      <c r="CN200" s="77"/>
      <c r="CO200" s="77"/>
      <c r="CP200" s="77"/>
      <c r="CQ200" s="77"/>
      <c r="CR200" s="77"/>
      <c r="CS200" s="77"/>
    </row>
    <row r="201" customHeight="true" ht="15.75" customFormat="true" s="5">
      <c r="A201" s="135"/>
      <c r="B201" s="135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133"/>
      <c r="Y201" s="134"/>
      <c r="Z201" s="133"/>
      <c r="AA201" s="134"/>
      <c r="AB201" s="133"/>
      <c r="AC201" s="134"/>
      <c r="AD201" s="133"/>
      <c r="AE201" s="134"/>
      <c r="AF201" s="77"/>
      <c r="AG201" s="134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77"/>
      <c r="BP201" s="77"/>
      <c r="BQ201" s="77"/>
      <c r="BR201" s="77"/>
      <c r="BS201" s="77"/>
      <c r="BT201" s="77"/>
      <c r="BU201" s="77"/>
      <c r="BV201" s="77"/>
      <c r="BW201" s="77"/>
      <c r="BX201" s="77"/>
      <c r="BY201" s="77"/>
      <c r="BZ201" s="77"/>
      <c r="CA201" s="77"/>
      <c r="CB201" s="77"/>
      <c r="CC201" s="77"/>
      <c r="CD201" s="77"/>
      <c r="CE201" s="77"/>
      <c r="CF201" s="77"/>
      <c r="CG201" s="77"/>
      <c r="CH201" s="77"/>
      <c r="CI201" s="77"/>
      <c r="CJ201" s="77"/>
      <c r="CK201" s="77"/>
      <c r="CL201" s="77"/>
      <c r="CM201" s="77"/>
      <c r="CN201" s="77"/>
      <c r="CO201" s="77"/>
      <c r="CP201" s="77"/>
      <c r="CQ201" s="77"/>
      <c r="CR201" s="77"/>
      <c r="CS201" s="77"/>
    </row>
    <row r="202" customHeight="true" ht="15.75" customFormat="true" s="5">
      <c r="A202" s="135"/>
      <c r="B202" s="135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133"/>
      <c r="Y202" s="134"/>
      <c r="Z202" s="133"/>
      <c r="AA202" s="134"/>
      <c r="AB202" s="133"/>
      <c r="AC202" s="134"/>
      <c r="AD202" s="133"/>
      <c r="AE202" s="134"/>
      <c r="AF202" s="77"/>
      <c r="AG202" s="134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77"/>
      <c r="BP202" s="77"/>
      <c r="BQ202" s="77"/>
      <c r="BR202" s="77"/>
      <c r="BS202" s="77"/>
      <c r="BT202" s="77"/>
      <c r="BU202" s="77"/>
      <c r="BV202" s="77"/>
      <c r="BW202" s="77"/>
      <c r="BX202" s="77"/>
      <c r="BY202" s="77"/>
      <c r="BZ202" s="77"/>
      <c r="CA202" s="77"/>
      <c r="CB202" s="77"/>
      <c r="CC202" s="77"/>
      <c r="CD202" s="77"/>
      <c r="CE202" s="77"/>
      <c r="CF202" s="77"/>
      <c r="CG202" s="77"/>
      <c r="CH202" s="77"/>
      <c r="CI202" s="77"/>
      <c r="CJ202" s="77"/>
      <c r="CK202" s="77"/>
      <c r="CL202" s="77"/>
      <c r="CM202" s="77"/>
      <c r="CN202" s="77"/>
      <c r="CO202" s="77"/>
      <c r="CP202" s="77"/>
      <c r="CQ202" s="77"/>
      <c r="CR202" s="77"/>
      <c r="CS202" s="77"/>
    </row>
    <row r="203" customHeight="true" ht="15.75" customFormat="true" s="5">
      <c r="A203" s="135"/>
      <c r="B203" s="135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133"/>
      <c r="Y203" s="134"/>
      <c r="Z203" s="133"/>
      <c r="AA203" s="134"/>
      <c r="AB203" s="133"/>
      <c r="AC203" s="134"/>
      <c r="AD203" s="133"/>
      <c r="AE203" s="134"/>
      <c r="AF203" s="77"/>
      <c r="AG203" s="134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  <c r="BJ203" s="77"/>
      <c r="BK203" s="77"/>
      <c r="BL203" s="77"/>
      <c r="BM203" s="77"/>
      <c r="BN203" s="77"/>
      <c r="BO203" s="77"/>
      <c r="BP203" s="77"/>
      <c r="BQ203" s="77"/>
      <c r="BR203" s="77"/>
      <c r="BS203" s="77"/>
      <c r="BT203" s="77"/>
      <c r="BU203" s="77"/>
      <c r="BV203" s="77"/>
      <c r="BW203" s="77"/>
      <c r="BX203" s="77"/>
      <c r="BY203" s="77"/>
      <c r="BZ203" s="77"/>
      <c r="CA203" s="77"/>
      <c r="CB203" s="77"/>
      <c r="CC203" s="77"/>
      <c r="CD203" s="77"/>
      <c r="CE203" s="77"/>
      <c r="CF203" s="77"/>
      <c r="CG203" s="77"/>
      <c r="CH203" s="77"/>
      <c r="CI203" s="77"/>
      <c r="CJ203" s="77"/>
      <c r="CK203" s="77"/>
      <c r="CL203" s="77"/>
      <c r="CM203" s="77"/>
      <c r="CN203" s="77"/>
      <c r="CO203" s="77"/>
      <c r="CP203" s="77"/>
      <c r="CQ203" s="77"/>
      <c r="CR203" s="77"/>
      <c r="CS203" s="77"/>
    </row>
    <row r="204" customHeight="true" ht="15.75" customFormat="true" s="5">
      <c r="A204" s="135"/>
      <c r="B204" s="135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133"/>
      <c r="Y204" s="134"/>
      <c r="Z204" s="133"/>
      <c r="AA204" s="134"/>
      <c r="AB204" s="133"/>
      <c r="AC204" s="134"/>
      <c r="AD204" s="133"/>
      <c r="AE204" s="134"/>
      <c r="AF204" s="77"/>
      <c r="AG204" s="134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7"/>
      <c r="BL204" s="77"/>
      <c r="BM204" s="77"/>
      <c r="BN204" s="77"/>
      <c r="BO204" s="77"/>
      <c r="BP204" s="77"/>
      <c r="BQ204" s="77"/>
      <c r="BR204" s="77"/>
      <c r="BS204" s="77"/>
      <c r="BT204" s="77"/>
      <c r="BU204" s="77"/>
      <c r="BV204" s="77"/>
      <c r="BW204" s="77"/>
      <c r="BX204" s="77"/>
      <c r="BY204" s="77"/>
      <c r="BZ204" s="77"/>
      <c r="CA204" s="77"/>
      <c r="CB204" s="77"/>
      <c r="CC204" s="77"/>
      <c r="CD204" s="77"/>
      <c r="CE204" s="77"/>
      <c r="CF204" s="77"/>
      <c r="CG204" s="77"/>
      <c r="CH204" s="77"/>
      <c r="CI204" s="77"/>
      <c r="CJ204" s="77"/>
      <c r="CK204" s="77"/>
      <c r="CL204" s="77"/>
      <c r="CM204" s="77"/>
      <c r="CN204" s="77"/>
      <c r="CO204" s="77"/>
      <c r="CP204" s="77"/>
      <c r="CQ204" s="77"/>
      <c r="CR204" s="77"/>
      <c r="CS204" s="77"/>
    </row>
    <row r="205" customHeight="true" ht="15.75" customFormat="true" s="5">
      <c r="A205" s="135"/>
      <c r="B205" s="135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133"/>
      <c r="Y205" s="134"/>
      <c r="Z205" s="133"/>
      <c r="AA205" s="134"/>
      <c r="AB205" s="133"/>
      <c r="AC205" s="134"/>
      <c r="AD205" s="133"/>
      <c r="AE205" s="134"/>
      <c r="AF205" s="77"/>
      <c r="AG205" s="134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77"/>
      <c r="BN205" s="77"/>
      <c r="BO205" s="77"/>
      <c r="BP205" s="77"/>
      <c r="BQ205" s="77"/>
      <c r="BR205" s="77"/>
      <c r="BS205" s="77"/>
      <c r="BT205" s="77"/>
      <c r="BU205" s="77"/>
      <c r="BV205" s="77"/>
      <c r="BW205" s="77"/>
      <c r="BX205" s="77"/>
      <c r="BY205" s="77"/>
      <c r="BZ205" s="77"/>
      <c r="CA205" s="77"/>
      <c r="CB205" s="77"/>
      <c r="CC205" s="77"/>
      <c r="CD205" s="77"/>
      <c r="CE205" s="77"/>
      <c r="CF205" s="77"/>
      <c r="CG205" s="77"/>
      <c r="CH205" s="77"/>
      <c r="CI205" s="77"/>
      <c r="CJ205" s="77"/>
      <c r="CK205" s="77"/>
      <c r="CL205" s="77"/>
      <c r="CM205" s="77"/>
      <c r="CN205" s="77"/>
      <c r="CO205" s="77"/>
      <c r="CP205" s="77"/>
      <c r="CQ205" s="77"/>
      <c r="CR205" s="77"/>
      <c r="CS205" s="77"/>
    </row>
    <row r="206" customHeight="true" ht="15.75" customFormat="true" s="5">
      <c r="A206" s="135"/>
      <c r="B206" s="135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133"/>
      <c r="Y206" s="134"/>
      <c r="Z206" s="133"/>
      <c r="AA206" s="134"/>
      <c r="AB206" s="133"/>
      <c r="AC206" s="134"/>
      <c r="AD206" s="133"/>
      <c r="AE206" s="134"/>
      <c r="AF206" s="77"/>
      <c r="AG206" s="134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  <c r="BJ206" s="77"/>
      <c r="BK206" s="77"/>
      <c r="BL206" s="77"/>
      <c r="BM206" s="77"/>
      <c r="BN206" s="77"/>
      <c r="BO206" s="77"/>
      <c r="BP206" s="77"/>
      <c r="BQ206" s="77"/>
      <c r="BR206" s="77"/>
      <c r="BS206" s="77"/>
      <c r="BT206" s="77"/>
      <c r="BU206" s="77"/>
      <c r="BV206" s="77"/>
      <c r="BW206" s="77"/>
      <c r="BX206" s="77"/>
      <c r="BY206" s="77"/>
      <c r="BZ206" s="77"/>
      <c r="CA206" s="77"/>
      <c r="CB206" s="77"/>
      <c r="CC206" s="77"/>
      <c r="CD206" s="77"/>
      <c r="CE206" s="77"/>
      <c r="CF206" s="77"/>
      <c r="CG206" s="77"/>
      <c r="CH206" s="77"/>
      <c r="CI206" s="77"/>
      <c r="CJ206" s="77"/>
      <c r="CK206" s="77"/>
      <c r="CL206" s="77"/>
      <c r="CM206" s="77"/>
      <c r="CN206" s="77"/>
      <c r="CO206" s="77"/>
      <c r="CP206" s="77"/>
      <c r="CQ206" s="77"/>
      <c r="CR206" s="77"/>
      <c r="CS206" s="77"/>
    </row>
    <row r="207" customHeight="true" ht="15.75" customFormat="true" s="5">
      <c r="A207" s="135"/>
      <c r="B207" s="135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133"/>
      <c r="Y207" s="134"/>
      <c r="Z207" s="133"/>
      <c r="AA207" s="134"/>
      <c r="AB207" s="133"/>
      <c r="AC207" s="134"/>
      <c r="AD207" s="133"/>
      <c r="AE207" s="134"/>
      <c r="AF207" s="77"/>
      <c r="AG207" s="134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  <c r="BK207" s="77"/>
      <c r="BL207" s="77"/>
      <c r="BM207" s="77"/>
      <c r="BN207" s="77"/>
      <c r="BO207" s="77"/>
      <c r="BP207" s="77"/>
      <c r="BQ207" s="77"/>
      <c r="BR207" s="77"/>
      <c r="BS207" s="77"/>
      <c r="BT207" s="77"/>
      <c r="BU207" s="77"/>
      <c r="BV207" s="77"/>
      <c r="BW207" s="77"/>
      <c r="BX207" s="77"/>
      <c r="BY207" s="77"/>
      <c r="BZ207" s="77"/>
      <c r="CA207" s="77"/>
      <c r="CB207" s="77"/>
      <c r="CC207" s="77"/>
      <c r="CD207" s="77"/>
      <c r="CE207" s="77"/>
      <c r="CF207" s="77"/>
      <c r="CG207" s="77"/>
      <c r="CH207" s="77"/>
      <c r="CI207" s="77"/>
      <c r="CJ207" s="77"/>
      <c r="CK207" s="77"/>
      <c r="CL207" s="77"/>
      <c r="CM207" s="77"/>
      <c r="CN207" s="77"/>
      <c r="CO207" s="77"/>
      <c r="CP207" s="77"/>
      <c r="CQ207" s="77"/>
      <c r="CR207" s="77"/>
      <c r="CS207" s="77"/>
    </row>
    <row r="208" customHeight="true" ht="15.75" customFormat="true" s="5">
      <c r="A208" s="135"/>
      <c r="B208" s="135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133"/>
      <c r="Y208" s="134"/>
      <c r="Z208" s="133"/>
      <c r="AA208" s="134"/>
      <c r="AB208" s="133"/>
      <c r="AC208" s="134"/>
      <c r="AD208" s="133"/>
      <c r="AE208" s="134"/>
      <c r="AF208" s="77"/>
      <c r="AG208" s="134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  <c r="BK208" s="77"/>
      <c r="BL208" s="77"/>
      <c r="BM208" s="77"/>
      <c r="BN208" s="77"/>
      <c r="BO208" s="77"/>
      <c r="BP208" s="77"/>
      <c r="BQ208" s="77"/>
      <c r="BR208" s="77"/>
      <c r="BS208" s="77"/>
      <c r="BT208" s="77"/>
      <c r="BU208" s="77"/>
      <c r="BV208" s="77"/>
      <c r="BW208" s="77"/>
      <c r="BX208" s="77"/>
      <c r="BY208" s="77"/>
      <c r="BZ208" s="77"/>
      <c r="CA208" s="77"/>
      <c r="CB208" s="77"/>
      <c r="CC208" s="77"/>
      <c r="CD208" s="77"/>
      <c r="CE208" s="77"/>
      <c r="CF208" s="77"/>
      <c r="CG208" s="77"/>
      <c r="CH208" s="77"/>
      <c r="CI208" s="77"/>
      <c r="CJ208" s="77"/>
      <c r="CK208" s="77"/>
      <c r="CL208" s="77"/>
      <c r="CM208" s="77"/>
      <c r="CN208" s="77"/>
      <c r="CO208" s="77"/>
      <c r="CP208" s="77"/>
      <c r="CQ208" s="77"/>
      <c r="CR208" s="77"/>
      <c r="CS208" s="77"/>
    </row>
    <row r="209" customHeight="true" ht="15.75" customFormat="true" s="5">
      <c r="A209" s="135"/>
      <c r="B209" s="135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133"/>
      <c r="Y209" s="134"/>
      <c r="Z209" s="133"/>
      <c r="AA209" s="134"/>
      <c r="AB209" s="133"/>
      <c r="AC209" s="134"/>
      <c r="AD209" s="133"/>
      <c r="AE209" s="134"/>
      <c r="AF209" s="77"/>
      <c r="AG209" s="134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  <c r="BJ209" s="77"/>
      <c r="BK209" s="77"/>
      <c r="BL209" s="77"/>
      <c r="BM209" s="77"/>
      <c r="BN209" s="77"/>
      <c r="BO209" s="77"/>
      <c r="BP209" s="77"/>
      <c r="BQ209" s="77"/>
      <c r="BR209" s="77"/>
      <c r="BS209" s="77"/>
      <c r="BT209" s="77"/>
      <c r="BU209" s="77"/>
      <c r="BV209" s="77"/>
      <c r="BW209" s="77"/>
      <c r="BX209" s="77"/>
      <c r="BY209" s="77"/>
      <c r="BZ209" s="77"/>
      <c r="CA209" s="77"/>
      <c r="CB209" s="77"/>
      <c r="CC209" s="77"/>
      <c r="CD209" s="77"/>
      <c r="CE209" s="77"/>
      <c r="CF209" s="77"/>
      <c r="CG209" s="77"/>
      <c r="CH209" s="77"/>
      <c r="CI209" s="77"/>
      <c r="CJ209" s="77"/>
      <c r="CK209" s="77"/>
      <c r="CL209" s="77"/>
      <c r="CM209" s="77"/>
      <c r="CN209" s="77"/>
      <c r="CO209" s="77"/>
      <c r="CP209" s="77"/>
      <c r="CQ209" s="77"/>
      <c r="CR209" s="77"/>
      <c r="CS209" s="77"/>
    </row>
    <row r="210" customHeight="true" ht="15.75" customFormat="true" s="5">
      <c r="A210" s="135"/>
      <c r="B210" s="135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133"/>
      <c r="Y210" s="134"/>
      <c r="Z210" s="133"/>
      <c r="AA210" s="134"/>
      <c r="AB210" s="133"/>
      <c r="AC210" s="134"/>
      <c r="AD210" s="133"/>
      <c r="AE210" s="134"/>
      <c r="AF210" s="77"/>
      <c r="AG210" s="134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  <c r="BJ210" s="77"/>
      <c r="BK210" s="77"/>
      <c r="BL210" s="77"/>
      <c r="BM210" s="77"/>
      <c r="BN210" s="77"/>
      <c r="BO210" s="77"/>
      <c r="BP210" s="77"/>
      <c r="BQ210" s="77"/>
      <c r="BR210" s="77"/>
      <c r="BS210" s="77"/>
      <c r="BT210" s="77"/>
      <c r="BU210" s="77"/>
      <c r="BV210" s="77"/>
      <c r="BW210" s="77"/>
      <c r="BX210" s="77"/>
      <c r="BY210" s="77"/>
      <c r="BZ210" s="77"/>
      <c r="CA210" s="77"/>
      <c r="CB210" s="77"/>
      <c r="CC210" s="77"/>
      <c r="CD210" s="77"/>
      <c r="CE210" s="77"/>
      <c r="CF210" s="77"/>
      <c r="CG210" s="77"/>
      <c r="CH210" s="77"/>
      <c r="CI210" s="77"/>
      <c r="CJ210" s="77"/>
      <c r="CK210" s="77"/>
      <c r="CL210" s="77"/>
      <c r="CM210" s="77"/>
      <c r="CN210" s="77"/>
      <c r="CO210" s="77"/>
      <c r="CP210" s="77"/>
      <c r="CQ210" s="77"/>
      <c r="CR210" s="77"/>
      <c r="CS210" s="77"/>
    </row>
    <row r="211" customHeight="true" ht="15.75" customFormat="true" s="5">
      <c r="A211" s="135"/>
      <c r="B211" s="135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133"/>
      <c r="Y211" s="134"/>
      <c r="Z211" s="133"/>
      <c r="AA211" s="134"/>
      <c r="AB211" s="133"/>
      <c r="AC211" s="134"/>
      <c r="AD211" s="133"/>
      <c r="AE211" s="134"/>
      <c r="AF211" s="77"/>
      <c r="AG211" s="134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  <c r="BJ211" s="77"/>
      <c r="BK211" s="77"/>
      <c r="BL211" s="77"/>
      <c r="BM211" s="77"/>
      <c r="BN211" s="77"/>
      <c r="BO211" s="77"/>
      <c r="BP211" s="77"/>
      <c r="BQ211" s="77"/>
      <c r="BR211" s="77"/>
      <c r="BS211" s="77"/>
      <c r="BT211" s="77"/>
      <c r="BU211" s="77"/>
      <c r="BV211" s="77"/>
      <c r="BW211" s="77"/>
      <c r="BX211" s="77"/>
      <c r="BY211" s="77"/>
      <c r="BZ211" s="77"/>
      <c r="CA211" s="77"/>
      <c r="CB211" s="77"/>
      <c r="CC211" s="77"/>
      <c r="CD211" s="77"/>
      <c r="CE211" s="77"/>
      <c r="CF211" s="77"/>
      <c r="CG211" s="77"/>
      <c r="CH211" s="77"/>
      <c r="CI211" s="77"/>
      <c r="CJ211" s="77"/>
      <c r="CK211" s="77"/>
      <c r="CL211" s="77"/>
      <c r="CM211" s="77"/>
      <c r="CN211" s="77"/>
      <c r="CO211" s="77"/>
      <c r="CP211" s="77"/>
      <c r="CQ211" s="77"/>
      <c r="CR211" s="77"/>
      <c r="CS211" s="77"/>
    </row>
    <row r="212" customHeight="true" ht="15.75" customFormat="true" s="5">
      <c r="A212" s="135"/>
      <c r="B212" s="135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133"/>
      <c r="Y212" s="134"/>
      <c r="Z212" s="133"/>
      <c r="AA212" s="134"/>
      <c r="AB212" s="133"/>
      <c r="AC212" s="134"/>
      <c r="AD212" s="133"/>
      <c r="AE212" s="134"/>
      <c r="AF212" s="77"/>
      <c r="AG212" s="134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  <c r="BJ212" s="77"/>
      <c r="BK212" s="77"/>
      <c r="BL212" s="77"/>
      <c r="BM212" s="77"/>
      <c r="BN212" s="77"/>
      <c r="BO212" s="77"/>
      <c r="BP212" s="77"/>
      <c r="BQ212" s="77"/>
      <c r="BR212" s="77"/>
      <c r="BS212" s="77"/>
      <c r="BT212" s="77"/>
      <c r="BU212" s="77"/>
      <c r="BV212" s="77"/>
      <c r="BW212" s="77"/>
      <c r="BX212" s="77"/>
      <c r="BY212" s="77"/>
      <c r="BZ212" s="77"/>
      <c r="CA212" s="77"/>
      <c r="CB212" s="77"/>
      <c r="CC212" s="77"/>
      <c r="CD212" s="77"/>
      <c r="CE212" s="77"/>
      <c r="CF212" s="77"/>
      <c r="CG212" s="77"/>
      <c r="CH212" s="77"/>
      <c r="CI212" s="77"/>
      <c r="CJ212" s="77"/>
      <c r="CK212" s="77"/>
      <c r="CL212" s="77"/>
      <c r="CM212" s="77"/>
      <c r="CN212" s="77"/>
      <c r="CO212" s="77"/>
      <c r="CP212" s="77"/>
      <c r="CQ212" s="77"/>
      <c r="CR212" s="77"/>
      <c r="CS212" s="77"/>
    </row>
    <row r="213" customHeight="true" ht="15.75" customFormat="true" s="5">
      <c r="A213" s="135"/>
      <c r="B213" s="135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133"/>
      <c r="Y213" s="134"/>
      <c r="Z213" s="133"/>
      <c r="AA213" s="134"/>
      <c r="AB213" s="133"/>
      <c r="AC213" s="134"/>
      <c r="AD213" s="133"/>
      <c r="AE213" s="134"/>
      <c r="AF213" s="77"/>
      <c r="AG213" s="134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  <c r="BJ213" s="77"/>
      <c r="BK213" s="77"/>
      <c r="BL213" s="77"/>
      <c r="BM213" s="77"/>
      <c r="BN213" s="77"/>
      <c r="BO213" s="77"/>
      <c r="BP213" s="77"/>
      <c r="BQ213" s="77"/>
      <c r="BR213" s="77"/>
      <c r="BS213" s="77"/>
      <c r="BT213" s="77"/>
      <c r="BU213" s="77"/>
      <c r="BV213" s="77"/>
      <c r="BW213" s="77"/>
      <c r="BX213" s="77"/>
      <c r="BY213" s="77"/>
      <c r="BZ213" s="77"/>
      <c r="CA213" s="77"/>
      <c r="CB213" s="77"/>
      <c r="CC213" s="77"/>
      <c r="CD213" s="77"/>
      <c r="CE213" s="77"/>
      <c r="CF213" s="77"/>
      <c r="CG213" s="77"/>
      <c r="CH213" s="77"/>
      <c r="CI213" s="77"/>
      <c r="CJ213" s="77"/>
      <c r="CK213" s="77"/>
      <c r="CL213" s="77"/>
      <c r="CM213" s="77"/>
      <c r="CN213" s="77"/>
      <c r="CO213" s="77"/>
      <c r="CP213" s="77"/>
      <c r="CQ213" s="77"/>
      <c r="CR213" s="77"/>
      <c r="CS213" s="77"/>
    </row>
    <row r="214" customHeight="true" ht="15.75" customFormat="true" s="5">
      <c r="A214" s="135"/>
      <c r="B214" s="135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133"/>
      <c r="Y214" s="134"/>
      <c r="Z214" s="133"/>
      <c r="AA214" s="134"/>
      <c r="AB214" s="133"/>
      <c r="AC214" s="134"/>
      <c r="AD214" s="133"/>
      <c r="AE214" s="134"/>
      <c r="AF214" s="77"/>
      <c r="AG214" s="134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  <c r="BJ214" s="77"/>
      <c r="BK214" s="77"/>
      <c r="BL214" s="77"/>
      <c r="BM214" s="77"/>
      <c r="BN214" s="77"/>
      <c r="BO214" s="77"/>
      <c r="BP214" s="77"/>
      <c r="BQ214" s="77"/>
      <c r="BR214" s="77"/>
      <c r="BS214" s="77"/>
      <c r="BT214" s="77"/>
      <c r="BU214" s="77"/>
      <c r="BV214" s="77"/>
      <c r="BW214" s="77"/>
      <c r="BX214" s="77"/>
      <c r="BY214" s="77"/>
      <c r="BZ214" s="77"/>
      <c r="CA214" s="77"/>
      <c r="CB214" s="77"/>
      <c r="CC214" s="77"/>
      <c r="CD214" s="77"/>
      <c r="CE214" s="77"/>
      <c r="CF214" s="77"/>
      <c r="CG214" s="77"/>
      <c r="CH214" s="77"/>
      <c r="CI214" s="77"/>
      <c r="CJ214" s="77"/>
      <c r="CK214" s="77"/>
      <c r="CL214" s="77"/>
      <c r="CM214" s="77"/>
      <c r="CN214" s="77"/>
      <c r="CO214" s="77"/>
      <c r="CP214" s="77"/>
      <c r="CQ214" s="77"/>
      <c r="CR214" s="77"/>
      <c r="CS214" s="77"/>
    </row>
    <row r="215" customHeight="true" ht="15.75" customFormat="true" s="5">
      <c r="A215" s="135"/>
      <c r="B215" s="135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133"/>
      <c r="Y215" s="134"/>
      <c r="Z215" s="133"/>
      <c r="AA215" s="134"/>
      <c r="AB215" s="133"/>
      <c r="AC215" s="134"/>
      <c r="AD215" s="133"/>
      <c r="AE215" s="134"/>
      <c r="AF215" s="77"/>
      <c r="AG215" s="134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  <c r="BJ215" s="77"/>
      <c r="BK215" s="77"/>
      <c r="BL215" s="77"/>
      <c r="BM215" s="77"/>
      <c r="BN215" s="77"/>
      <c r="BO215" s="77"/>
      <c r="BP215" s="77"/>
      <c r="BQ215" s="77"/>
      <c r="BR215" s="77"/>
      <c r="BS215" s="77"/>
      <c r="BT215" s="77"/>
      <c r="BU215" s="77"/>
      <c r="BV215" s="77"/>
      <c r="BW215" s="77"/>
      <c r="BX215" s="77"/>
      <c r="BY215" s="77"/>
      <c r="BZ215" s="77"/>
      <c r="CA215" s="77"/>
      <c r="CB215" s="77"/>
      <c r="CC215" s="77"/>
      <c r="CD215" s="77"/>
      <c r="CE215" s="77"/>
      <c r="CF215" s="77"/>
      <c r="CG215" s="77"/>
      <c r="CH215" s="77"/>
      <c r="CI215" s="77"/>
      <c r="CJ215" s="77"/>
      <c r="CK215" s="77"/>
      <c r="CL215" s="77"/>
      <c r="CM215" s="77"/>
      <c r="CN215" s="77"/>
      <c r="CO215" s="77"/>
      <c r="CP215" s="77"/>
      <c r="CQ215" s="77"/>
      <c r="CR215" s="77"/>
      <c r="CS215" s="77"/>
    </row>
    <row r="216" customHeight="true" ht="15.75" customFormat="true" s="5">
      <c r="A216" s="135"/>
      <c r="B216" s="135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133"/>
      <c r="Y216" s="134"/>
      <c r="Z216" s="133"/>
      <c r="AA216" s="134"/>
      <c r="AB216" s="133"/>
      <c r="AC216" s="134"/>
      <c r="AD216" s="133"/>
      <c r="AE216" s="134"/>
      <c r="AF216" s="77"/>
      <c r="AG216" s="134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  <c r="BJ216" s="77"/>
      <c r="BK216" s="77"/>
      <c r="BL216" s="77"/>
      <c r="BM216" s="77"/>
      <c r="BN216" s="77"/>
      <c r="BO216" s="77"/>
      <c r="BP216" s="77"/>
      <c r="BQ216" s="77"/>
      <c r="BR216" s="77"/>
      <c r="BS216" s="77"/>
      <c r="BT216" s="77"/>
      <c r="BU216" s="77"/>
      <c r="BV216" s="77"/>
      <c r="BW216" s="77"/>
      <c r="BX216" s="77"/>
      <c r="BY216" s="77"/>
      <c r="BZ216" s="77"/>
      <c r="CA216" s="77"/>
      <c r="CB216" s="77"/>
      <c r="CC216" s="77"/>
      <c r="CD216" s="77"/>
      <c r="CE216" s="77"/>
      <c r="CF216" s="77"/>
      <c r="CG216" s="77"/>
      <c r="CH216" s="77"/>
      <c r="CI216" s="77"/>
      <c r="CJ216" s="77"/>
      <c r="CK216" s="77"/>
      <c r="CL216" s="77"/>
      <c r="CM216" s="77"/>
      <c r="CN216" s="77"/>
      <c r="CO216" s="77"/>
      <c r="CP216" s="77"/>
      <c r="CQ216" s="77"/>
      <c r="CR216" s="77"/>
      <c r="CS216" s="77"/>
    </row>
    <row r="217" customHeight="true" ht="15.75" customFormat="true" s="5">
      <c r="A217" s="135"/>
      <c r="B217" s="135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133"/>
      <c r="Y217" s="134"/>
      <c r="Z217" s="133"/>
      <c r="AA217" s="134"/>
      <c r="AB217" s="133"/>
      <c r="AC217" s="134"/>
      <c r="AD217" s="133"/>
      <c r="AE217" s="134"/>
      <c r="AF217" s="77"/>
      <c r="AG217" s="134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  <c r="BJ217" s="77"/>
      <c r="BK217" s="77"/>
      <c r="BL217" s="77"/>
      <c r="BM217" s="77"/>
      <c r="BN217" s="77"/>
      <c r="BO217" s="77"/>
      <c r="BP217" s="77"/>
      <c r="BQ217" s="77"/>
      <c r="BR217" s="77"/>
      <c r="BS217" s="77"/>
      <c r="BT217" s="77"/>
      <c r="BU217" s="77"/>
      <c r="BV217" s="77"/>
      <c r="BW217" s="77"/>
      <c r="BX217" s="77"/>
      <c r="BY217" s="77"/>
      <c r="BZ217" s="77"/>
      <c r="CA217" s="77"/>
      <c r="CB217" s="77"/>
      <c r="CC217" s="77"/>
      <c r="CD217" s="77"/>
      <c r="CE217" s="77"/>
      <c r="CF217" s="77"/>
      <c r="CG217" s="77"/>
      <c r="CH217" s="77"/>
      <c r="CI217" s="77"/>
      <c r="CJ217" s="77"/>
      <c r="CK217" s="77"/>
      <c r="CL217" s="77"/>
      <c r="CM217" s="77"/>
      <c r="CN217" s="77"/>
      <c r="CO217" s="77"/>
      <c r="CP217" s="77"/>
      <c r="CQ217" s="77"/>
      <c r="CR217" s="77"/>
      <c r="CS217" s="77"/>
    </row>
    <row r="218" customHeight="true" ht="15.75" customFormat="true" s="5">
      <c r="A218" s="135"/>
      <c r="B218" s="135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133"/>
      <c r="Y218" s="134"/>
      <c r="Z218" s="133"/>
      <c r="AA218" s="134"/>
      <c r="AB218" s="133"/>
      <c r="AC218" s="134"/>
      <c r="AD218" s="133"/>
      <c r="AE218" s="134"/>
      <c r="AF218" s="77"/>
      <c r="AG218" s="134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  <c r="BK218" s="77"/>
      <c r="BL218" s="77"/>
      <c r="BM218" s="77"/>
      <c r="BN218" s="77"/>
      <c r="BO218" s="77"/>
      <c r="BP218" s="77"/>
      <c r="BQ218" s="77"/>
      <c r="BR218" s="77"/>
      <c r="BS218" s="77"/>
      <c r="BT218" s="77"/>
      <c r="BU218" s="77"/>
      <c r="BV218" s="77"/>
      <c r="BW218" s="77"/>
      <c r="BX218" s="77"/>
      <c r="BY218" s="77"/>
      <c r="BZ218" s="77"/>
      <c r="CA218" s="77"/>
      <c r="CB218" s="77"/>
      <c r="CC218" s="77"/>
      <c r="CD218" s="77"/>
      <c r="CE218" s="77"/>
      <c r="CF218" s="77"/>
      <c r="CG218" s="77"/>
      <c r="CH218" s="77"/>
      <c r="CI218" s="77"/>
      <c r="CJ218" s="77"/>
      <c r="CK218" s="77"/>
      <c r="CL218" s="77"/>
      <c r="CM218" s="77"/>
      <c r="CN218" s="77"/>
      <c r="CO218" s="77"/>
      <c r="CP218" s="77"/>
      <c r="CQ218" s="77"/>
      <c r="CR218" s="77"/>
      <c r="CS218" s="77"/>
    </row>
    <row r="219" customHeight="true" ht="15.75" customFormat="true" s="5">
      <c r="A219" s="135"/>
      <c r="B219" s="135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133"/>
      <c r="Y219" s="134"/>
      <c r="Z219" s="133"/>
      <c r="AA219" s="134"/>
      <c r="AB219" s="133"/>
      <c r="AC219" s="134"/>
      <c r="AD219" s="133"/>
      <c r="AE219" s="134"/>
      <c r="AF219" s="77"/>
      <c r="AG219" s="134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  <c r="BJ219" s="77"/>
      <c r="BK219" s="77"/>
      <c r="BL219" s="77"/>
      <c r="BM219" s="77"/>
      <c r="BN219" s="77"/>
      <c r="BO219" s="77"/>
      <c r="BP219" s="77"/>
      <c r="BQ219" s="77"/>
      <c r="BR219" s="77"/>
      <c r="BS219" s="77"/>
      <c r="BT219" s="77"/>
      <c r="BU219" s="77"/>
      <c r="BV219" s="77"/>
      <c r="BW219" s="77"/>
      <c r="BX219" s="77"/>
      <c r="BY219" s="77"/>
      <c r="BZ219" s="77"/>
      <c r="CA219" s="77"/>
      <c r="CB219" s="77"/>
      <c r="CC219" s="77"/>
      <c r="CD219" s="77"/>
      <c r="CE219" s="77"/>
      <c r="CF219" s="77"/>
      <c r="CG219" s="77"/>
      <c r="CH219" s="77"/>
      <c r="CI219" s="77"/>
      <c r="CJ219" s="77"/>
      <c r="CK219" s="77"/>
      <c r="CL219" s="77"/>
      <c r="CM219" s="77"/>
      <c r="CN219" s="77"/>
      <c r="CO219" s="77"/>
      <c r="CP219" s="77"/>
      <c r="CQ219" s="77"/>
      <c r="CR219" s="77"/>
      <c r="CS219" s="77"/>
    </row>
    <row r="220" customHeight="true" ht="15.75" customFormat="true" s="5">
      <c r="A220" s="135"/>
      <c r="B220" s="135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133"/>
      <c r="Y220" s="134"/>
      <c r="Z220" s="133"/>
      <c r="AA220" s="134"/>
      <c r="AB220" s="133"/>
      <c r="AC220" s="134"/>
      <c r="AD220" s="133"/>
      <c r="AE220" s="134"/>
      <c r="AF220" s="77"/>
      <c r="AG220" s="134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  <c r="BJ220" s="77"/>
      <c r="BK220" s="77"/>
      <c r="BL220" s="77"/>
      <c r="BM220" s="77"/>
      <c r="BN220" s="77"/>
      <c r="BO220" s="77"/>
      <c r="BP220" s="77"/>
      <c r="BQ220" s="77"/>
      <c r="BR220" s="77"/>
      <c r="BS220" s="77"/>
      <c r="BT220" s="77"/>
      <c r="BU220" s="77"/>
      <c r="BV220" s="77"/>
      <c r="BW220" s="77"/>
      <c r="BX220" s="77"/>
      <c r="BY220" s="77"/>
      <c r="BZ220" s="77"/>
      <c r="CA220" s="77"/>
      <c r="CB220" s="77"/>
      <c r="CC220" s="77"/>
      <c r="CD220" s="77"/>
      <c r="CE220" s="77"/>
      <c r="CF220" s="77"/>
      <c r="CG220" s="77"/>
      <c r="CH220" s="77"/>
      <c r="CI220" s="77"/>
      <c r="CJ220" s="77"/>
      <c r="CK220" s="77"/>
      <c r="CL220" s="77"/>
      <c r="CM220" s="77"/>
      <c r="CN220" s="77"/>
      <c r="CO220" s="77"/>
      <c r="CP220" s="77"/>
      <c r="CQ220" s="77"/>
      <c r="CR220" s="77"/>
      <c r="CS220" s="77"/>
    </row>
    <row r="221" customHeight="true" ht="15.75" customFormat="true" s="5">
      <c r="A221" s="135"/>
      <c r="B221" s="135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133"/>
      <c r="Y221" s="134"/>
      <c r="Z221" s="133"/>
      <c r="AA221" s="134"/>
      <c r="AB221" s="133"/>
      <c r="AC221" s="134"/>
      <c r="AD221" s="133"/>
      <c r="AE221" s="134"/>
      <c r="AF221" s="77"/>
      <c r="AG221" s="134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  <c r="BJ221" s="77"/>
      <c r="BK221" s="77"/>
      <c r="BL221" s="77"/>
      <c r="BM221" s="77"/>
      <c r="BN221" s="77"/>
      <c r="BO221" s="77"/>
      <c r="BP221" s="77"/>
      <c r="BQ221" s="77"/>
      <c r="BR221" s="77"/>
      <c r="BS221" s="77"/>
      <c r="BT221" s="77"/>
      <c r="BU221" s="77"/>
      <c r="BV221" s="77"/>
      <c r="BW221" s="77"/>
      <c r="BX221" s="77"/>
      <c r="BY221" s="77"/>
      <c r="BZ221" s="77"/>
      <c r="CA221" s="77"/>
      <c r="CB221" s="77"/>
      <c r="CC221" s="77"/>
      <c r="CD221" s="77"/>
      <c r="CE221" s="77"/>
      <c r="CF221" s="77"/>
      <c r="CG221" s="77"/>
      <c r="CH221" s="77"/>
      <c r="CI221" s="77"/>
      <c r="CJ221" s="77"/>
      <c r="CK221" s="77"/>
      <c r="CL221" s="77"/>
      <c r="CM221" s="77"/>
      <c r="CN221" s="77"/>
      <c r="CO221" s="77"/>
      <c r="CP221" s="77"/>
      <c r="CQ221" s="77"/>
      <c r="CR221" s="77"/>
      <c r="CS221" s="77"/>
    </row>
    <row r="222" customHeight="true" ht="15.75" customFormat="true" s="5">
      <c r="A222" s="135"/>
      <c r="B222" s="135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133"/>
      <c r="Y222" s="134"/>
      <c r="Z222" s="133"/>
      <c r="AA222" s="134"/>
      <c r="AB222" s="133"/>
      <c r="AC222" s="134"/>
      <c r="AD222" s="133"/>
      <c r="AE222" s="134"/>
      <c r="AF222" s="77"/>
      <c r="AG222" s="134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  <c r="BJ222" s="77"/>
      <c r="BK222" s="77"/>
      <c r="BL222" s="77"/>
      <c r="BM222" s="77"/>
      <c r="BN222" s="77"/>
      <c r="BO222" s="77"/>
      <c r="BP222" s="77"/>
      <c r="BQ222" s="77"/>
      <c r="BR222" s="77"/>
      <c r="BS222" s="77"/>
      <c r="BT222" s="77"/>
      <c r="BU222" s="77"/>
      <c r="BV222" s="77"/>
      <c r="BW222" s="77"/>
      <c r="BX222" s="77"/>
      <c r="BY222" s="77"/>
      <c r="BZ222" s="77"/>
      <c r="CA222" s="77"/>
      <c r="CB222" s="77"/>
      <c r="CC222" s="77"/>
      <c r="CD222" s="77"/>
      <c r="CE222" s="77"/>
      <c r="CF222" s="77"/>
      <c r="CG222" s="77"/>
      <c r="CH222" s="77"/>
      <c r="CI222" s="77"/>
      <c r="CJ222" s="77"/>
      <c r="CK222" s="77"/>
      <c r="CL222" s="77"/>
      <c r="CM222" s="77"/>
      <c r="CN222" s="77"/>
      <c r="CO222" s="77"/>
      <c r="CP222" s="77"/>
      <c r="CQ222" s="77"/>
      <c r="CR222" s="77"/>
      <c r="CS222" s="77"/>
    </row>
    <row r="223" customHeight="true" ht="15.75" customFormat="true" s="5">
      <c r="A223" s="135"/>
      <c r="B223" s="135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133"/>
      <c r="Y223" s="134"/>
      <c r="Z223" s="133"/>
      <c r="AA223" s="134"/>
      <c r="AB223" s="133"/>
      <c r="AC223" s="134"/>
      <c r="AD223" s="133"/>
      <c r="AE223" s="134"/>
      <c r="AF223" s="77"/>
      <c r="AG223" s="134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  <c r="BJ223" s="77"/>
      <c r="BK223" s="77"/>
      <c r="BL223" s="77"/>
      <c r="BM223" s="77"/>
      <c r="BN223" s="77"/>
      <c r="BO223" s="77"/>
      <c r="BP223" s="77"/>
      <c r="BQ223" s="77"/>
      <c r="BR223" s="77"/>
      <c r="BS223" s="77"/>
      <c r="BT223" s="77"/>
      <c r="BU223" s="77"/>
      <c r="BV223" s="77"/>
      <c r="BW223" s="77"/>
      <c r="BX223" s="77"/>
      <c r="BY223" s="77"/>
      <c r="BZ223" s="77"/>
      <c r="CA223" s="77"/>
      <c r="CB223" s="77"/>
      <c r="CC223" s="77"/>
      <c r="CD223" s="77"/>
      <c r="CE223" s="77"/>
      <c r="CF223" s="77"/>
      <c r="CG223" s="77"/>
      <c r="CH223" s="77"/>
      <c r="CI223" s="77"/>
      <c r="CJ223" s="77"/>
      <c r="CK223" s="77"/>
      <c r="CL223" s="77"/>
      <c r="CM223" s="77"/>
      <c r="CN223" s="77"/>
      <c r="CO223" s="77"/>
      <c r="CP223" s="77"/>
      <c r="CQ223" s="77"/>
      <c r="CR223" s="77"/>
      <c r="CS223" s="77"/>
    </row>
    <row r="224" customHeight="true" ht="15.75" customFormat="true" s="5">
      <c r="A224" s="135"/>
      <c r="B224" s="135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133"/>
      <c r="Y224" s="134"/>
      <c r="Z224" s="133"/>
      <c r="AA224" s="134"/>
      <c r="AB224" s="133"/>
      <c r="AC224" s="134"/>
      <c r="AD224" s="133"/>
      <c r="AE224" s="134"/>
      <c r="AF224" s="77"/>
      <c r="AG224" s="134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77"/>
      <c r="BP224" s="77"/>
      <c r="BQ224" s="77"/>
      <c r="BR224" s="77"/>
      <c r="BS224" s="77"/>
      <c r="BT224" s="77"/>
      <c r="BU224" s="77"/>
      <c r="BV224" s="77"/>
      <c r="BW224" s="77"/>
      <c r="BX224" s="77"/>
      <c r="BY224" s="77"/>
      <c r="BZ224" s="77"/>
      <c r="CA224" s="77"/>
      <c r="CB224" s="77"/>
      <c r="CC224" s="77"/>
      <c r="CD224" s="77"/>
      <c r="CE224" s="77"/>
      <c r="CF224" s="77"/>
      <c r="CG224" s="77"/>
      <c r="CH224" s="77"/>
      <c r="CI224" s="77"/>
      <c r="CJ224" s="77"/>
      <c r="CK224" s="77"/>
      <c r="CL224" s="77"/>
      <c r="CM224" s="77"/>
      <c r="CN224" s="77"/>
      <c r="CO224" s="77"/>
      <c r="CP224" s="77"/>
      <c r="CQ224" s="77"/>
      <c r="CR224" s="77"/>
      <c r="CS224" s="77"/>
    </row>
    <row r="225" customHeight="true" ht="15.75" customFormat="true" s="5">
      <c r="A225" s="135"/>
      <c r="B225" s="135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133"/>
      <c r="Y225" s="134"/>
      <c r="Z225" s="133"/>
      <c r="AA225" s="134"/>
      <c r="AB225" s="133"/>
      <c r="AC225" s="134"/>
      <c r="AD225" s="133"/>
      <c r="AE225" s="134"/>
      <c r="AF225" s="77"/>
      <c r="AG225" s="134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  <c r="BG225" s="77"/>
      <c r="BH225" s="77"/>
      <c r="BI225" s="77"/>
      <c r="BJ225" s="77"/>
      <c r="BK225" s="77"/>
      <c r="BL225" s="77"/>
      <c r="BM225" s="77"/>
      <c r="BN225" s="77"/>
      <c r="BO225" s="77"/>
      <c r="BP225" s="77"/>
      <c r="BQ225" s="77"/>
      <c r="BR225" s="77"/>
      <c r="BS225" s="77"/>
      <c r="BT225" s="77"/>
      <c r="BU225" s="77"/>
      <c r="BV225" s="77"/>
      <c r="BW225" s="77"/>
      <c r="BX225" s="77"/>
      <c r="BY225" s="77"/>
      <c r="BZ225" s="77"/>
      <c r="CA225" s="77"/>
      <c r="CB225" s="77"/>
      <c r="CC225" s="77"/>
      <c r="CD225" s="77"/>
      <c r="CE225" s="77"/>
      <c r="CF225" s="77"/>
      <c r="CG225" s="77"/>
      <c r="CH225" s="77"/>
      <c r="CI225" s="77"/>
      <c r="CJ225" s="77"/>
      <c r="CK225" s="77"/>
      <c r="CL225" s="77"/>
      <c r="CM225" s="77"/>
      <c r="CN225" s="77"/>
      <c r="CO225" s="77"/>
      <c r="CP225" s="77"/>
      <c r="CQ225" s="77"/>
      <c r="CR225" s="77"/>
      <c r="CS225" s="77"/>
    </row>
    <row r="226" customHeight="true" ht="15.75" customFormat="true" s="5">
      <c r="A226" s="135"/>
      <c r="B226" s="135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133"/>
      <c r="Y226" s="134"/>
      <c r="Z226" s="133"/>
      <c r="AA226" s="134"/>
      <c r="AB226" s="133"/>
      <c r="AC226" s="134"/>
      <c r="AD226" s="133"/>
      <c r="AE226" s="134"/>
      <c r="AF226" s="77"/>
      <c r="AG226" s="134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  <c r="BG226" s="77"/>
      <c r="BH226" s="77"/>
      <c r="BI226" s="77"/>
      <c r="BJ226" s="77"/>
      <c r="BK226" s="77"/>
      <c r="BL226" s="77"/>
      <c r="BM226" s="77"/>
      <c r="BN226" s="77"/>
      <c r="BO226" s="77"/>
      <c r="BP226" s="77"/>
      <c r="BQ226" s="77"/>
      <c r="BR226" s="77"/>
      <c r="BS226" s="77"/>
      <c r="BT226" s="77"/>
      <c r="BU226" s="77"/>
      <c r="BV226" s="77"/>
      <c r="BW226" s="77"/>
      <c r="BX226" s="77"/>
      <c r="BY226" s="77"/>
      <c r="BZ226" s="77"/>
      <c r="CA226" s="77"/>
      <c r="CB226" s="77"/>
      <c r="CC226" s="77"/>
      <c r="CD226" s="77"/>
      <c r="CE226" s="77"/>
      <c r="CF226" s="77"/>
      <c r="CG226" s="77"/>
      <c r="CH226" s="77"/>
      <c r="CI226" s="77"/>
      <c r="CJ226" s="77"/>
      <c r="CK226" s="77"/>
      <c r="CL226" s="77"/>
      <c r="CM226" s="77"/>
      <c r="CN226" s="77"/>
      <c r="CO226" s="77"/>
      <c r="CP226" s="77"/>
      <c r="CQ226" s="77"/>
      <c r="CR226" s="77"/>
      <c r="CS226" s="77"/>
    </row>
    <row r="227" customHeight="true" ht="15.75" customFormat="true" s="5">
      <c r="A227" s="135"/>
      <c r="B227" s="135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133"/>
      <c r="Y227" s="134"/>
      <c r="Z227" s="133"/>
      <c r="AA227" s="134"/>
      <c r="AB227" s="133"/>
      <c r="AC227" s="134"/>
      <c r="AD227" s="133"/>
      <c r="AE227" s="134"/>
      <c r="AF227" s="77"/>
      <c r="AG227" s="134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77"/>
      <c r="BG227" s="77"/>
      <c r="BH227" s="77"/>
      <c r="BI227" s="77"/>
      <c r="BJ227" s="77"/>
      <c r="BK227" s="77"/>
      <c r="BL227" s="77"/>
      <c r="BM227" s="77"/>
      <c r="BN227" s="77"/>
      <c r="BO227" s="77"/>
      <c r="BP227" s="77"/>
      <c r="BQ227" s="77"/>
      <c r="BR227" s="77"/>
      <c r="BS227" s="77"/>
      <c r="BT227" s="77"/>
      <c r="BU227" s="77"/>
      <c r="BV227" s="77"/>
      <c r="BW227" s="77"/>
      <c r="BX227" s="77"/>
      <c r="BY227" s="77"/>
      <c r="BZ227" s="77"/>
      <c r="CA227" s="77"/>
      <c r="CB227" s="77"/>
      <c r="CC227" s="77"/>
      <c r="CD227" s="77"/>
      <c r="CE227" s="77"/>
      <c r="CF227" s="77"/>
      <c r="CG227" s="77"/>
      <c r="CH227" s="77"/>
      <c r="CI227" s="77"/>
      <c r="CJ227" s="77"/>
      <c r="CK227" s="77"/>
      <c r="CL227" s="77"/>
      <c r="CM227" s="77"/>
      <c r="CN227" s="77"/>
      <c r="CO227" s="77"/>
      <c r="CP227" s="77"/>
      <c r="CQ227" s="77"/>
      <c r="CR227" s="77"/>
      <c r="CS227" s="77"/>
    </row>
    <row r="228" customHeight="true" ht="15.75" customFormat="true" s="5">
      <c r="A228" s="135"/>
      <c r="B228" s="135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133"/>
      <c r="Y228" s="134"/>
      <c r="Z228" s="133"/>
      <c r="AA228" s="134"/>
      <c r="AB228" s="133"/>
      <c r="AC228" s="134"/>
      <c r="AD228" s="133"/>
      <c r="AE228" s="134"/>
      <c r="AF228" s="77"/>
      <c r="AG228" s="134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77"/>
      <c r="BG228" s="77"/>
      <c r="BH228" s="77"/>
      <c r="BI228" s="77"/>
      <c r="BJ228" s="77"/>
      <c r="BK228" s="77"/>
      <c r="BL228" s="77"/>
      <c r="BM228" s="77"/>
      <c r="BN228" s="77"/>
      <c r="BO228" s="77"/>
      <c r="BP228" s="77"/>
      <c r="BQ228" s="77"/>
      <c r="BR228" s="77"/>
      <c r="BS228" s="77"/>
      <c r="BT228" s="77"/>
      <c r="BU228" s="77"/>
      <c r="BV228" s="77"/>
      <c r="BW228" s="77"/>
      <c r="BX228" s="77"/>
      <c r="BY228" s="77"/>
      <c r="BZ228" s="77"/>
      <c r="CA228" s="77"/>
      <c r="CB228" s="77"/>
      <c r="CC228" s="77"/>
      <c r="CD228" s="77"/>
      <c r="CE228" s="77"/>
      <c r="CF228" s="77"/>
      <c r="CG228" s="77"/>
      <c r="CH228" s="77"/>
      <c r="CI228" s="77"/>
      <c r="CJ228" s="77"/>
      <c r="CK228" s="77"/>
      <c r="CL228" s="77"/>
      <c r="CM228" s="77"/>
      <c r="CN228" s="77"/>
      <c r="CO228" s="77"/>
      <c r="CP228" s="77"/>
      <c r="CQ228" s="77"/>
      <c r="CR228" s="77"/>
      <c r="CS228" s="77"/>
    </row>
    <row r="229" customHeight="true" ht="15.75" customFormat="true" s="5">
      <c r="A229" s="135"/>
      <c r="B229" s="135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133"/>
      <c r="Y229" s="134"/>
      <c r="Z229" s="133"/>
      <c r="AA229" s="134"/>
      <c r="AB229" s="133"/>
      <c r="AC229" s="134"/>
      <c r="AD229" s="133"/>
      <c r="AE229" s="134"/>
      <c r="AF229" s="77"/>
      <c r="AG229" s="134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77"/>
      <c r="BG229" s="77"/>
      <c r="BH229" s="77"/>
      <c r="BI229" s="77"/>
      <c r="BJ229" s="77"/>
      <c r="BK229" s="77"/>
      <c r="BL229" s="77"/>
      <c r="BM229" s="77"/>
      <c r="BN229" s="77"/>
      <c r="BO229" s="77"/>
      <c r="BP229" s="77"/>
      <c r="BQ229" s="77"/>
      <c r="BR229" s="77"/>
      <c r="BS229" s="77"/>
      <c r="BT229" s="77"/>
      <c r="BU229" s="77"/>
      <c r="BV229" s="77"/>
      <c r="BW229" s="77"/>
      <c r="BX229" s="77"/>
      <c r="BY229" s="77"/>
      <c r="BZ229" s="77"/>
      <c r="CA229" s="77"/>
      <c r="CB229" s="77"/>
      <c r="CC229" s="77"/>
      <c r="CD229" s="77"/>
      <c r="CE229" s="77"/>
      <c r="CF229" s="77"/>
      <c r="CG229" s="77"/>
      <c r="CH229" s="77"/>
      <c r="CI229" s="77"/>
      <c r="CJ229" s="77"/>
      <c r="CK229" s="77"/>
      <c r="CL229" s="77"/>
      <c r="CM229" s="77"/>
      <c r="CN229" s="77"/>
      <c r="CO229" s="77"/>
      <c r="CP229" s="77"/>
      <c r="CQ229" s="77"/>
      <c r="CR229" s="77"/>
      <c r="CS229" s="77"/>
    </row>
    <row r="230" customHeight="true" ht="15.75" customFormat="true" s="5">
      <c r="A230" s="135"/>
      <c r="B230" s="135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133"/>
      <c r="Y230" s="134"/>
      <c r="Z230" s="133"/>
      <c r="AA230" s="134"/>
      <c r="AB230" s="133"/>
      <c r="AC230" s="134"/>
      <c r="AD230" s="133"/>
      <c r="AE230" s="134"/>
      <c r="AF230" s="77"/>
      <c r="AG230" s="134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77"/>
      <c r="BG230" s="77"/>
      <c r="BH230" s="77"/>
      <c r="BI230" s="77"/>
      <c r="BJ230" s="77"/>
      <c r="BK230" s="77"/>
      <c r="BL230" s="77"/>
      <c r="BM230" s="77"/>
      <c r="BN230" s="77"/>
      <c r="BO230" s="77"/>
      <c r="BP230" s="77"/>
      <c r="BQ230" s="77"/>
      <c r="BR230" s="77"/>
      <c r="BS230" s="77"/>
      <c r="BT230" s="77"/>
      <c r="BU230" s="77"/>
      <c r="BV230" s="77"/>
      <c r="BW230" s="77"/>
      <c r="BX230" s="77"/>
      <c r="BY230" s="77"/>
      <c r="BZ230" s="77"/>
      <c r="CA230" s="77"/>
      <c r="CB230" s="77"/>
      <c r="CC230" s="77"/>
      <c r="CD230" s="77"/>
      <c r="CE230" s="77"/>
      <c r="CF230" s="77"/>
      <c r="CG230" s="77"/>
      <c r="CH230" s="77"/>
      <c r="CI230" s="77"/>
      <c r="CJ230" s="77"/>
      <c r="CK230" s="77"/>
      <c r="CL230" s="77"/>
      <c r="CM230" s="77"/>
      <c r="CN230" s="77"/>
      <c r="CO230" s="77"/>
      <c r="CP230" s="77"/>
      <c r="CQ230" s="77"/>
      <c r="CR230" s="77"/>
      <c r="CS230" s="77"/>
    </row>
    <row r="231" customHeight="true" ht="15.75" customFormat="true" s="5">
      <c r="A231" s="135"/>
      <c r="B231" s="135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133"/>
      <c r="Y231" s="134"/>
      <c r="Z231" s="133"/>
      <c r="AA231" s="134"/>
      <c r="AB231" s="133"/>
      <c r="AC231" s="134"/>
      <c r="AD231" s="133"/>
      <c r="AE231" s="134"/>
      <c r="AF231" s="77"/>
      <c r="AG231" s="134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77"/>
      <c r="BG231" s="77"/>
      <c r="BH231" s="77"/>
      <c r="BI231" s="77"/>
      <c r="BJ231" s="77"/>
      <c r="BK231" s="77"/>
      <c r="BL231" s="77"/>
      <c r="BM231" s="77"/>
      <c r="BN231" s="77"/>
      <c r="BO231" s="77"/>
      <c r="BP231" s="77"/>
      <c r="BQ231" s="77"/>
      <c r="BR231" s="77"/>
      <c r="BS231" s="77"/>
      <c r="BT231" s="77"/>
      <c r="BU231" s="77"/>
      <c r="BV231" s="77"/>
      <c r="BW231" s="77"/>
      <c r="BX231" s="77"/>
      <c r="BY231" s="77"/>
      <c r="BZ231" s="77"/>
      <c r="CA231" s="77"/>
      <c r="CB231" s="77"/>
      <c r="CC231" s="77"/>
      <c r="CD231" s="77"/>
      <c r="CE231" s="77"/>
      <c r="CF231" s="77"/>
      <c r="CG231" s="77"/>
      <c r="CH231" s="77"/>
      <c r="CI231" s="77"/>
      <c r="CJ231" s="77"/>
      <c r="CK231" s="77"/>
      <c r="CL231" s="77"/>
      <c r="CM231" s="77"/>
      <c r="CN231" s="77"/>
      <c r="CO231" s="77"/>
      <c r="CP231" s="77"/>
      <c r="CQ231" s="77"/>
      <c r="CR231" s="77"/>
      <c r="CS231" s="77"/>
    </row>
    <row r="232" customHeight="true" ht="15.75" customFormat="true" s="5">
      <c r="A232" s="135"/>
      <c r="B232" s="135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133"/>
      <c r="Y232" s="134"/>
      <c r="Z232" s="133"/>
      <c r="AA232" s="134"/>
      <c r="AB232" s="133"/>
      <c r="AC232" s="134"/>
      <c r="AD232" s="133"/>
      <c r="AE232" s="134"/>
      <c r="AF232" s="77"/>
      <c r="AG232" s="134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  <c r="BG232" s="77"/>
      <c r="BH232" s="77"/>
      <c r="BI232" s="77"/>
      <c r="BJ232" s="77"/>
      <c r="BK232" s="77"/>
      <c r="BL232" s="77"/>
      <c r="BM232" s="77"/>
      <c r="BN232" s="77"/>
      <c r="BO232" s="77"/>
      <c r="BP232" s="77"/>
      <c r="BQ232" s="77"/>
      <c r="BR232" s="77"/>
      <c r="BS232" s="77"/>
      <c r="BT232" s="77"/>
      <c r="BU232" s="77"/>
      <c r="BV232" s="77"/>
      <c r="BW232" s="77"/>
      <c r="BX232" s="77"/>
      <c r="BY232" s="77"/>
      <c r="BZ232" s="77"/>
      <c r="CA232" s="77"/>
      <c r="CB232" s="77"/>
      <c r="CC232" s="77"/>
      <c r="CD232" s="77"/>
      <c r="CE232" s="77"/>
      <c r="CF232" s="77"/>
      <c r="CG232" s="77"/>
      <c r="CH232" s="77"/>
      <c r="CI232" s="77"/>
      <c r="CJ232" s="77"/>
      <c r="CK232" s="77"/>
      <c r="CL232" s="77"/>
      <c r="CM232" s="77"/>
      <c r="CN232" s="77"/>
      <c r="CO232" s="77"/>
      <c r="CP232" s="77"/>
      <c r="CQ232" s="77"/>
      <c r="CR232" s="77"/>
      <c r="CS232" s="77"/>
    </row>
    <row r="233" customHeight="true" ht="15.75" customFormat="true" s="5">
      <c r="A233" s="135"/>
      <c r="B233" s="135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133"/>
      <c r="Y233" s="134"/>
      <c r="Z233" s="133"/>
      <c r="AA233" s="134"/>
      <c r="AB233" s="133"/>
      <c r="AC233" s="134"/>
      <c r="AD233" s="133"/>
      <c r="AE233" s="134"/>
      <c r="AF233" s="77"/>
      <c r="AG233" s="134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77"/>
      <c r="BG233" s="77"/>
      <c r="BH233" s="77"/>
      <c r="BI233" s="77"/>
      <c r="BJ233" s="77"/>
      <c r="BK233" s="77"/>
      <c r="BL233" s="77"/>
      <c r="BM233" s="77"/>
      <c r="BN233" s="77"/>
      <c r="BO233" s="77"/>
      <c r="BP233" s="77"/>
      <c r="BQ233" s="77"/>
      <c r="BR233" s="77"/>
      <c r="BS233" s="77"/>
      <c r="BT233" s="77"/>
      <c r="BU233" s="77"/>
      <c r="BV233" s="77"/>
      <c r="BW233" s="77"/>
      <c r="BX233" s="77"/>
      <c r="BY233" s="77"/>
      <c r="BZ233" s="77"/>
      <c r="CA233" s="77"/>
      <c r="CB233" s="77"/>
      <c r="CC233" s="77"/>
      <c r="CD233" s="77"/>
      <c r="CE233" s="77"/>
      <c r="CF233" s="77"/>
      <c r="CG233" s="77"/>
      <c r="CH233" s="77"/>
      <c r="CI233" s="77"/>
      <c r="CJ233" s="77"/>
      <c r="CK233" s="77"/>
      <c r="CL233" s="77"/>
      <c r="CM233" s="77"/>
      <c r="CN233" s="77"/>
      <c r="CO233" s="77"/>
      <c r="CP233" s="77"/>
      <c r="CQ233" s="77"/>
      <c r="CR233" s="77"/>
      <c r="CS233" s="77"/>
    </row>
    <row r="234" customHeight="true" ht="15.75" customFormat="true" s="5">
      <c r="A234" s="135"/>
      <c r="B234" s="135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133"/>
      <c r="Y234" s="134"/>
      <c r="Z234" s="133"/>
      <c r="AA234" s="134"/>
      <c r="AB234" s="133"/>
      <c r="AC234" s="134"/>
      <c r="AD234" s="133"/>
      <c r="AE234" s="134"/>
      <c r="AF234" s="77"/>
      <c r="AG234" s="134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77"/>
      <c r="BG234" s="77"/>
      <c r="BH234" s="77"/>
      <c r="BI234" s="77"/>
      <c r="BJ234" s="77"/>
      <c r="BK234" s="77"/>
      <c r="BL234" s="77"/>
      <c r="BM234" s="77"/>
      <c r="BN234" s="77"/>
      <c r="BO234" s="77"/>
      <c r="BP234" s="77"/>
      <c r="BQ234" s="77"/>
      <c r="BR234" s="77"/>
      <c r="BS234" s="77"/>
      <c r="BT234" s="77"/>
      <c r="BU234" s="77"/>
      <c r="BV234" s="77"/>
      <c r="BW234" s="77"/>
      <c r="BX234" s="77"/>
      <c r="BY234" s="77"/>
      <c r="BZ234" s="77"/>
      <c r="CA234" s="77"/>
      <c r="CB234" s="77"/>
      <c r="CC234" s="77"/>
      <c r="CD234" s="77"/>
      <c r="CE234" s="77"/>
      <c r="CF234" s="77"/>
      <c r="CG234" s="77"/>
      <c r="CH234" s="77"/>
      <c r="CI234" s="77"/>
      <c r="CJ234" s="77"/>
      <c r="CK234" s="77"/>
      <c r="CL234" s="77"/>
      <c r="CM234" s="77"/>
      <c r="CN234" s="77"/>
      <c r="CO234" s="77"/>
      <c r="CP234" s="77"/>
      <c r="CQ234" s="77"/>
      <c r="CR234" s="77"/>
      <c r="CS234" s="77"/>
    </row>
    <row r="235" customHeight="true" ht="15.75" customFormat="true" s="5">
      <c r="A235" s="135"/>
      <c r="B235" s="135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133"/>
      <c r="Y235" s="134"/>
      <c r="Z235" s="133"/>
      <c r="AA235" s="134"/>
      <c r="AB235" s="133"/>
      <c r="AC235" s="134"/>
      <c r="AD235" s="133"/>
      <c r="AE235" s="134"/>
      <c r="AF235" s="77"/>
      <c r="AG235" s="134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77"/>
      <c r="BG235" s="77"/>
      <c r="BH235" s="77"/>
      <c r="BI235" s="77"/>
      <c r="BJ235" s="77"/>
      <c r="BK235" s="77"/>
      <c r="BL235" s="77"/>
      <c r="BM235" s="77"/>
      <c r="BN235" s="77"/>
      <c r="BO235" s="77"/>
      <c r="BP235" s="77"/>
      <c r="BQ235" s="77"/>
      <c r="BR235" s="77"/>
      <c r="BS235" s="77"/>
      <c r="BT235" s="77"/>
      <c r="BU235" s="77"/>
      <c r="BV235" s="77"/>
      <c r="BW235" s="77"/>
      <c r="BX235" s="77"/>
      <c r="BY235" s="77"/>
      <c r="BZ235" s="77"/>
      <c r="CA235" s="77"/>
      <c r="CB235" s="77"/>
      <c r="CC235" s="77"/>
      <c r="CD235" s="77"/>
      <c r="CE235" s="77"/>
      <c r="CF235" s="77"/>
      <c r="CG235" s="77"/>
      <c r="CH235" s="77"/>
      <c r="CI235" s="77"/>
      <c r="CJ235" s="77"/>
      <c r="CK235" s="77"/>
      <c r="CL235" s="77"/>
      <c r="CM235" s="77"/>
      <c r="CN235" s="77"/>
      <c r="CO235" s="77"/>
      <c r="CP235" s="77"/>
      <c r="CQ235" s="77"/>
      <c r="CR235" s="77"/>
      <c r="CS235" s="77"/>
    </row>
    <row r="236" customHeight="true" ht="15.75" customFormat="true" s="5">
      <c r="A236" s="135"/>
      <c r="B236" s="135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133"/>
      <c r="Y236" s="134"/>
      <c r="Z236" s="133"/>
      <c r="AA236" s="134"/>
      <c r="AB236" s="133"/>
      <c r="AC236" s="134"/>
      <c r="AD236" s="133"/>
      <c r="AE236" s="134"/>
      <c r="AF236" s="77"/>
      <c r="AG236" s="134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  <c r="BJ236" s="77"/>
      <c r="BK236" s="77"/>
      <c r="BL236" s="77"/>
      <c r="BM236" s="77"/>
      <c r="BN236" s="77"/>
      <c r="BO236" s="77"/>
      <c r="BP236" s="77"/>
      <c r="BQ236" s="77"/>
      <c r="BR236" s="77"/>
      <c r="BS236" s="77"/>
      <c r="BT236" s="77"/>
      <c r="BU236" s="77"/>
      <c r="BV236" s="77"/>
      <c r="BW236" s="77"/>
      <c r="BX236" s="77"/>
      <c r="BY236" s="77"/>
      <c r="BZ236" s="77"/>
      <c r="CA236" s="77"/>
      <c r="CB236" s="77"/>
      <c r="CC236" s="77"/>
      <c r="CD236" s="77"/>
      <c r="CE236" s="77"/>
      <c r="CF236" s="77"/>
      <c r="CG236" s="77"/>
      <c r="CH236" s="77"/>
      <c r="CI236" s="77"/>
      <c r="CJ236" s="77"/>
      <c r="CK236" s="77"/>
      <c r="CL236" s="77"/>
      <c r="CM236" s="77"/>
      <c r="CN236" s="77"/>
      <c r="CO236" s="77"/>
      <c r="CP236" s="77"/>
      <c r="CQ236" s="77"/>
      <c r="CR236" s="77"/>
      <c r="CS236" s="77"/>
    </row>
    <row r="237" customHeight="true" ht="15.75" customFormat="true" s="5">
      <c r="A237" s="135"/>
      <c r="B237" s="135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133"/>
      <c r="Y237" s="134"/>
      <c r="Z237" s="133"/>
      <c r="AA237" s="134"/>
      <c r="AB237" s="133"/>
      <c r="AC237" s="134"/>
      <c r="AD237" s="133"/>
      <c r="AE237" s="134"/>
      <c r="AF237" s="77"/>
      <c r="AG237" s="134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77"/>
      <c r="BG237" s="77"/>
      <c r="BH237" s="77"/>
      <c r="BI237" s="77"/>
      <c r="BJ237" s="77"/>
      <c r="BK237" s="77"/>
      <c r="BL237" s="77"/>
      <c r="BM237" s="77"/>
      <c r="BN237" s="77"/>
      <c r="BO237" s="77"/>
      <c r="BP237" s="77"/>
      <c r="BQ237" s="77"/>
      <c r="BR237" s="77"/>
      <c r="BS237" s="77"/>
      <c r="BT237" s="77"/>
      <c r="BU237" s="77"/>
      <c r="BV237" s="77"/>
      <c r="BW237" s="77"/>
      <c r="BX237" s="77"/>
      <c r="BY237" s="77"/>
      <c r="BZ237" s="77"/>
      <c r="CA237" s="77"/>
      <c r="CB237" s="77"/>
      <c r="CC237" s="77"/>
      <c r="CD237" s="77"/>
      <c r="CE237" s="77"/>
      <c r="CF237" s="77"/>
      <c r="CG237" s="77"/>
      <c r="CH237" s="77"/>
      <c r="CI237" s="77"/>
      <c r="CJ237" s="77"/>
      <c r="CK237" s="77"/>
      <c r="CL237" s="77"/>
      <c r="CM237" s="77"/>
      <c r="CN237" s="77"/>
      <c r="CO237" s="77"/>
      <c r="CP237" s="77"/>
      <c r="CQ237" s="77"/>
      <c r="CR237" s="77"/>
      <c r="CS237" s="77"/>
    </row>
    <row r="238" customHeight="true" ht="15.75" customFormat="true" s="5">
      <c r="A238" s="135"/>
      <c r="B238" s="135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133"/>
      <c r="Y238" s="134"/>
      <c r="Z238" s="133"/>
      <c r="AA238" s="134"/>
      <c r="AB238" s="133"/>
      <c r="AC238" s="134"/>
      <c r="AD238" s="133"/>
      <c r="AE238" s="134"/>
      <c r="AF238" s="77"/>
      <c r="AG238" s="134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77"/>
      <c r="BG238" s="77"/>
      <c r="BH238" s="77"/>
      <c r="BI238" s="77"/>
      <c r="BJ238" s="77"/>
      <c r="BK238" s="77"/>
      <c r="BL238" s="77"/>
      <c r="BM238" s="77"/>
      <c r="BN238" s="77"/>
      <c r="BO238" s="77"/>
      <c r="BP238" s="77"/>
      <c r="BQ238" s="77"/>
      <c r="BR238" s="77"/>
      <c r="BS238" s="77"/>
      <c r="BT238" s="77"/>
      <c r="BU238" s="77"/>
      <c r="BV238" s="77"/>
      <c r="BW238" s="77"/>
      <c r="BX238" s="77"/>
      <c r="BY238" s="77"/>
      <c r="BZ238" s="77"/>
      <c r="CA238" s="77"/>
      <c r="CB238" s="77"/>
      <c r="CC238" s="77"/>
      <c r="CD238" s="77"/>
      <c r="CE238" s="77"/>
      <c r="CF238" s="77"/>
      <c r="CG238" s="77"/>
      <c r="CH238" s="77"/>
      <c r="CI238" s="77"/>
      <c r="CJ238" s="77"/>
      <c r="CK238" s="77"/>
      <c r="CL238" s="77"/>
      <c r="CM238" s="77"/>
      <c r="CN238" s="77"/>
      <c r="CO238" s="77"/>
      <c r="CP238" s="77"/>
      <c r="CQ238" s="77"/>
      <c r="CR238" s="77"/>
      <c r="CS238" s="77"/>
    </row>
    <row r="239" customHeight="true" ht="15.75" customFormat="true" s="5">
      <c r="A239" s="135"/>
      <c r="B239" s="135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133"/>
      <c r="Y239" s="134"/>
      <c r="Z239" s="133"/>
      <c r="AA239" s="134"/>
      <c r="AB239" s="133"/>
      <c r="AC239" s="134"/>
      <c r="AD239" s="133"/>
      <c r="AE239" s="134"/>
      <c r="AF239" s="77"/>
      <c r="AG239" s="134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77"/>
      <c r="BG239" s="77"/>
      <c r="BH239" s="77"/>
      <c r="BI239" s="77"/>
      <c r="BJ239" s="77"/>
      <c r="BK239" s="77"/>
      <c r="BL239" s="77"/>
      <c r="BM239" s="77"/>
      <c r="BN239" s="77"/>
      <c r="BO239" s="77"/>
      <c r="BP239" s="77"/>
      <c r="BQ239" s="77"/>
      <c r="BR239" s="77"/>
      <c r="BS239" s="77"/>
      <c r="BT239" s="77"/>
      <c r="BU239" s="77"/>
      <c r="BV239" s="77"/>
      <c r="BW239" s="77"/>
      <c r="BX239" s="77"/>
      <c r="BY239" s="77"/>
      <c r="BZ239" s="77"/>
      <c r="CA239" s="77"/>
      <c r="CB239" s="77"/>
      <c r="CC239" s="77"/>
      <c r="CD239" s="77"/>
      <c r="CE239" s="77"/>
      <c r="CF239" s="77"/>
      <c r="CG239" s="77"/>
      <c r="CH239" s="77"/>
      <c r="CI239" s="77"/>
      <c r="CJ239" s="77"/>
      <c r="CK239" s="77"/>
      <c r="CL239" s="77"/>
      <c r="CM239" s="77"/>
      <c r="CN239" s="77"/>
      <c r="CO239" s="77"/>
      <c r="CP239" s="77"/>
      <c r="CQ239" s="77"/>
      <c r="CR239" s="77"/>
      <c r="CS239" s="77"/>
    </row>
    <row r="240" customHeight="true" ht="15.75" customFormat="true" s="5">
      <c r="A240" s="135"/>
      <c r="B240" s="135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133"/>
      <c r="Y240" s="134"/>
      <c r="Z240" s="133"/>
      <c r="AA240" s="134"/>
      <c r="AB240" s="133"/>
      <c r="AC240" s="134"/>
      <c r="AD240" s="133"/>
      <c r="AE240" s="134"/>
      <c r="AF240" s="77"/>
      <c r="AG240" s="134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77"/>
      <c r="BG240" s="77"/>
      <c r="BH240" s="77"/>
      <c r="BI240" s="77"/>
      <c r="BJ240" s="77"/>
      <c r="BK240" s="77"/>
      <c r="BL240" s="77"/>
      <c r="BM240" s="77"/>
      <c r="BN240" s="77"/>
      <c r="BO240" s="77"/>
      <c r="BP240" s="77"/>
      <c r="BQ240" s="77"/>
      <c r="BR240" s="77"/>
      <c r="BS240" s="77"/>
      <c r="BT240" s="77"/>
      <c r="BU240" s="77"/>
      <c r="BV240" s="77"/>
      <c r="BW240" s="77"/>
      <c r="BX240" s="77"/>
      <c r="BY240" s="77"/>
      <c r="BZ240" s="77"/>
      <c r="CA240" s="77"/>
      <c r="CB240" s="77"/>
      <c r="CC240" s="77"/>
      <c r="CD240" s="77"/>
      <c r="CE240" s="77"/>
      <c r="CF240" s="77"/>
      <c r="CG240" s="77"/>
      <c r="CH240" s="77"/>
      <c r="CI240" s="77"/>
      <c r="CJ240" s="77"/>
      <c r="CK240" s="77"/>
      <c r="CL240" s="77"/>
      <c r="CM240" s="77"/>
      <c r="CN240" s="77"/>
      <c r="CO240" s="77"/>
      <c r="CP240" s="77"/>
      <c r="CQ240" s="77"/>
      <c r="CR240" s="77"/>
      <c r="CS240" s="77"/>
    </row>
    <row r="241" customHeight="true" ht="15.75" customFormat="true" s="5">
      <c r="A241" s="135"/>
      <c r="B241" s="135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133"/>
      <c r="Y241" s="134"/>
      <c r="Z241" s="133"/>
      <c r="AA241" s="134"/>
      <c r="AB241" s="133"/>
      <c r="AC241" s="134"/>
      <c r="AD241" s="133"/>
      <c r="AE241" s="134"/>
      <c r="AF241" s="77"/>
      <c r="AG241" s="134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  <c r="BG241" s="77"/>
      <c r="BH241" s="77"/>
      <c r="BI241" s="77"/>
      <c r="BJ241" s="77"/>
      <c r="BK241" s="77"/>
      <c r="BL241" s="77"/>
      <c r="BM241" s="77"/>
      <c r="BN241" s="77"/>
      <c r="BO241" s="77"/>
      <c r="BP241" s="77"/>
      <c r="BQ241" s="77"/>
      <c r="BR241" s="77"/>
      <c r="BS241" s="77"/>
      <c r="BT241" s="77"/>
      <c r="BU241" s="77"/>
      <c r="BV241" s="77"/>
      <c r="BW241" s="77"/>
      <c r="BX241" s="77"/>
      <c r="BY241" s="77"/>
      <c r="BZ241" s="77"/>
      <c r="CA241" s="77"/>
      <c r="CB241" s="77"/>
      <c r="CC241" s="77"/>
      <c r="CD241" s="77"/>
      <c r="CE241" s="77"/>
      <c r="CF241" s="77"/>
      <c r="CG241" s="77"/>
      <c r="CH241" s="77"/>
      <c r="CI241" s="77"/>
      <c r="CJ241" s="77"/>
      <c r="CK241" s="77"/>
      <c r="CL241" s="77"/>
      <c r="CM241" s="77"/>
      <c r="CN241" s="77"/>
      <c r="CO241" s="77"/>
      <c r="CP241" s="77"/>
      <c r="CQ241" s="77"/>
      <c r="CR241" s="77"/>
      <c r="CS241" s="77"/>
    </row>
    <row r="242" customHeight="true" ht="15.75" customFormat="true" s="5">
      <c r="A242" s="135"/>
      <c r="B242" s="135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133"/>
      <c r="Y242" s="134"/>
      <c r="Z242" s="133"/>
      <c r="AA242" s="134"/>
      <c r="AB242" s="133"/>
      <c r="AC242" s="134"/>
      <c r="AD242" s="133"/>
      <c r="AE242" s="134"/>
      <c r="AF242" s="77"/>
      <c r="AG242" s="134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  <c r="BF242" s="77"/>
      <c r="BG242" s="77"/>
      <c r="BH242" s="77"/>
      <c r="BI242" s="77"/>
      <c r="BJ242" s="77"/>
      <c r="BK242" s="77"/>
      <c r="BL242" s="77"/>
      <c r="BM242" s="77"/>
      <c r="BN242" s="77"/>
      <c r="BO242" s="77"/>
      <c r="BP242" s="77"/>
      <c r="BQ242" s="77"/>
      <c r="BR242" s="77"/>
      <c r="BS242" s="77"/>
      <c r="BT242" s="77"/>
      <c r="BU242" s="77"/>
      <c r="BV242" s="77"/>
      <c r="BW242" s="77"/>
      <c r="BX242" s="77"/>
      <c r="BY242" s="77"/>
      <c r="BZ242" s="77"/>
      <c r="CA242" s="77"/>
      <c r="CB242" s="77"/>
      <c r="CC242" s="77"/>
      <c r="CD242" s="77"/>
      <c r="CE242" s="77"/>
      <c r="CF242" s="77"/>
      <c r="CG242" s="77"/>
      <c r="CH242" s="77"/>
      <c r="CI242" s="77"/>
      <c r="CJ242" s="77"/>
      <c r="CK242" s="77"/>
      <c r="CL242" s="77"/>
      <c r="CM242" s="77"/>
      <c r="CN242" s="77"/>
      <c r="CO242" s="77"/>
      <c r="CP242" s="77"/>
      <c r="CQ242" s="77"/>
      <c r="CR242" s="77"/>
      <c r="CS242" s="77"/>
    </row>
    <row r="243" customHeight="true" ht="15.75" customFormat="true" s="5">
      <c r="A243" s="135"/>
      <c r="B243" s="135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133"/>
      <c r="Y243" s="134"/>
      <c r="Z243" s="133"/>
      <c r="AA243" s="134"/>
      <c r="AB243" s="133"/>
      <c r="AC243" s="134"/>
      <c r="AD243" s="133"/>
      <c r="AE243" s="134"/>
      <c r="AF243" s="77"/>
      <c r="AG243" s="134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  <c r="BG243" s="77"/>
      <c r="BH243" s="77"/>
      <c r="BI243" s="77"/>
      <c r="BJ243" s="77"/>
      <c r="BK243" s="77"/>
      <c r="BL243" s="77"/>
      <c r="BM243" s="77"/>
      <c r="BN243" s="77"/>
      <c r="BO243" s="77"/>
      <c r="BP243" s="77"/>
      <c r="BQ243" s="77"/>
      <c r="BR243" s="77"/>
      <c r="BS243" s="77"/>
      <c r="BT243" s="77"/>
      <c r="BU243" s="77"/>
      <c r="BV243" s="77"/>
      <c r="BW243" s="77"/>
      <c r="BX243" s="77"/>
      <c r="BY243" s="77"/>
      <c r="BZ243" s="77"/>
      <c r="CA243" s="77"/>
      <c r="CB243" s="77"/>
      <c r="CC243" s="77"/>
      <c r="CD243" s="77"/>
      <c r="CE243" s="77"/>
      <c r="CF243" s="77"/>
      <c r="CG243" s="77"/>
      <c r="CH243" s="77"/>
      <c r="CI243" s="77"/>
      <c r="CJ243" s="77"/>
      <c r="CK243" s="77"/>
      <c r="CL243" s="77"/>
      <c r="CM243" s="77"/>
      <c r="CN243" s="77"/>
      <c r="CO243" s="77"/>
      <c r="CP243" s="77"/>
      <c r="CQ243" s="77"/>
      <c r="CR243" s="77"/>
      <c r="CS243" s="77"/>
    </row>
    <row r="244" customHeight="true" ht="15.75" customFormat="true" s="5">
      <c r="A244" s="135"/>
      <c r="B244" s="135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133"/>
      <c r="Y244" s="134"/>
      <c r="Z244" s="133"/>
      <c r="AA244" s="134"/>
      <c r="AB244" s="133"/>
      <c r="AC244" s="134"/>
      <c r="AD244" s="133"/>
      <c r="AE244" s="134"/>
      <c r="AF244" s="77"/>
      <c r="AG244" s="134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  <c r="BF244" s="77"/>
      <c r="BG244" s="77"/>
      <c r="BH244" s="77"/>
      <c r="BI244" s="77"/>
      <c r="BJ244" s="77"/>
      <c r="BK244" s="77"/>
      <c r="BL244" s="77"/>
      <c r="BM244" s="77"/>
      <c r="BN244" s="77"/>
      <c r="BO244" s="77"/>
      <c r="BP244" s="77"/>
      <c r="BQ244" s="77"/>
      <c r="BR244" s="77"/>
      <c r="BS244" s="77"/>
      <c r="BT244" s="77"/>
      <c r="BU244" s="77"/>
      <c r="BV244" s="77"/>
      <c r="BW244" s="77"/>
      <c r="BX244" s="77"/>
      <c r="BY244" s="77"/>
      <c r="BZ244" s="77"/>
      <c r="CA244" s="77"/>
      <c r="CB244" s="77"/>
      <c r="CC244" s="77"/>
      <c r="CD244" s="77"/>
      <c r="CE244" s="77"/>
      <c r="CF244" s="77"/>
      <c r="CG244" s="77"/>
      <c r="CH244" s="77"/>
      <c r="CI244" s="77"/>
      <c r="CJ244" s="77"/>
      <c r="CK244" s="77"/>
      <c r="CL244" s="77"/>
      <c r="CM244" s="77"/>
      <c r="CN244" s="77"/>
      <c r="CO244" s="77"/>
      <c r="CP244" s="77"/>
      <c r="CQ244" s="77"/>
      <c r="CR244" s="77"/>
      <c r="CS244" s="77"/>
    </row>
    <row r="245" customHeight="true" ht="15.75" customFormat="true" s="5">
      <c r="A245" s="135"/>
      <c r="B245" s="135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133"/>
      <c r="Y245" s="134"/>
      <c r="Z245" s="133"/>
      <c r="AA245" s="134"/>
      <c r="AB245" s="133"/>
      <c r="AC245" s="134"/>
      <c r="AD245" s="133"/>
      <c r="AE245" s="134"/>
      <c r="AF245" s="77"/>
      <c r="AG245" s="134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  <c r="BJ245" s="77"/>
      <c r="BK245" s="77"/>
      <c r="BL245" s="77"/>
      <c r="BM245" s="77"/>
      <c r="BN245" s="77"/>
      <c r="BO245" s="77"/>
      <c r="BP245" s="77"/>
      <c r="BQ245" s="77"/>
      <c r="BR245" s="77"/>
      <c r="BS245" s="77"/>
      <c r="BT245" s="77"/>
      <c r="BU245" s="77"/>
      <c r="BV245" s="77"/>
      <c r="BW245" s="77"/>
      <c r="BX245" s="77"/>
      <c r="BY245" s="77"/>
      <c r="BZ245" s="77"/>
      <c r="CA245" s="77"/>
      <c r="CB245" s="77"/>
      <c r="CC245" s="77"/>
      <c r="CD245" s="77"/>
      <c r="CE245" s="77"/>
      <c r="CF245" s="77"/>
      <c r="CG245" s="77"/>
      <c r="CH245" s="77"/>
      <c r="CI245" s="77"/>
      <c r="CJ245" s="77"/>
      <c r="CK245" s="77"/>
      <c r="CL245" s="77"/>
      <c r="CM245" s="77"/>
      <c r="CN245" s="77"/>
      <c r="CO245" s="77"/>
      <c r="CP245" s="77"/>
      <c r="CQ245" s="77"/>
      <c r="CR245" s="77"/>
      <c r="CS245" s="77"/>
    </row>
    <row r="246" customHeight="true" ht="15.75" customFormat="true" s="5">
      <c r="A246" s="135"/>
      <c r="B246" s="135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133"/>
      <c r="Y246" s="134"/>
      <c r="Z246" s="133"/>
      <c r="AA246" s="134"/>
      <c r="AB246" s="133"/>
      <c r="AC246" s="134"/>
      <c r="AD246" s="133"/>
      <c r="AE246" s="134"/>
      <c r="AF246" s="77"/>
      <c r="AG246" s="134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  <c r="BF246" s="77"/>
      <c r="BG246" s="77"/>
      <c r="BH246" s="77"/>
      <c r="BI246" s="77"/>
      <c r="BJ246" s="77"/>
      <c r="BK246" s="77"/>
      <c r="BL246" s="77"/>
      <c r="BM246" s="77"/>
      <c r="BN246" s="77"/>
      <c r="BO246" s="77"/>
      <c r="BP246" s="77"/>
      <c r="BQ246" s="77"/>
      <c r="BR246" s="77"/>
      <c r="BS246" s="77"/>
      <c r="BT246" s="77"/>
      <c r="BU246" s="77"/>
      <c r="BV246" s="77"/>
      <c r="BW246" s="77"/>
      <c r="BX246" s="77"/>
      <c r="BY246" s="77"/>
      <c r="BZ246" s="77"/>
      <c r="CA246" s="77"/>
      <c r="CB246" s="77"/>
      <c r="CC246" s="77"/>
      <c r="CD246" s="77"/>
      <c r="CE246" s="77"/>
      <c r="CF246" s="77"/>
      <c r="CG246" s="77"/>
      <c r="CH246" s="77"/>
      <c r="CI246" s="77"/>
      <c r="CJ246" s="77"/>
      <c r="CK246" s="77"/>
      <c r="CL246" s="77"/>
      <c r="CM246" s="77"/>
      <c r="CN246" s="77"/>
      <c r="CO246" s="77"/>
      <c r="CP246" s="77"/>
      <c r="CQ246" s="77"/>
      <c r="CR246" s="77"/>
      <c r="CS246" s="77"/>
    </row>
    <row r="247" customHeight="true" ht="15.75" customFormat="true" s="5">
      <c r="A247" s="135"/>
      <c r="B247" s="135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133"/>
      <c r="Y247" s="134"/>
      <c r="Z247" s="133"/>
      <c r="AA247" s="134"/>
      <c r="AB247" s="133"/>
      <c r="AC247" s="134"/>
      <c r="AD247" s="133"/>
      <c r="AE247" s="134"/>
      <c r="AF247" s="77"/>
      <c r="AG247" s="134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  <c r="BF247" s="77"/>
      <c r="BG247" s="77"/>
      <c r="BH247" s="77"/>
      <c r="BI247" s="77"/>
      <c r="BJ247" s="77"/>
      <c r="BK247" s="77"/>
      <c r="BL247" s="77"/>
      <c r="BM247" s="77"/>
      <c r="BN247" s="77"/>
      <c r="BO247" s="77"/>
      <c r="BP247" s="77"/>
      <c r="BQ247" s="77"/>
      <c r="BR247" s="77"/>
      <c r="BS247" s="77"/>
      <c r="BT247" s="77"/>
      <c r="BU247" s="77"/>
      <c r="BV247" s="77"/>
      <c r="BW247" s="77"/>
      <c r="BX247" s="77"/>
      <c r="BY247" s="77"/>
      <c r="BZ247" s="77"/>
      <c r="CA247" s="77"/>
      <c r="CB247" s="77"/>
      <c r="CC247" s="77"/>
      <c r="CD247" s="77"/>
      <c r="CE247" s="77"/>
      <c r="CF247" s="77"/>
      <c r="CG247" s="77"/>
      <c r="CH247" s="77"/>
      <c r="CI247" s="77"/>
      <c r="CJ247" s="77"/>
      <c r="CK247" s="77"/>
      <c r="CL247" s="77"/>
      <c r="CM247" s="77"/>
      <c r="CN247" s="77"/>
      <c r="CO247" s="77"/>
      <c r="CP247" s="77"/>
      <c r="CQ247" s="77"/>
      <c r="CR247" s="77"/>
      <c r="CS247" s="77"/>
    </row>
    <row r="248" customHeight="true" ht="15.75" customFormat="true" s="5">
      <c r="A248" s="135"/>
      <c r="B248" s="135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133"/>
      <c r="Y248" s="134"/>
      <c r="Z248" s="133"/>
      <c r="AA248" s="134"/>
      <c r="AB248" s="133"/>
      <c r="AC248" s="134"/>
      <c r="AD248" s="133"/>
      <c r="AE248" s="134"/>
      <c r="AF248" s="77"/>
      <c r="AG248" s="134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  <c r="BF248" s="77"/>
      <c r="BG248" s="77"/>
      <c r="BH248" s="77"/>
      <c r="BI248" s="77"/>
      <c r="BJ248" s="77"/>
      <c r="BK248" s="77"/>
      <c r="BL248" s="77"/>
      <c r="BM248" s="77"/>
      <c r="BN248" s="77"/>
      <c r="BO248" s="77"/>
      <c r="BP248" s="77"/>
      <c r="BQ248" s="77"/>
      <c r="BR248" s="77"/>
      <c r="BS248" s="77"/>
      <c r="BT248" s="77"/>
      <c r="BU248" s="77"/>
      <c r="BV248" s="77"/>
      <c r="BW248" s="77"/>
      <c r="BX248" s="77"/>
      <c r="BY248" s="77"/>
      <c r="BZ248" s="77"/>
      <c r="CA248" s="77"/>
      <c r="CB248" s="77"/>
      <c r="CC248" s="77"/>
      <c r="CD248" s="77"/>
      <c r="CE248" s="77"/>
      <c r="CF248" s="77"/>
      <c r="CG248" s="77"/>
      <c r="CH248" s="77"/>
      <c r="CI248" s="77"/>
      <c r="CJ248" s="77"/>
      <c r="CK248" s="77"/>
      <c r="CL248" s="77"/>
      <c r="CM248" s="77"/>
      <c r="CN248" s="77"/>
      <c r="CO248" s="77"/>
      <c r="CP248" s="77"/>
      <c r="CQ248" s="77"/>
      <c r="CR248" s="77"/>
      <c r="CS248" s="77"/>
    </row>
    <row r="249" customHeight="true" ht="15.75" customFormat="true" s="5">
      <c r="A249" s="135"/>
      <c r="B249" s="135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133"/>
      <c r="Y249" s="134"/>
      <c r="Z249" s="133"/>
      <c r="AA249" s="134"/>
      <c r="AB249" s="133"/>
      <c r="AC249" s="134"/>
      <c r="AD249" s="133"/>
      <c r="AE249" s="134"/>
      <c r="AF249" s="77"/>
      <c r="AG249" s="134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  <c r="BG249" s="77"/>
      <c r="BH249" s="77"/>
      <c r="BI249" s="77"/>
      <c r="BJ249" s="77"/>
      <c r="BK249" s="77"/>
      <c r="BL249" s="77"/>
      <c r="BM249" s="77"/>
      <c r="BN249" s="77"/>
      <c r="BO249" s="77"/>
      <c r="BP249" s="77"/>
      <c r="BQ249" s="77"/>
      <c r="BR249" s="77"/>
      <c r="BS249" s="77"/>
      <c r="BT249" s="77"/>
      <c r="BU249" s="77"/>
      <c r="BV249" s="77"/>
      <c r="BW249" s="77"/>
      <c r="BX249" s="77"/>
      <c r="BY249" s="77"/>
      <c r="BZ249" s="77"/>
      <c r="CA249" s="77"/>
      <c r="CB249" s="77"/>
      <c r="CC249" s="77"/>
      <c r="CD249" s="77"/>
      <c r="CE249" s="77"/>
      <c r="CF249" s="77"/>
      <c r="CG249" s="77"/>
      <c r="CH249" s="77"/>
      <c r="CI249" s="77"/>
      <c r="CJ249" s="77"/>
      <c r="CK249" s="77"/>
      <c r="CL249" s="77"/>
      <c r="CM249" s="77"/>
      <c r="CN249" s="77"/>
      <c r="CO249" s="77"/>
      <c r="CP249" s="77"/>
      <c r="CQ249" s="77"/>
      <c r="CR249" s="77"/>
      <c r="CS249" s="77"/>
    </row>
    <row r="250" customHeight="true" ht="15.75" customFormat="true" s="5">
      <c r="A250" s="135"/>
      <c r="B250" s="135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133"/>
      <c r="Y250" s="134"/>
      <c r="Z250" s="133"/>
      <c r="AA250" s="134"/>
      <c r="AB250" s="133"/>
      <c r="AC250" s="134"/>
      <c r="AD250" s="133"/>
      <c r="AE250" s="134"/>
      <c r="AF250" s="77"/>
      <c r="AG250" s="134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  <c r="BG250" s="77"/>
      <c r="BH250" s="77"/>
      <c r="BI250" s="77"/>
      <c r="BJ250" s="77"/>
      <c r="BK250" s="77"/>
      <c r="BL250" s="77"/>
      <c r="BM250" s="77"/>
      <c r="BN250" s="77"/>
      <c r="BO250" s="77"/>
      <c r="BP250" s="77"/>
      <c r="BQ250" s="77"/>
      <c r="BR250" s="77"/>
      <c r="BS250" s="77"/>
      <c r="BT250" s="77"/>
      <c r="BU250" s="77"/>
      <c r="BV250" s="77"/>
      <c r="BW250" s="77"/>
      <c r="BX250" s="77"/>
      <c r="BY250" s="77"/>
      <c r="BZ250" s="77"/>
      <c r="CA250" s="77"/>
      <c r="CB250" s="77"/>
      <c r="CC250" s="77"/>
      <c r="CD250" s="77"/>
      <c r="CE250" s="77"/>
      <c r="CF250" s="77"/>
      <c r="CG250" s="77"/>
      <c r="CH250" s="77"/>
      <c r="CI250" s="77"/>
      <c r="CJ250" s="77"/>
      <c r="CK250" s="77"/>
      <c r="CL250" s="77"/>
      <c r="CM250" s="77"/>
      <c r="CN250" s="77"/>
      <c r="CO250" s="77"/>
      <c r="CP250" s="77"/>
      <c r="CQ250" s="77"/>
      <c r="CR250" s="77"/>
      <c r="CS250" s="77"/>
    </row>
    <row r="251" customHeight="true" ht="15.75" customFormat="true" s="5">
      <c r="A251" s="135"/>
      <c r="B251" s="135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133"/>
      <c r="Y251" s="134"/>
      <c r="Z251" s="133"/>
      <c r="AA251" s="134"/>
      <c r="AB251" s="133"/>
      <c r="AC251" s="134"/>
      <c r="AD251" s="133"/>
      <c r="AE251" s="134"/>
      <c r="AF251" s="77"/>
      <c r="AG251" s="134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  <c r="BF251" s="77"/>
      <c r="BG251" s="77"/>
      <c r="BH251" s="77"/>
      <c r="BI251" s="77"/>
      <c r="BJ251" s="77"/>
      <c r="BK251" s="77"/>
      <c r="BL251" s="77"/>
      <c r="BM251" s="77"/>
      <c r="BN251" s="77"/>
      <c r="BO251" s="77"/>
      <c r="BP251" s="77"/>
      <c r="BQ251" s="77"/>
      <c r="BR251" s="77"/>
      <c r="BS251" s="77"/>
      <c r="BT251" s="77"/>
      <c r="BU251" s="77"/>
      <c r="BV251" s="77"/>
      <c r="BW251" s="77"/>
      <c r="BX251" s="77"/>
      <c r="BY251" s="77"/>
      <c r="BZ251" s="77"/>
      <c r="CA251" s="77"/>
      <c r="CB251" s="77"/>
      <c r="CC251" s="77"/>
      <c r="CD251" s="77"/>
      <c r="CE251" s="77"/>
      <c r="CF251" s="77"/>
      <c r="CG251" s="77"/>
      <c r="CH251" s="77"/>
      <c r="CI251" s="77"/>
      <c r="CJ251" s="77"/>
      <c r="CK251" s="77"/>
      <c r="CL251" s="77"/>
      <c r="CM251" s="77"/>
      <c r="CN251" s="77"/>
      <c r="CO251" s="77"/>
      <c r="CP251" s="77"/>
      <c r="CQ251" s="77"/>
      <c r="CR251" s="77"/>
      <c r="CS251" s="77"/>
    </row>
    <row r="252" customHeight="true" ht="15.75" customFormat="true" s="5">
      <c r="A252" s="135"/>
      <c r="B252" s="135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133"/>
      <c r="Y252" s="134"/>
      <c r="Z252" s="133"/>
      <c r="AA252" s="134"/>
      <c r="AB252" s="133"/>
      <c r="AC252" s="134"/>
      <c r="AD252" s="133"/>
      <c r="AE252" s="134"/>
      <c r="AF252" s="77"/>
      <c r="AG252" s="134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  <c r="BF252" s="77"/>
      <c r="BG252" s="77"/>
      <c r="BH252" s="77"/>
      <c r="BI252" s="77"/>
      <c r="BJ252" s="77"/>
      <c r="BK252" s="77"/>
      <c r="BL252" s="77"/>
      <c r="BM252" s="77"/>
      <c r="BN252" s="77"/>
      <c r="BO252" s="77"/>
      <c r="BP252" s="77"/>
      <c r="BQ252" s="77"/>
      <c r="BR252" s="77"/>
      <c r="BS252" s="77"/>
      <c r="BT252" s="77"/>
      <c r="BU252" s="77"/>
      <c r="BV252" s="77"/>
      <c r="BW252" s="77"/>
      <c r="BX252" s="77"/>
      <c r="BY252" s="77"/>
      <c r="BZ252" s="77"/>
      <c r="CA252" s="77"/>
      <c r="CB252" s="77"/>
      <c r="CC252" s="77"/>
      <c r="CD252" s="77"/>
      <c r="CE252" s="77"/>
      <c r="CF252" s="77"/>
      <c r="CG252" s="77"/>
      <c r="CH252" s="77"/>
      <c r="CI252" s="77"/>
      <c r="CJ252" s="77"/>
      <c r="CK252" s="77"/>
      <c r="CL252" s="77"/>
      <c r="CM252" s="77"/>
      <c r="CN252" s="77"/>
      <c r="CO252" s="77"/>
      <c r="CP252" s="77"/>
      <c r="CQ252" s="77"/>
      <c r="CR252" s="77"/>
      <c r="CS252" s="77"/>
    </row>
    <row r="253" customHeight="true" ht="15.75" customFormat="true" s="5">
      <c r="A253" s="135"/>
      <c r="B253" s="135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133"/>
      <c r="Y253" s="134"/>
      <c r="Z253" s="133"/>
      <c r="AA253" s="134"/>
      <c r="AB253" s="133"/>
      <c r="AC253" s="134"/>
      <c r="AD253" s="133"/>
      <c r="AE253" s="134"/>
      <c r="AF253" s="77"/>
      <c r="AG253" s="134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  <c r="BL253" s="77"/>
      <c r="BM253" s="77"/>
      <c r="BN253" s="77"/>
      <c r="BO253" s="77"/>
      <c r="BP253" s="77"/>
      <c r="BQ253" s="77"/>
      <c r="BR253" s="77"/>
      <c r="BS253" s="77"/>
      <c r="BT253" s="77"/>
      <c r="BU253" s="77"/>
      <c r="BV253" s="77"/>
      <c r="BW253" s="77"/>
      <c r="BX253" s="77"/>
      <c r="BY253" s="77"/>
      <c r="BZ253" s="77"/>
      <c r="CA253" s="77"/>
      <c r="CB253" s="77"/>
      <c r="CC253" s="77"/>
      <c r="CD253" s="77"/>
      <c r="CE253" s="77"/>
      <c r="CF253" s="77"/>
      <c r="CG253" s="77"/>
      <c r="CH253" s="77"/>
      <c r="CI253" s="77"/>
      <c r="CJ253" s="77"/>
      <c r="CK253" s="77"/>
      <c r="CL253" s="77"/>
      <c r="CM253" s="77"/>
      <c r="CN253" s="77"/>
      <c r="CO253" s="77"/>
      <c r="CP253" s="77"/>
      <c r="CQ253" s="77"/>
      <c r="CR253" s="77"/>
      <c r="CS253" s="77"/>
    </row>
    <row r="254" customHeight="true" ht="15.75" customFormat="true" s="5">
      <c r="A254" s="135"/>
      <c r="B254" s="135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133"/>
      <c r="Y254" s="134"/>
      <c r="Z254" s="133"/>
      <c r="AA254" s="134"/>
      <c r="AB254" s="133"/>
      <c r="AC254" s="134"/>
      <c r="AD254" s="133"/>
      <c r="AE254" s="134"/>
      <c r="AF254" s="77"/>
      <c r="AG254" s="134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  <c r="BF254" s="77"/>
      <c r="BG254" s="77"/>
      <c r="BH254" s="77"/>
      <c r="BI254" s="77"/>
      <c r="BJ254" s="77"/>
      <c r="BK254" s="77"/>
      <c r="BL254" s="77"/>
      <c r="BM254" s="77"/>
      <c r="BN254" s="77"/>
      <c r="BO254" s="77"/>
      <c r="BP254" s="77"/>
      <c r="BQ254" s="77"/>
      <c r="BR254" s="77"/>
      <c r="BS254" s="77"/>
      <c r="BT254" s="77"/>
      <c r="BU254" s="77"/>
      <c r="BV254" s="77"/>
      <c r="BW254" s="77"/>
      <c r="BX254" s="77"/>
      <c r="BY254" s="77"/>
      <c r="BZ254" s="77"/>
      <c r="CA254" s="77"/>
      <c r="CB254" s="77"/>
      <c r="CC254" s="77"/>
      <c r="CD254" s="77"/>
      <c r="CE254" s="77"/>
      <c r="CF254" s="77"/>
      <c r="CG254" s="77"/>
      <c r="CH254" s="77"/>
      <c r="CI254" s="77"/>
      <c r="CJ254" s="77"/>
      <c r="CK254" s="77"/>
      <c r="CL254" s="77"/>
      <c r="CM254" s="77"/>
      <c r="CN254" s="77"/>
      <c r="CO254" s="77"/>
      <c r="CP254" s="77"/>
      <c r="CQ254" s="77"/>
      <c r="CR254" s="77"/>
      <c r="CS254" s="77"/>
    </row>
    <row r="255" customHeight="true" ht="15.75" customFormat="true" s="5">
      <c r="A255" s="135"/>
      <c r="B255" s="135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133"/>
      <c r="Y255" s="134"/>
      <c r="Z255" s="133"/>
      <c r="AA255" s="134"/>
      <c r="AB255" s="133"/>
      <c r="AC255" s="134"/>
      <c r="AD255" s="133"/>
      <c r="AE255" s="134"/>
      <c r="AF255" s="77"/>
      <c r="AG255" s="134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  <c r="BF255" s="77"/>
      <c r="BG255" s="77"/>
      <c r="BH255" s="77"/>
      <c r="BI255" s="77"/>
      <c r="BJ255" s="77"/>
      <c r="BK255" s="77"/>
      <c r="BL255" s="77"/>
      <c r="BM255" s="77"/>
      <c r="BN255" s="77"/>
      <c r="BO255" s="77"/>
      <c r="BP255" s="77"/>
      <c r="BQ255" s="77"/>
      <c r="BR255" s="77"/>
      <c r="BS255" s="77"/>
      <c r="BT255" s="77"/>
      <c r="BU255" s="77"/>
      <c r="BV255" s="77"/>
      <c r="BW255" s="77"/>
      <c r="BX255" s="77"/>
      <c r="BY255" s="77"/>
      <c r="BZ255" s="77"/>
      <c r="CA255" s="77"/>
      <c r="CB255" s="77"/>
      <c r="CC255" s="77"/>
      <c r="CD255" s="77"/>
      <c r="CE255" s="77"/>
      <c r="CF255" s="77"/>
      <c r="CG255" s="77"/>
      <c r="CH255" s="77"/>
      <c r="CI255" s="77"/>
      <c r="CJ255" s="77"/>
      <c r="CK255" s="77"/>
      <c r="CL255" s="77"/>
      <c r="CM255" s="77"/>
      <c r="CN255" s="77"/>
      <c r="CO255" s="77"/>
      <c r="CP255" s="77"/>
      <c r="CQ255" s="77"/>
      <c r="CR255" s="77"/>
      <c r="CS255" s="77"/>
    </row>
    <row r="256" customHeight="true" ht="15.75" customFormat="true" s="5">
      <c r="A256" s="135"/>
      <c r="B256" s="135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133"/>
      <c r="Y256" s="134"/>
      <c r="Z256" s="133"/>
      <c r="AA256" s="134"/>
      <c r="AB256" s="133"/>
      <c r="AC256" s="134"/>
      <c r="AD256" s="133"/>
      <c r="AE256" s="134"/>
      <c r="AF256" s="77"/>
      <c r="AG256" s="134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7"/>
      <c r="BP256" s="77"/>
      <c r="BQ256" s="77"/>
      <c r="BR256" s="77"/>
      <c r="BS256" s="77"/>
      <c r="BT256" s="77"/>
      <c r="BU256" s="77"/>
      <c r="BV256" s="77"/>
      <c r="BW256" s="77"/>
      <c r="BX256" s="77"/>
      <c r="BY256" s="77"/>
      <c r="BZ256" s="77"/>
      <c r="CA256" s="77"/>
      <c r="CB256" s="77"/>
      <c r="CC256" s="77"/>
      <c r="CD256" s="77"/>
      <c r="CE256" s="77"/>
      <c r="CF256" s="77"/>
      <c r="CG256" s="77"/>
      <c r="CH256" s="77"/>
      <c r="CI256" s="77"/>
      <c r="CJ256" s="77"/>
      <c r="CK256" s="77"/>
      <c r="CL256" s="77"/>
      <c r="CM256" s="77"/>
      <c r="CN256" s="77"/>
      <c r="CO256" s="77"/>
      <c r="CP256" s="77"/>
      <c r="CQ256" s="77"/>
      <c r="CR256" s="77"/>
      <c r="CS256" s="77"/>
    </row>
    <row r="257" customHeight="true" ht="15.75" customFormat="true" s="5">
      <c r="A257" s="135"/>
      <c r="B257" s="135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133"/>
      <c r="Y257" s="134"/>
      <c r="Z257" s="133"/>
      <c r="AA257" s="134"/>
      <c r="AB257" s="133"/>
      <c r="AC257" s="134"/>
      <c r="AD257" s="133"/>
      <c r="AE257" s="134"/>
      <c r="AF257" s="77"/>
      <c r="AG257" s="134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  <c r="BF257" s="77"/>
      <c r="BG257" s="77"/>
      <c r="BH257" s="77"/>
      <c r="BI257" s="77"/>
      <c r="BJ257" s="77"/>
      <c r="BK257" s="77"/>
      <c r="BL257" s="77"/>
      <c r="BM257" s="77"/>
      <c r="BN257" s="77"/>
      <c r="BO257" s="77"/>
      <c r="BP257" s="77"/>
      <c r="BQ257" s="77"/>
      <c r="BR257" s="77"/>
      <c r="BS257" s="77"/>
      <c r="BT257" s="77"/>
      <c r="BU257" s="77"/>
      <c r="BV257" s="77"/>
      <c r="BW257" s="77"/>
      <c r="BX257" s="77"/>
      <c r="BY257" s="77"/>
      <c r="BZ257" s="77"/>
      <c r="CA257" s="77"/>
      <c r="CB257" s="77"/>
      <c r="CC257" s="77"/>
      <c r="CD257" s="77"/>
      <c r="CE257" s="77"/>
      <c r="CF257" s="77"/>
      <c r="CG257" s="77"/>
      <c r="CH257" s="77"/>
      <c r="CI257" s="77"/>
      <c r="CJ257" s="77"/>
      <c r="CK257" s="77"/>
      <c r="CL257" s="77"/>
      <c r="CM257" s="77"/>
      <c r="CN257" s="77"/>
      <c r="CO257" s="77"/>
      <c r="CP257" s="77"/>
      <c r="CQ257" s="77"/>
      <c r="CR257" s="77"/>
      <c r="CS257" s="77"/>
    </row>
    <row r="258" customHeight="true" ht="15.75" customFormat="true" s="5">
      <c r="A258" s="135"/>
      <c r="B258" s="135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133"/>
      <c r="Y258" s="134"/>
      <c r="Z258" s="133"/>
      <c r="AA258" s="134"/>
      <c r="AB258" s="133"/>
      <c r="AC258" s="134"/>
      <c r="AD258" s="133"/>
      <c r="AE258" s="134"/>
      <c r="AF258" s="77"/>
      <c r="AG258" s="134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  <c r="BG258" s="77"/>
      <c r="BH258" s="77"/>
      <c r="BI258" s="77"/>
      <c r="BJ258" s="77"/>
      <c r="BK258" s="77"/>
      <c r="BL258" s="77"/>
      <c r="BM258" s="77"/>
      <c r="BN258" s="77"/>
      <c r="BO258" s="77"/>
      <c r="BP258" s="77"/>
      <c r="BQ258" s="77"/>
      <c r="BR258" s="77"/>
      <c r="BS258" s="77"/>
      <c r="BT258" s="77"/>
      <c r="BU258" s="77"/>
      <c r="BV258" s="77"/>
      <c r="BW258" s="77"/>
      <c r="BX258" s="77"/>
      <c r="BY258" s="77"/>
      <c r="BZ258" s="77"/>
      <c r="CA258" s="77"/>
      <c r="CB258" s="77"/>
      <c r="CC258" s="77"/>
      <c r="CD258" s="77"/>
      <c r="CE258" s="77"/>
      <c r="CF258" s="77"/>
      <c r="CG258" s="77"/>
      <c r="CH258" s="77"/>
      <c r="CI258" s="77"/>
      <c r="CJ258" s="77"/>
      <c r="CK258" s="77"/>
      <c r="CL258" s="77"/>
      <c r="CM258" s="77"/>
      <c r="CN258" s="77"/>
      <c r="CO258" s="77"/>
      <c r="CP258" s="77"/>
      <c r="CQ258" s="77"/>
      <c r="CR258" s="77"/>
      <c r="CS258" s="77"/>
    </row>
    <row r="259" customHeight="true" ht="15.75" customFormat="true" s="5">
      <c r="A259" s="135"/>
      <c r="B259" s="135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133"/>
      <c r="Y259" s="134"/>
      <c r="Z259" s="133"/>
      <c r="AA259" s="134"/>
      <c r="AB259" s="133"/>
      <c r="AC259" s="134"/>
      <c r="AD259" s="133"/>
      <c r="AE259" s="134"/>
      <c r="AF259" s="77"/>
      <c r="AG259" s="134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  <c r="BF259" s="77"/>
      <c r="BG259" s="77"/>
      <c r="BH259" s="77"/>
      <c r="BI259" s="77"/>
      <c r="BJ259" s="77"/>
      <c r="BK259" s="77"/>
      <c r="BL259" s="77"/>
      <c r="BM259" s="77"/>
      <c r="BN259" s="77"/>
      <c r="BO259" s="77"/>
      <c r="BP259" s="77"/>
      <c r="BQ259" s="77"/>
      <c r="BR259" s="77"/>
      <c r="BS259" s="77"/>
      <c r="BT259" s="77"/>
      <c r="BU259" s="77"/>
      <c r="BV259" s="77"/>
      <c r="BW259" s="77"/>
      <c r="BX259" s="77"/>
      <c r="BY259" s="77"/>
      <c r="BZ259" s="77"/>
      <c r="CA259" s="77"/>
      <c r="CB259" s="77"/>
      <c r="CC259" s="77"/>
      <c r="CD259" s="77"/>
      <c r="CE259" s="77"/>
      <c r="CF259" s="77"/>
      <c r="CG259" s="77"/>
      <c r="CH259" s="77"/>
      <c r="CI259" s="77"/>
      <c r="CJ259" s="77"/>
      <c r="CK259" s="77"/>
      <c r="CL259" s="77"/>
      <c r="CM259" s="77"/>
      <c r="CN259" s="77"/>
      <c r="CO259" s="77"/>
      <c r="CP259" s="77"/>
      <c r="CQ259" s="77"/>
      <c r="CR259" s="77"/>
      <c r="CS259" s="77"/>
    </row>
    <row r="260" customHeight="true" ht="15.75" customFormat="true" s="5">
      <c r="A260" s="135"/>
      <c r="B260" s="135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133"/>
      <c r="Y260" s="134"/>
      <c r="Z260" s="133"/>
      <c r="AA260" s="134"/>
      <c r="AB260" s="133"/>
      <c r="AC260" s="134"/>
      <c r="AD260" s="133"/>
      <c r="AE260" s="134"/>
      <c r="AF260" s="77"/>
      <c r="AG260" s="134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  <c r="BF260" s="77"/>
      <c r="BG260" s="77"/>
      <c r="BH260" s="77"/>
      <c r="BI260" s="77"/>
      <c r="BJ260" s="77"/>
      <c r="BK260" s="77"/>
      <c r="BL260" s="77"/>
      <c r="BM260" s="77"/>
      <c r="BN260" s="77"/>
      <c r="BO260" s="77"/>
      <c r="BP260" s="77"/>
      <c r="BQ260" s="77"/>
      <c r="BR260" s="77"/>
      <c r="BS260" s="77"/>
      <c r="BT260" s="77"/>
      <c r="BU260" s="77"/>
      <c r="BV260" s="77"/>
      <c r="BW260" s="77"/>
      <c r="BX260" s="77"/>
      <c r="BY260" s="77"/>
      <c r="BZ260" s="77"/>
      <c r="CA260" s="77"/>
      <c r="CB260" s="77"/>
      <c r="CC260" s="77"/>
      <c r="CD260" s="77"/>
      <c r="CE260" s="77"/>
      <c r="CF260" s="77"/>
      <c r="CG260" s="77"/>
      <c r="CH260" s="77"/>
      <c r="CI260" s="77"/>
      <c r="CJ260" s="77"/>
      <c r="CK260" s="77"/>
      <c r="CL260" s="77"/>
      <c r="CM260" s="77"/>
      <c r="CN260" s="77"/>
      <c r="CO260" s="77"/>
      <c r="CP260" s="77"/>
      <c r="CQ260" s="77"/>
      <c r="CR260" s="77"/>
      <c r="CS260" s="77"/>
    </row>
    <row r="261" customHeight="true" ht="15.75" customFormat="true" s="5">
      <c r="A261" s="135"/>
      <c r="B261" s="135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133"/>
      <c r="Y261" s="134"/>
      <c r="Z261" s="133"/>
      <c r="AA261" s="134"/>
      <c r="AB261" s="133"/>
      <c r="AC261" s="134"/>
      <c r="AD261" s="133"/>
      <c r="AE261" s="134"/>
      <c r="AF261" s="77"/>
      <c r="AG261" s="134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  <c r="BF261" s="77"/>
      <c r="BG261" s="77"/>
      <c r="BH261" s="77"/>
      <c r="BI261" s="77"/>
      <c r="BJ261" s="77"/>
      <c r="BK261" s="77"/>
      <c r="BL261" s="77"/>
      <c r="BM261" s="77"/>
      <c r="BN261" s="77"/>
      <c r="BO261" s="77"/>
      <c r="BP261" s="77"/>
      <c r="BQ261" s="77"/>
      <c r="BR261" s="77"/>
      <c r="BS261" s="77"/>
      <c r="BT261" s="77"/>
      <c r="BU261" s="77"/>
      <c r="BV261" s="77"/>
      <c r="BW261" s="77"/>
      <c r="BX261" s="77"/>
      <c r="BY261" s="77"/>
      <c r="BZ261" s="77"/>
      <c r="CA261" s="77"/>
      <c r="CB261" s="77"/>
      <c r="CC261" s="77"/>
      <c r="CD261" s="77"/>
      <c r="CE261" s="77"/>
      <c r="CF261" s="77"/>
      <c r="CG261" s="77"/>
      <c r="CH261" s="77"/>
      <c r="CI261" s="77"/>
      <c r="CJ261" s="77"/>
      <c r="CK261" s="77"/>
      <c r="CL261" s="77"/>
      <c r="CM261" s="77"/>
      <c r="CN261" s="77"/>
      <c r="CO261" s="77"/>
      <c r="CP261" s="77"/>
      <c r="CQ261" s="77"/>
      <c r="CR261" s="77"/>
      <c r="CS261" s="77"/>
    </row>
    <row r="262" customHeight="true" ht="15.75" customFormat="true" s="5">
      <c r="A262" s="135"/>
      <c r="B262" s="135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133"/>
      <c r="Y262" s="134"/>
      <c r="Z262" s="133"/>
      <c r="AA262" s="134"/>
      <c r="AB262" s="133"/>
      <c r="AC262" s="134"/>
      <c r="AD262" s="133"/>
      <c r="AE262" s="134"/>
      <c r="AF262" s="77"/>
      <c r="AG262" s="134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  <c r="BL262" s="77"/>
      <c r="BM262" s="77"/>
      <c r="BN262" s="77"/>
      <c r="BO262" s="77"/>
      <c r="BP262" s="77"/>
      <c r="BQ262" s="77"/>
      <c r="BR262" s="77"/>
      <c r="BS262" s="77"/>
      <c r="BT262" s="77"/>
      <c r="BU262" s="77"/>
      <c r="BV262" s="77"/>
      <c r="BW262" s="77"/>
      <c r="BX262" s="77"/>
      <c r="BY262" s="77"/>
      <c r="BZ262" s="77"/>
      <c r="CA262" s="77"/>
      <c r="CB262" s="77"/>
      <c r="CC262" s="77"/>
      <c r="CD262" s="77"/>
      <c r="CE262" s="77"/>
      <c r="CF262" s="77"/>
      <c r="CG262" s="77"/>
      <c r="CH262" s="77"/>
      <c r="CI262" s="77"/>
      <c r="CJ262" s="77"/>
      <c r="CK262" s="77"/>
      <c r="CL262" s="77"/>
      <c r="CM262" s="77"/>
      <c r="CN262" s="77"/>
      <c r="CO262" s="77"/>
      <c r="CP262" s="77"/>
      <c r="CQ262" s="77"/>
      <c r="CR262" s="77"/>
      <c r="CS262" s="77"/>
    </row>
    <row r="263" customHeight="true" ht="15.75" customFormat="true" s="5">
      <c r="A263" s="135"/>
      <c r="B263" s="135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133"/>
      <c r="Y263" s="134"/>
      <c r="Z263" s="133"/>
      <c r="AA263" s="134"/>
      <c r="AB263" s="133"/>
      <c r="AC263" s="134"/>
      <c r="AD263" s="133"/>
      <c r="AE263" s="134"/>
      <c r="AF263" s="77"/>
      <c r="AG263" s="134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  <c r="BK263" s="77"/>
      <c r="BL263" s="77"/>
      <c r="BM263" s="77"/>
      <c r="BN263" s="77"/>
      <c r="BO263" s="77"/>
      <c r="BP263" s="77"/>
      <c r="BQ263" s="77"/>
      <c r="BR263" s="77"/>
      <c r="BS263" s="77"/>
      <c r="BT263" s="77"/>
      <c r="BU263" s="77"/>
      <c r="BV263" s="77"/>
      <c r="BW263" s="77"/>
      <c r="BX263" s="77"/>
      <c r="BY263" s="77"/>
      <c r="BZ263" s="77"/>
      <c r="CA263" s="77"/>
      <c r="CB263" s="77"/>
      <c r="CC263" s="77"/>
      <c r="CD263" s="77"/>
      <c r="CE263" s="77"/>
      <c r="CF263" s="77"/>
      <c r="CG263" s="77"/>
      <c r="CH263" s="77"/>
      <c r="CI263" s="77"/>
      <c r="CJ263" s="77"/>
      <c r="CK263" s="77"/>
      <c r="CL263" s="77"/>
      <c r="CM263" s="77"/>
      <c r="CN263" s="77"/>
      <c r="CO263" s="77"/>
      <c r="CP263" s="77"/>
      <c r="CQ263" s="77"/>
      <c r="CR263" s="77"/>
      <c r="CS263" s="77"/>
    </row>
    <row r="264" customHeight="true" ht="15.75" customFormat="true" s="5">
      <c r="A264" s="135"/>
      <c r="B264" s="135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133"/>
      <c r="Y264" s="134"/>
      <c r="Z264" s="133"/>
      <c r="AA264" s="134"/>
      <c r="AB264" s="133"/>
      <c r="AC264" s="134"/>
      <c r="AD264" s="133"/>
      <c r="AE264" s="134"/>
      <c r="AF264" s="77"/>
      <c r="AG264" s="134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  <c r="BK264" s="77"/>
      <c r="BL264" s="77"/>
      <c r="BM264" s="77"/>
      <c r="BN264" s="77"/>
      <c r="BO264" s="77"/>
      <c r="BP264" s="77"/>
      <c r="BQ264" s="77"/>
      <c r="BR264" s="77"/>
      <c r="BS264" s="77"/>
      <c r="BT264" s="77"/>
      <c r="BU264" s="77"/>
      <c r="BV264" s="77"/>
      <c r="BW264" s="77"/>
      <c r="BX264" s="77"/>
      <c r="BY264" s="77"/>
      <c r="BZ264" s="77"/>
      <c r="CA264" s="77"/>
      <c r="CB264" s="77"/>
      <c r="CC264" s="77"/>
      <c r="CD264" s="77"/>
      <c r="CE264" s="77"/>
      <c r="CF264" s="77"/>
      <c r="CG264" s="77"/>
      <c r="CH264" s="77"/>
      <c r="CI264" s="77"/>
      <c r="CJ264" s="77"/>
      <c r="CK264" s="77"/>
      <c r="CL264" s="77"/>
      <c r="CM264" s="77"/>
      <c r="CN264" s="77"/>
      <c r="CO264" s="77"/>
      <c r="CP264" s="77"/>
      <c r="CQ264" s="77"/>
      <c r="CR264" s="77"/>
      <c r="CS264" s="77"/>
    </row>
    <row r="265" customHeight="true" ht="15.75" customFormat="true" s="5">
      <c r="A265" s="135"/>
      <c r="B265" s="135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133"/>
      <c r="Y265" s="134"/>
      <c r="Z265" s="133"/>
      <c r="AA265" s="134"/>
      <c r="AB265" s="133"/>
      <c r="AC265" s="134"/>
      <c r="AD265" s="133"/>
      <c r="AE265" s="134"/>
      <c r="AF265" s="77"/>
      <c r="AG265" s="134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  <c r="BL265" s="77"/>
      <c r="BM265" s="77"/>
      <c r="BN265" s="77"/>
      <c r="BO265" s="77"/>
      <c r="BP265" s="77"/>
      <c r="BQ265" s="77"/>
      <c r="BR265" s="77"/>
      <c r="BS265" s="77"/>
      <c r="BT265" s="77"/>
      <c r="BU265" s="77"/>
      <c r="BV265" s="77"/>
      <c r="BW265" s="77"/>
      <c r="BX265" s="77"/>
      <c r="BY265" s="77"/>
      <c r="BZ265" s="77"/>
      <c r="CA265" s="77"/>
      <c r="CB265" s="77"/>
      <c r="CC265" s="77"/>
      <c r="CD265" s="77"/>
      <c r="CE265" s="77"/>
      <c r="CF265" s="77"/>
      <c r="CG265" s="77"/>
      <c r="CH265" s="77"/>
      <c r="CI265" s="77"/>
      <c r="CJ265" s="77"/>
      <c r="CK265" s="77"/>
      <c r="CL265" s="77"/>
      <c r="CM265" s="77"/>
      <c r="CN265" s="77"/>
      <c r="CO265" s="77"/>
      <c r="CP265" s="77"/>
      <c r="CQ265" s="77"/>
      <c r="CR265" s="77"/>
      <c r="CS265" s="77"/>
    </row>
    <row r="266" customHeight="true" ht="15.75" customFormat="true" s="5">
      <c r="A266" s="135"/>
      <c r="B266" s="135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133"/>
      <c r="Y266" s="134"/>
      <c r="Z266" s="133"/>
      <c r="AA266" s="134"/>
      <c r="AB266" s="133"/>
      <c r="AC266" s="134"/>
      <c r="AD266" s="133"/>
      <c r="AE266" s="134"/>
      <c r="AF266" s="77"/>
      <c r="AG266" s="134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  <c r="BL266" s="77"/>
      <c r="BM266" s="77"/>
      <c r="BN266" s="77"/>
      <c r="BO266" s="77"/>
      <c r="BP266" s="77"/>
      <c r="BQ266" s="77"/>
      <c r="BR266" s="77"/>
      <c r="BS266" s="77"/>
      <c r="BT266" s="77"/>
      <c r="BU266" s="77"/>
      <c r="BV266" s="77"/>
      <c r="BW266" s="77"/>
      <c r="BX266" s="77"/>
      <c r="BY266" s="77"/>
      <c r="BZ266" s="77"/>
      <c r="CA266" s="77"/>
      <c r="CB266" s="77"/>
      <c r="CC266" s="77"/>
      <c r="CD266" s="77"/>
      <c r="CE266" s="77"/>
      <c r="CF266" s="77"/>
      <c r="CG266" s="77"/>
      <c r="CH266" s="77"/>
      <c r="CI266" s="77"/>
      <c r="CJ266" s="77"/>
      <c r="CK266" s="77"/>
      <c r="CL266" s="77"/>
      <c r="CM266" s="77"/>
      <c r="CN266" s="77"/>
      <c r="CO266" s="77"/>
      <c r="CP266" s="77"/>
      <c r="CQ266" s="77"/>
      <c r="CR266" s="77"/>
      <c r="CS266" s="77"/>
    </row>
    <row r="267" customHeight="true" ht="15.75" customFormat="true" s="5">
      <c r="A267" s="135"/>
      <c r="B267" s="135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133"/>
      <c r="Y267" s="134"/>
      <c r="Z267" s="133"/>
      <c r="AA267" s="134"/>
      <c r="AB267" s="133"/>
      <c r="AC267" s="134"/>
      <c r="AD267" s="133"/>
      <c r="AE267" s="134"/>
      <c r="AF267" s="77"/>
      <c r="AG267" s="134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77"/>
      <c r="CR267" s="77"/>
      <c r="CS267" s="77"/>
    </row>
    <row r="268" customHeight="true" ht="15.75" customFormat="true" s="5">
      <c r="A268" s="135"/>
      <c r="B268" s="135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133"/>
      <c r="Y268" s="134"/>
      <c r="Z268" s="133"/>
      <c r="AA268" s="134"/>
      <c r="AB268" s="133"/>
      <c r="AC268" s="134"/>
      <c r="AD268" s="133"/>
      <c r="AE268" s="134"/>
      <c r="AF268" s="77"/>
      <c r="AG268" s="134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77"/>
      <c r="CR268" s="77"/>
      <c r="CS268" s="77"/>
    </row>
    <row r="269" customHeight="true" ht="15.75" customFormat="true" s="5">
      <c r="A269" s="135"/>
      <c r="B269" s="135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133"/>
      <c r="Y269" s="134"/>
      <c r="Z269" s="133"/>
      <c r="AA269" s="134"/>
      <c r="AB269" s="133"/>
      <c r="AC269" s="134"/>
      <c r="AD269" s="133"/>
      <c r="AE269" s="134"/>
      <c r="AF269" s="77"/>
      <c r="AG269" s="134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77"/>
      <c r="CR269" s="77"/>
      <c r="CS269" s="77"/>
    </row>
    <row r="270" customHeight="true" ht="15.75" customFormat="true" s="5">
      <c r="A270" s="135"/>
      <c r="B270" s="135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133"/>
      <c r="Y270" s="134"/>
      <c r="Z270" s="133"/>
      <c r="AA270" s="134"/>
      <c r="AB270" s="133"/>
      <c r="AC270" s="134"/>
      <c r="AD270" s="133"/>
      <c r="AE270" s="134"/>
      <c r="AF270" s="77"/>
      <c r="AG270" s="134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  <c r="BL270" s="77"/>
      <c r="BM270" s="77"/>
      <c r="BN270" s="77"/>
      <c r="BO270" s="77"/>
      <c r="BP270" s="77"/>
      <c r="BQ270" s="77"/>
      <c r="BR270" s="77"/>
      <c r="BS270" s="77"/>
      <c r="BT270" s="77"/>
      <c r="BU270" s="77"/>
      <c r="BV270" s="77"/>
      <c r="BW270" s="77"/>
      <c r="BX270" s="77"/>
      <c r="BY270" s="77"/>
      <c r="BZ270" s="77"/>
      <c r="CA270" s="77"/>
      <c r="CB270" s="77"/>
      <c r="CC270" s="77"/>
      <c r="CD270" s="77"/>
      <c r="CE270" s="77"/>
      <c r="CF270" s="77"/>
      <c r="CG270" s="77"/>
      <c r="CH270" s="77"/>
      <c r="CI270" s="77"/>
      <c r="CJ270" s="77"/>
      <c r="CK270" s="77"/>
      <c r="CL270" s="77"/>
      <c r="CM270" s="77"/>
      <c r="CN270" s="77"/>
      <c r="CO270" s="77"/>
      <c r="CP270" s="77"/>
      <c r="CQ270" s="77"/>
      <c r="CR270" s="77"/>
      <c r="CS270" s="77"/>
    </row>
    <row r="271" customHeight="true" ht="15.75" customFormat="true" s="5">
      <c r="A271" s="135"/>
      <c r="B271" s="135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133"/>
      <c r="Y271" s="134"/>
      <c r="Z271" s="133"/>
      <c r="AA271" s="134"/>
      <c r="AB271" s="133"/>
      <c r="AC271" s="134"/>
      <c r="AD271" s="133"/>
      <c r="AE271" s="134"/>
      <c r="AF271" s="77"/>
      <c r="AG271" s="134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  <c r="BK271" s="77"/>
      <c r="BL271" s="77"/>
      <c r="BM271" s="77"/>
      <c r="BN271" s="77"/>
      <c r="BO271" s="77"/>
      <c r="BP271" s="77"/>
      <c r="BQ271" s="77"/>
      <c r="BR271" s="77"/>
      <c r="BS271" s="77"/>
      <c r="BT271" s="77"/>
      <c r="BU271" s="77"/>
      <c r="BV271" s="77"/>
      <c r="BW271" s="77"/>
      <c r="BX271" s="77"/>
      <c r="BY271" s="77"/>
      <c r="BZ271" s="77"/>
      <c r="CA271" s="77"/>
      <c r="CB271" s="77"/>
      <c r="CC271" s="77"/>
      <c r="CD271" s="77"/>
      <c r="CE271" s="77"/>
      <c r="CF271" s="77"/>
      <c r="CG271" s="77"/>
      <c r="CH271" s="77"/>
      <c r="CI271" s="77"/>
      <c r="CJ271" s="77"/>
      <c r="CK271" s="77"/>
      <c r="CL271" s="77"/>
      <c r="CM271" s="77"/>
      <c r="CN271" s="77"/>
      <c r="CO271" s="77"/>
      <c r="CP271" s="77"/>
      <c r="CQ271" s="77"/>
      <c r="CR271" s="77"/>
      <c r="CS271" s="77"/>
    </row>
    <row r="272" customHeight="true" ht="15.75" customFormat="true" s="5">
      <c r="A272" s="135"/>
      <c r="B272" s="135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133"/>
      <c r="Y272" s="134"/>
      <c r="Z272" s="133"/>
      <c r="AA272" s="134"/>
      <c r="AB272" s="133"/>
      <c r="AC272" s="134"/>
      <c r="AD272" s="133"/>
      <c r="AE272" s="134"/>
      <c r="AF272" s="77"/>
      <c r="AG272" s="134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  <c r="BK272" s="77"/>
      <c r="BL272" s="77"/>
      <c r="BM272" s="77"/>
      <c r="BN272" s="77"/>
      <c r="BO272" s="77"/>
      <c r="BP272" s="77"/>
      <c r="BQ272" s="77"/>
      <c r="BR272" s="77"/>
      <c r="BS272" s="77"/>
      <c r="BT272" s="77"/>
      <c r="BU272" s="77"/>
      <c r="BV272" s="77"/>
      <c r="BW272" s="77"/>
      <c r="BX272" s="77"/>
      <c r="BY272" s="77"/>
      <c r="BZ272" s="77"/>
      <c r="CA272" s="77"/>
      <c r="CB272" s="77"/>
      <c r="CC272" s="77"/>
      <c r="CD272" s="77"/>
      <c r="CE272" s="77"/>
      <c r="CF272" s="77"/>
      <c r="CG272" s="77"/>
      <c r="CH272" s="77"/>
      <c r="CI272" s="77"/>
      <c r="CJ272" s="77"/>
      <c r="CK272" s="77"/>
      <c r="CL272" s="77"/>
      <c r="CM272" s="77"/>
      <c r="CN272" s="77"/>
      <c r="CO272" s="77"/>
      <c r="CP272" s="77"/>
      <c r="CQ272" s="77"/>
      <c r="CR272" s="77"/>
      <c r="CS272" s="77"/>
    </row>
    <row r="273" customHeight="true" ht="15.75" customFormat="true" s="5">
      <c r="A273" s="135"/>
      <c r="B273" s="135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133"/>
      <c r="Y273" s="134"/>
      <c r="Z273" s="133"/>
      <c r="AA273" s="134"/>
      <c r="AB273" s="133"/>
      <c r="AC273" s="134"/>
      <c r="AD273" s="133"/>
      <c r="AE273" s="134"/>
      <c r="AF273" s="77"/>
      <c r="AG273" s="134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  <c r="BK273" s="77"/>
      <c r="BL273" s="77"/>
      <c r="BM273" s="77"/>
      <c r="BN273" s="77"/>
      <c r="BO273" s="77"/>
      <c r="BP273" s="77"/>
      <c r="BQ273" s="77"/>
      <c r="BR273" s="77"/>
      <c r="BS273" s="77"/>
      <c r="BT273" s="77"/>
      <c r="BU273" s="77"/>
      <c r="BV273" s="77"/>
      <c r="BW273" s="77"/>
      <c r="BX273" s="77"/>
      <c r="BY273" s="77"/>
      <c r="BZ273" s="77"/>
      <c r="CA273" s="77"/>
      <c r="CB273" s="77"/>
      <c r="CC273" s="77"/>
      <c r="CD273" s="77"/>
      <c r="CE273" s="77"/>
      <c r="CF273" s="77"/>
      <c r="CG273" s="77"/>
      <c r="CH273" s="77"/>
      <c r="CI273" s="77"/>
      <c r="CJ273" s="77"/>
      <c r="CK273" s="77"/>
      <c r="CL273" s="77"/>
      <c r="CM273" s="77"/>
      <c r="CN273" s="77"/>
      <c r="CO273" s="77"/>
      <c r="CP273" s="77"/>
      <c r="CQ273" s="77"/>
      <c r="CR273" s="77"/>
      <c r="CS273" s="77"/>
    </row>
    <row r="274" customHeight="true" ht="15.75" customFormat="true" s="5">
      <c r="A274" s="135"/>
      <c r="B274" s="135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133"/>
      <c r="Y274" s="134"/>
      <c r="Z274" s="133"/>
      <c r="AA274" s="134"/>
      <c r="AB274" s="133"/>
      <c r="AC274" s="134"/>
      <c r="AD274" s="133"/>
      <c r="AE274" s="134"/>
      <c r="AF274" s="77"/>
      <c r="AG274" s="134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  <c r="BK274" s="77"/>
      <c r="BL274" s="77"/>
      <c r="BM274" s="77"/>
      <c r="BN274" s="77"/>
      <c r="BO274" s="77"/>
      <c r="BP274" s="77"/>
      <c r="BQ274" s="77"/>
      <c r="BR274" s="77"/>
      <c r="BS274" s="77"/>
      <c r="BT274" s="77"/>
      <c r="BU274" s="77"/>
      <c r="BV274" s="77"/>
      <c r="BW274" s="77"/>
      <c r="BX274" s="77"/>
      <c r="BY274" s="77"/>
      <c r="BZ274" s="77"/>
      <c r="CA274" s="77"/>
      <c r="CB274" s="77"/>
      <c r="CC274" s="77"/>
      <c r="CD274" s="77"/>
      <c r="CE274" s="77"/>
      <c r="CF274" s="77"/>
      <c r="CG274" s="77"/>
      <c r="CH274" s="77"/>
      <c r="CI274" s="77"/>
      <c r="CJ274" s="77"/>
      <c r="CK274" s="77"/>
      <c r="CL274" s="77"/>
      <c r="CM274" s="77"/>
      <c r="CN274" s="77"/>
      <c r="CO274" s="77"/>
      <c r="CP274" s="77"/>
      <c r="CQ274" s="77"/>
      <c r="CR274" s="77"/>
      <c r="CS274" s="77"/>
    </row>
    <row r="275" customHeight="true" ht="15.75" customFormat="true" s="5">
      <c r="A275" s="135"/>
      <c r="B275" s="135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133"/>
      <c r="Y275" s="134"/>
      <c r="Z275" s="133"/>
      <c r="AA275" s="134"/>
      <c r="AB275" s="133"/>
      <c r="AC275" s="134"/>
      <c r="AD275" s="133"/>
      <c r="AE275" s="134"/>
      <c r="AF275" s="77"/>
      <c r="AG275" s="134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77"/>
      <c r="CR275" s="77"/>
      <c r="CS275" s="77"/>
    </row>
    <row r="276" customHeight="true" ht="15.75" customFormat="true" s="5">
      <c r="A276" s="135"/>
      <c r="B276" s="135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133"/>
      <c r="Y276" s="134"/>
      <c r="Z276" s="133"/>
      <c r="AA276" s="134"/>
      <c r="AB276" s="133"/>
      <c r="AC276" s="134"/>
      <c r="AD276" s="133"/>
      <c r="AE276" s="134"/>
      <c r="AF276" s="77"/>
      <c r="AG276" s="134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  <c r="BM276" s="77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77"/>
      <c r="CR276" s="77"/>
      <c r="CS276" s="77"/>
    </row>
    <row r="277" customHeight="true" ht="15.75" customFormat="true" s="5">
      <c r="A277" s="135"/>
      <c r="B277" s="135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133"/>
      <c r="Y277" s="134"/>
      <c r="Z277" s="133"/>
      <c r="AA277" s="134"/>
      <c r="AB277" s="133"/>
      <c r="AC277" s="134"/>
      <c r="AD277" s="133"/>
      <c r="AE277" s="134"/>
      <c r="AF277" s="77"/>
      <c r="AG277" s="134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77"/>
      <c r="CR277" s="77"/>
      <c r="CS277" s="77"/>
    </row>
    <row r="278" customHeight="true" ht="15.75" customFormat="true" s="5">
      <c r="A278" s="135"/>
      <c r="B278" s="135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133"/>
      <c r="Y278" s="134"/>
      <c r="Z278" s="133"/>
      <c r="AA278" s="134"/>
      <c r="AB278" s="133"/>
      <c r="AC278" s="134"/>
      <c r="AD278" s="133"/>
      <c r="AE278" s="134"/>
      <c r="AF278" s="77"/>
      <c r="AG278" s="134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  <c r="BL278" s="77"/>
      <c r="BM278" s="77"/>
      <c r="BN278" s="77"/>
      <c r="BO278" s="77"/>
      <c r="BP278" s="77"/>
      <c r="BQ278" s="77"/>
      <c r="BR278" s="77"/>
      <c r="BS278" s="77"/>
      <c r="BT278" s="77"/>
      <c r="BU278" s="77"/>
      <c r="BV278" s="77"/>
      <c r="BW278" s="77"/>
      <c r="BX278" s="77"/>
      <c r="BY278" s="77"/>
      <c r="BZ278" s="77"/>
      <c r="CA278" s="77"/>
      <c r="CB278" s="77"/>
      <c r="CC278" s="77"/>
      <c r="CD278" s="77"/>
      <c r="CE278" s="77"/>
      <c r="CF278" s="77"/>
      <c r="CG278" s="77"/>
      <c r="CH278" s="77"/>
      <c r="CI278" s="77"/>
      <c r="CJ278" s="77"/>
      <c r="CK278" s="77"/>
      <c r="CL278" s="77"/>
      <c r="CM278" s="77"/>
      <c r="CN278" s="77"/>
      <c r="CO278" s="77"/>
      <c r="CP278" s="77"/>
      <c r="CQ278" s="77"/>
      <c r="CR278" s="77"/>
      <c r="CS278" s="77"/>
    </row>
    <row r="279" customHeight="true" ht="15.75" customFormat="true" s="5">
      <c r="A279" s="135"/>
      <c r="B279" s="135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133"/>
      <c r="Y279" s="134"/>
      <c r="Z279" s="133"/>
      <c r="AA279" s="134"/>
      <c r="AB279" s="133"/>
      <c r="AC279" s="134"/>
      <c r="AD279" s="133"/>
      <c r="AE279" s="134"/>
      <c r="AF279" s="77"/>
      <c r="AG279" s="134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7"/>
      <c r="BR279" s="77"/>
      <c r="BS279" s="77"/>
      <c r="BT279" s="77"/>
      <c r="BU279" s="77"/>
      <c r="BV279" s="77"/>
      <c r="BW279" s="77"/>
      <c r="BX279" s="77"/>
      <c r="BY279" s="77"/>
      <c r="BZ279" s="77"/>
      <c r="CA279" s="77"/>
      <c r="CB279" s="77"/>
      <c r="CC279" s="77"/>
      <c r="CD279" s="77"/>
      <c r="CE279" s="77"/>
      <c r="CF279" s="77"/>
      <c r="CG279" s="77"/>
      <c r="CH279" s="77"/>
      <c r="CI279" s="77"/>
      <c r="CJ279" s="77"/>
      <c r="CK279" s="77"/>
      <c r="CL279" s="77"/>
      <c r="CM279" s="77"/>
      <c r="CN279" s="77"/>
      <c r="CO279" s="77"/>
      <c r="CP279" s="77"/>
      <c r="CQ279" s="77"/>
      <c r="CR279" s="77"/>
      <c r="CS279" s="77"/>
    </row>
    <row r="280" customHeight="true" ht="15.75" customFormat="true" s="5">
      <c r="A280" s="135"/>
      <c r="B280" s="135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133"/>
      <c r="Y280" s="134"/>
      <c r="Z280" s="133"/>
      <c r="AA280" s="134"/>
      <c r="AB280" s="133"/>
      <c r="AC280" s="134"/>
      <c r="AD280" s="133"/>
      <c r="AE280" s="134"/>
      <c r="AF280" s="77"/>
      <c r="AG280" s="134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7"/>
      <c r="BR280" s="77"/>
      <c r="BS280" s="77"/>
      <c r="BT280" s="77"/>
      <c r="BU280" s="77"/>
      <c r="BV280" s="77"/>
      <c r="BW280" s="77"/>
      <c r="BX280" s="77"/>
      <c r="BY280" s="77"/>
      <c r="BZ280" s="77"/>
      <c r="CA280" s="77"/>
      <c r="CB280" s="77"/>
      <c r="CC280" s="77"/>
      <c r="CD280" s="77"/>
      <c r="CE280" s="77"/>
      <c r="CF280" s="77"/>
      <c r="CG280" s="77"/>
      <c r="CH280" s="77"/>
      <c r="CI280" s="77"/>
      <c r="CJ280" s="77"/>
      <c r="CK280" s="77"/>
      <c r="CL280" s="77"/>
      <c r="CM280" s="77"/>
      <c r="CN280" s="77"/>
      <c r="CO280" s="77"/>
      <c r="CP280" s="77"/>
      <c r="CQ280" s="77"/>
      <c r="CR280" s="77"/>
      <c r="CS280" s="77"/>
    </row>
    <row r="281" customHeight="true" ht="15.75" customFormat="true" s="5">
      <c r="A281" s="135"/>
      <c r="B281" s="135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133"/>
      <c r="Y281" s="134"/>
      <c r="Z281" s="133"/>
      <c r="AA281" s="134"/>
      <c r="AB281" s="133"/>
      <c r="AC281" s="134"/>
      <c r="AD281" s="133"/>
      <c r="AE281" s="134"/>
      <c r="AF281" s="77"/>
      <c r="AG281" s="134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7"/>
      <c r="BR281" s="77"/>
      <c r="BS281" s="77"/>
      <c r="BT281" s="77"/>
      <c r="BU281" s="77"/>
      <c r="BV281" s="77"/>
      <c r="BW281" s="77"/>
      <c r="BX281" s="77"/>
      <c r="BY281" s="77"/>
      <c r="BZ281" s="77"/>
      <c r="CA281" s="77"/>
      <c r="CB281" s="77"/>
      <c r="CC281" s="77"/>
      <c r="CD281" s="77"/>
      <c r="CE281" s="77"/>
      <c r="CF281" s="77"/>
      <c r="CG281" s="77"/>
      <c r="CH281" s="77"/>
      <c r="CI281" s="77"/>
      <c r="CJ281" s="77"/>
      <c r="CK281" s="77"/>
      <c r="CL281" s="77"/>
      <c r="CM281" s="77"/>
      <c r="CN281" s="77"/>
      <c r="CO281" s="77"/>
      <c r="CP281" s="77"/>
      <c r="CQ281" s="77"/>
      <c r="CR281" s="77"/>
      <c r="CS281" s="77"/>
    </row>
    <row r="282" customHeight="true" ht="15.75" customFormat="true" s="5">
      <c r="A282" s="135"/>
      <c r="B282" s="135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133"/>
      <c r="Y282" s="134"/>
      <c r="Z282" s="133"/>
      <c r="AA282" s="134"/>
      <c r="AB282" s="133"/>
      <c r="AC282" s="134"/>
      <c r="AD282" s="133"/>
      <c r="AE282" s="134"/>
      <c r="AF282" s="77"/>
      <c r="AG282" s="134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77"/>
      <c r="BR282" s="77"/>
      <c r="BS282" s="77"/>
      <c r="BT282" s="77"/>
      <c r="BU282" s="77"/>
      <c r="BV282" s="77"/>
      <c r="BW282" s="77"/>
      <c r="BX282" s="77"/>
      <c r="BY282" s="77"/>
      <c r="BZ282" s="77"/>
      <c r="CA282" s="77"/>
      <c r="CB282" s="77"/>
      <c r="CC282" s="77"/>
      <c r="CD282" s="77"/>
      <c r="CE282" s="77"/>
      <c r="CF282" s="77"/>
      <c r="CG282" s="77"/>
      <c r="CH282" s="77"/>
      <c r="CI282" s="77"/>
      <c r="CJ282" s="77"/>
      <c r="CK282" s="77"/>
      <c r="CL282" s="77"/>
      <c r="CM282" s="77"/>
      <c r="CN282" s="77"/>
      <c r="CO282" s="77"/>
      <c r="CP282" s="77"/>
      <c r="CQ282" s="77"/>
      <c r="CR282" s="77"/>
      <c r="CS282" s="77"/>
    </row>
    <row r="283" customHeight="true" ht="15.75" customFormat="true" s="5">
      <c r="A283" s="135"/>
      <c r="B283" s="135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133"/>
      <c r="Y283" s="134"/>
      <c r="Z283" s="133"/>
      <c r="AA283" s="134"/>
      <c r="AB283" s="133"/>
      <c r="AC283" s="134"/>
      <c r="AD283" s="133"/>
      <c r="AE283" s="134"/>
      <c r="AF283" s="77"/>
      <c r="AG283" s="134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77"/>
      <c r="CR283" s="77"/>
      <c r="CS283" s="77"/>
    </row>
    <row r="284" customHeight="true" ht="15.75" customFormat="true" s="5">
      <c r="A284" s="135"/>
      <c r="B284" s="135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133"/>
      <c r="Y284" s="134"/>
      <c r="Z284" s="133"/>
      <c r="AA284" s="134"/>
      <c r="AB284" s="133"/>
      <c r="AC284" s="134"/>
      <c r="AD284" s="133"/>
      <c r="AE284" s="134"/>
      <c r="AF284" s="77"/>
      <c r="AG284" s="134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77"/>
      <c r="CR284" s="77"/>
      <c r="CS284" s="77"/>
    </row>
    <row r="285" customHeight="true" ht="15.75" customFormat="true" s="5">
      <c r="A285" s="135"/>
      <c r="B285" s="135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133"/>
      <c r="Y285" s="134"/>
      <c r="Z285" s="133"/>
      <c r="AA285" s="134"/>
      <c r="AB285" s="133"/>
      <c r="AC285" s="134"/>
      <c r="AD285" s="133"/>
      <c r="AE285" s="134"/>
      <c r="AF285" s="77"/>
      <c r="AG285" s="134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  <c r="BL285" s="77"/>
      <c r="BM285" s="77"/>
      <c r="BN285" s="77"/>
      <c r="BO285" s="77"/>
      <c r="BP285" s="77"/>
      <c r="BQ285" s="77"/>
      <c r="BR285" s="77"/>
      <c r="BS285" s="77"/>
      <c r="BT285" s="77"/>
      <c r="BU285" s="77"/>
      <c r="BV285" s="77"/>
      <c r="BW285" s="77"/>
      <c r="BX285" s="77"/>
      <c r="BY285" s="77"/>
      <c r="BZ285" s="77"/>
      <c r="CA285" s="77"/>
      <c r="CB285" s="77"/>
      <c r="CC285" s="77"/>
      <c r="CD285" s="77"/>
      <c r="CE285" s="77"/>
      <c r="CF285" s="77"/>
      <c r="CG285" s="77"/>
      <c r="CH285" s="77"/>
      <c r="CI285" s="77"/>
      <c r="CJ285" s="77"/>
      <c r="CK285" s="77"/>
      <c r="CL285" s="77"/>
      <c r="CM285" s="77"/>
      <c r="CN285" s="77"/>
      <c r="CO285" s="77"/>
      <c r="CP285" s="77"/>
      <c r="CQ285" s="77"/>
      <c r="CR285" s="77"/>
      <c r="CS285" s="77"/>
    </row>
    <row r="286" customHeight="true" ht="15.75" customFormat="true" s="5">
      <c r="A286" s="135"/>
      <c r="B286" s="135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133"/>
      <c r="Y286" s="134"/>
      <c r="Z286" s="133"/>
      <c r="AA286" s="134"/>
      <c r="AB286" s="133"/>
      <c r="AC286" s="134"/>
      <c r="AD286" s="133"/>
      <c r="AE286" s="134"/>
      <c r="AF286" s="77"/>
      <c r="AG286" s="134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  <c r="BL286" s="77"/>
      <c r="BM286" s="77"/>
      <c r="BN286" s="77"/>
      <c r="BO286" s="77"/>
      <c r="BP286" s="77"/>
      <c r="BQ286" s="77"/>
      <c r="BR286" s="77"/>
      <c r="BS286" s="77"/>
      <c r="BT286" s="77"/>
      <c r="BU286" s="77"/>
      <c r="BV286" s="77"/>
      <c r="BW286" s="77"/>
      <c r="BX286" s="77"/>
      <c r="BY286" s="77"/>
      <c r="BZ286" s="77"/>
      <c r="CA286" s="77"/>
      <c r="CB286" s="77"/>
      <c r="CC286" s="77"/>
      <c r="CD286" s="77"/>
      <c r="CE286" s="77"/>
      <c r="CF286" s="77"/>
      <c r="CG286" s="77"/>
      <c r="CH286" s="77"/>
      <c r="CI286" s="77"/>
      <c r="CJ286" s="77"/>
      <c r="CK286" s="77"/>
      <c r="CL286" s="77"/>
      <c r="CM286" s="77"/>
      <c r="CN286" s="77"/>
      <c r="CO286" s="77"/>
      <c r="CP286" s="77"/>
      <c r="CQ286" s="77"/>
      <c r="CR286" s="77"/>
      <c r="CS286" s="77"/>
    </row>
    <row r="287" customHeight="true" ht="15.75" customFormat="true" s="5">
      <c r="A287" s="135"/>
      <c r="B287" s="135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133"/>
      <c r="Y287" s="134"/>
      <c r="Z287" s="133"/>
      <c r="AA287" s="134"/>
      <c r="AB287" s="133"/>
      <c r="AC287" s="134"/>
      <c r="AD287" s="133"/>
      <c r="AE287" s="134"/>
      <c r="AF287" s="77"/>
      <c r="AG287" s="134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  <c r="BK287" s="77"/>
      <c r="BL287" s="77"/>
      <c r="BM287" s="77"/>
      <c r="BN287" s="77"/>
      <c r="BO287" s="77"/>
      <c r="BP287" s="77"/>
      <c r="BQ287" s="77"/>
      <c r="BR287" s="77"/>
      <c r="BS287" s="77"/>
      <c r="BT287" s="77"/>
      <c r="BU287" s="77"/>
      <c r="BV287" s="77"/>
      <c r="BW287" s="77"/>
      <c r="BX287" s="77"/>
      <c r="BY287" s="77"/>
      <c r="BZ287" s="77"/>
      <c r="CA287" s="77"/>
      <c r="CB287" s="77"/>
      <c r="CC287" s="77"/>
      <c r="CD287" s="77"/>
      <c r="CE287" s="77"/>
      <c r="CF287" s="77"/>
      <c r="CG287" s="77"/>
      <c r="CH287" s="77"/>
      <c r="CI287" s="77"/>
      <c r="CJ287" s="77"/>
      <c r="CK287" s="77"/>
      <c r="CL287" s="77"/>
      <c r="CM287" s="77"/>
      <c r="CN287" s="77"/>
      <c r="CO287" s="77"/>
      <c r="CP287" s="77"/>
      <c r="CQ287" s="77"/>
      <c r="CR287" s="77"/>
      <c r="CS287" s="77"/>
    </row>
    <row r="288" customHeight="true" ht="15.75" customFormat="true" s="5">
      <c r="A288" s="135"/>
      <c r="B288" s="135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133"/>
      <c r="Y288" s="134"/>
      <c r="Z288" s="133"/>
      <c r="AA288" s="134"/>
      <c r="AB288" s="133"/>
      <c r="AC288" s="134"/>
      <c r="AD288" s="133"/>
      <c r="AE288" s="134"/>
      <c r="AF288" s="77"/>
      <c r="AG288" s="134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  <c r="BK288" s="77"/>
      <c r="BL288" s="77"/>
      <c r="BM288" s="77"/>
      <c r="BN288" s="77"/>
      <c r="BO288" s="77"/>
      <c r="BP288" s="77"/>
      <c r="BQ288" s="77"/>
      <c r="BR288" s="77"/>
      <c r="BS288" s="77"/>
      <c r="BT288" s="77"/>
      <c r="BU288" s="77"/>
      <c r="BV288" s="77"/>
      <c r="BW288" s="77"/>
      <c r="BX288" s="77"/>
      <c r="BY288" s="77"/>
      <c r="BZ288" s="77"/>
      <c r="CA288" s="77"/>
      <c r="CB288" s="77"/>
      <c r="CC288" s="77"/>
      <c r="CD288" s="77"/>
      <c r="CE288" s="77"/>
      <c r="CF288" s="77"/>
      <c r="CG288" s="77"/>
      <c r="CH288" s="77"/>
      <c r="CI288" s="77"/>
      <c r="CJ288" s="77"/>
      <c r="CK288" s="77"/>
      <c r="CL288" s="77"/>
      <c r="CM288" s="77"/>
      <c r="CN288" s="77"/>
      <c r="CO288" s="77"/>
      <c r="CP288" s="77"/>
      <c r="CQ288" s="77"/>
      <c r="CR288" s="77"/>
      <c r="CS288" s="77"/>
    </row>
    <row r="289" customHeight="true" ht="15.75" customFormat="true" s="5">
      <c r="A289" s="135"/>
      <c r="B289" s="135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133"/>
      <c r="Y289" s="134"/>
      <c r="Z289" s="133"/>
      <c r="AA289" s="134"/>
      <c r="AB289" s="133"/>
      <c r="AC289" s="134"/>
      <c r="AD289" s="133"/>
      <c r="AE289" s="134"/>
      <c r="AF289" s="77"/>
      <c r="AG289" s="134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  <c r="BK289" s="77"/>
      <c r="BL289" s="77"/>
      <c r="BM289" s="77"/>
      <c r="BN289" s="77"/>
      <c r="BO289" s="77"/>
      <c r="BP289" s="77"/>
      <c r="BQ289" s="77"/>
      <c r="BR289" s="77"/>
      <c r="BS289" s="77"/>
      <c r="BT289" s="77"/>
      <c r="BU289" s="77"/>
      <c r="BV289" s="77"/>
      <c r="BW289" s="77"/>
      <c r="BX289" s="77"/>
      <c r="BY289" s="77"/>
      <c r="BZ289" s="77"/>
      <c r="CA289" s="77"/>
      <c r="CB289" s="77"/>
      <c r="CC289" s="77"/>
      <c r="CD289" s="77"/>
      <c r="CE289" s="77"/>
      <c r="CF289" s="77"/>
      <c r="CG289" s="77"/>
      <c r="CH289" s="77"/>
      <c r="CI289" s="77"/>
      <c r="CJ289" s="77"/>
      <c r="CK289" s="77"/>
      <c r="CL289" s="77"/>
      <c r="CM289" s="77"/>
      <c r="CN289" s="77"/>
      <c r="CO289" s="77"/>
      <c r="CP289" s="77"/>
      <c r="CQ289" s="77"/>
      <c r="CR289" s="77"/>
      <c r="CS289" s="77"/>
    </row>
    <row r="290" customHeight="true" ht="15.75" customFormat="true" s="5">
      <c r="A290" s="135"/>
      <c r="B290" s="135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133"/>
      <c r="Y290" s="134"/>
      <c r="Z290" s="133"/>
      <c r="AA290" s="134"/>
      <c r="AB290" s="133"/>
      <c r="AC290" s="134"/>
      <c r="AD290" s="133"/>
      <c r="AE290" s="134"/>
      <c r="AF290" s="77"/>
      <c r="AG290" s="134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77"/>
      <c r="CR290" s="77"/>
      <c r="CS290" s="77"/>
    </row>
    <row r="291" customHeight="true" ht="15.75" customFormat="true" s="5">
      <c r="A291" s="135"/>
      <c r="B291" s="135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133"/>
      <c r="Y291" s="134"/>
      <c r="Z291" s="133"/>
      <c r="AA291" s="134"/>
      <c r="AB291" s="133"/>
      <c r="AC291" s="134"/>
      <c r="AD291" s="133"/>
      <c r="AE291" s="134"/>
      <c r="AF291" s="77"/>
      <c r="AG291" s="134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77"/>
      <c r="CR291" s="77"/>
      <c r="CS291" s="77"/>
    </row>
    <row r="292" customHeight="true" ht="15.75" customFormat="true" s="5">
      <c r="A292" s="135"/>
      <c r="B292" s="135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133"/>
      <c r="Y292" s="134"/>
      <c r="Z292" s="133"/>
      <c r="AA292" s="134"/>
      <c r="AB292" s="133"/>
      <c r="AC292" s="134"/>
      <c r="AD292" s="133"/>
      <c r="AE292" s="134"/>
      <c r="AF292" s="77"/>
      <c r="AG292" s="134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77"/>
      <c r="CR292" s="77"/>
      <c r="CS292" s="77"/>
    </row>
    <row r="293" customHeight="true" ht="15.75" customFormat="true" s="5">
      <c r="A293" s="135"/>
      <c r="B293" s="135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133"/>
      <c r="Y293" s="134"/>
      <c r="Z293" s="133"/>
      <c r="AA293" s="134"/>
      <c r="AB293" s="133"/>
      <c r="AC293" s="134"/>
      <c r="AD293" s="133"/>
      <c r="AE293" s="134"/>
      <c r="AF293" s="77"/>
      <c r="AG293" s="134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77"/>
      <c r="CR293" s="77"/>
      <c r="CS293" s="77"/>
    </row>
    <row r="294" customHeight="true" ht="15.75" customFormat="true" s="5">
      <c r="A294" s="135"/>
      <c r="B294" s="135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133"/>
      <c r="Y294" s="134"/>
      <c r="Z294" s="133"/>
      <c r="AA294" s="134"/>
      <c r="AB294" s="133"/>
      <c r="AC294" s="134"/>
      <c r="AD294" s="133"/>
      <c r="AE294" s="134"/>
      <c r="AF294" s="77"/>
      <c r="AG294" s="134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  <c r="BL294" s="77"/>
      <c r="BM294" s="77"/>
      <c r="BN294" s="77"/>
      <c r="BO294" s="77"/>
      <c r="BP294" s="77"/>
      <c r="BQ294" s="77"/>
      <c r="BR294" s="77"/>
      <c r="BS294" s="77"/>
      <c r="BT294" s="77"/>
      <c r="BU294" s="77"/>
      <c r="BV294" s="77"/>
      <c r="BW294" s="77"/>
      <c r="BX294" s="77"/>
      <c r="BY294" s="77"/>
      <c r="BZ294" s="77"/>
      <c r="CA294" s="77"/>
      <c r="CB294" s="77"/>
      <c r="CC294" s="77"/>
      <c r="CD294" s="77"/>
      <c r="CE294" s="77"/>
      <c r="CF294" s="77"/>
      <c r="CG294" s="77"/>
      <c r="CH294" s="77"/>
      <c r="CI294" s="77"/>
      <c r="CJ294" s="77"/>
      <c r="CK294" s="77"/>
      <c r="CL294" s="77"/>
      <c r="CM294" s="77"/>
      <c r="CN294" s="77"/>
      <c r="CO294" s="77"/>
      <c r="CP294" s="77"/>
      <c r="CQ294" s="77"/>
      <c r="CR294" s="77"/>
      <c r="CS294" s="77"/>
    </row>
    <row r="295" customHeight="true" ht="15.75" customFormat="true" s="5">
      <c r="A295" s="135"/>
      <c r="B295" s="135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133"/>
      <c r="Y295" s="134"/>
      <c r="Z295" s="133"/>
      <c r="AA295" s="134"/>
      <c r="AB295" s="133"/>
      <c r="AC295" s="134"/>
      <c r="AD295" s="133"/>
      <c r="AE295" s="134"/>
      <c r="AF295" s="77"/>
      <c r="AG295" s="134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  <c r="BL295" s="77"/>
      <c r="BM295" s="77"/>
      <c r="BN295" s="77"/>
      <c r="BO295" s="77"/>
      <c r="BP295" s="77"/>
      <c r="BQ295" s="77"/>
      <c r="BR295" s="77"/>
      <c r="BS295" s="77"/>
      <c r="BT295" s="77"/>
      <c r="BU295" s="77"/>
      <c r="BV295" s="77"/>
      <c r="BW295" s="77"/>
      <c r="BX295" s="77"/>
      <c r="BY295" s="77"/>
      <c r="BZ295" s="77"/>
      <c r="CA295" s="77"/>
      <c r="CB295" s="77"/>
      <c r="CC295" s="77"/>
      <c r="CD295" s="77"/>
      <c r="CE295" s="77"/>
      <c r="CF295" s="77"/>
      <c r="CG295" s="77"/>
      <c r="CH295" s="77"/>
      <c r="CI295" s="77"/>
      <c r="CJ295" s="77"/>
      <c r="CK295" s="77"/>
      <c r="CL295" s="77"/>
      <c r="CM295" s="77"/>
      <c r="CN295" s="77"/>
      <c r="CO295" s="77"/>
      <c r="CP295" s="77"/>
      <c r="CQ295" s="77"/>
      <c r="CR295" s="77"/>
      <c r="CS295" s="77"/>
    </row>
    <row r="296" customHeight="true" ht="15.75" customFormat="true" s="5">
      <c r="A296" s="135"/>
      <c r="B296" s="135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133"/>
      <c r="Y296" s="134"/>
      <c r="Z296" s="133"/>
      <c r="AA296" s="134"/>
      <c r="AB296" s="133"/>
      <c r="AC296" s="134"/>
      <c r="AD296" s="133"/>
      <c r="AE296" s="134"/>
      <c r="AF296" s="77"/>
      <c r="AG296" s="134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  <c r="BK296" s="77"/>
      <c r="BL296" s="77"/>
      <c r="BM296" s="77"/>
      <c r="BN296" s="77"/>
      <c r="BO296" s="77"/>
      <c r="BP296" s="77"/>
      <c r="BQ296" s="77"/>
      <c r="BR296" s="77"/>
      <c r="BS296" s="77"/>
      <c r="BT296" s="77"/>
      <c r="BU296" s="77"/>
      <c r="BV296" s="77"/>
      <c r="BW296" s="77"/>
      <c r="BX296" s="77"/>
      <c r="BY296" s="77"/>
      <c r="BZ296" s="77"/>
      <c r="CA296" s="77"/>
      <c r="CB296" s="77"/>
      <c r="CC296" s="77"/>
      <c r="CD296" s="77"/>
      <c r="CE296" s="77"/>
      <c r="CF296" s="77"/>
      <c r="CG296" s="77"/>
      <c r="CH296" s="77"/>
      <c r="CI296" s="77"/>
      <c r="CJ296" s="77"/>
      <c r="CK296" s="77"/>
      <c r="CL296" s="77"/>
      <c r="CM296" s="77"/>
      <c r="CN296" s="77"/>
      <c r="CO296" s="77"/>
      <c r="CP296" s="77"/>
      <c r="CQ296" s="77"/>
      <c r="CR296" s="77"/>
      <c r="CS296" s="77"/>
    </row>
    <row r="297" customHeight="true" ht="15.75" customFormat="true" s="5">
      <c r="A297" s="135"/>
      <c r="B297" s="135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133"/>
      <c r="Y297" s="134"/>
      <c r="Z297" s="133"/>
      <c r="AA297" s="134"/>
      <c r="AB297" s="133"/>
      <c r="AC297" s="134"/>
      <c r="AD297" s="133"/>
      <c r="AE297" s="134"/>
      <c r="AF297" s="77"/>
      <c r="AG297" s="134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77"/>
      <c r="BO297" s="77"/>
      <c r="BP297" s="77"/>
      <c r="BQ297" s="77"/>
      <c r="BR297" s="77"/>
      <c r="BS297" s="77"/>
      <c r="BT297" s="77"/>
      <c r="BU297" s="77"/>
      <c r="BV297" s="77"/>
      <c r="BW297" s="77"/>
      <c r="BX297" s="77"/>
      <c r="BY297" s="77"/>
      <c r="BZ297" s="77"/>
      <c r="CA297" s="77"/>
      <c r="CB297" s="77"/>
      <c r="CC297" s="77"/>
      <c r="CD297" s="77"/>
      <c r="CE297" s="77"/>
      <c r="CF297" s="77"/>
      <c r="CG297" s="77"/>
      <c r="CH297" s="77"/>
      <c r="CI297" s="77"/>
      <c r="CJ297" s="77"/>
      <c r="CK297" s="77"/>
      <c r="CL297" s="77"/>
      <c r="CM297" s="77"/>
      <c r="CN297" s="77"/>
      <c r="CO297" s="77"/>
      <c r="CP297" s="77"/>
      <c r="CQ297" s="77"/>
      <c r="CR297" s="77"/>
      <c r="CS297" s="77"/>
    </row>
    <row r="298" customHeight="true" ht="15.75" customFormat="true" s="5">
      <c r="A298" s="135"/>
      <c r="B298" s="135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133"/>
      <c r="Y298" s="134"/>
      <c r="Z298" s="133"/>
      <c r="AA298" s="134"/>
      <c r="AB298" s="133"/>
      <c r="AC298" s="134"/>
      <c r="AD298" s="133"/>
      <c r="AE298" s="134"/>
      <c r="AF298" s="77"/>
      <c r="AG298" s="134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  <c r="BK298" s="77"/>
      <c r="BL298" s="77"/>
      <c r="BM298" s="77"/>
      <c r="BN298" s="77"/>
      <c r="BO298" s="77"/>
      <c r="BP298" s="77"/>
      <c r="BQ298" s="77"/>
      <c r="BR298" s="77"/>
      <c r="BS298" s="77"/>
      <c r="BT298" s="77"/>
      <c r="BU298" s="77"/>
      <c r="BV298" s="77"/>
      <c r="BW298" s="77"/>
      <c r="BX298" s="77"/>
      <c r="BY298" s="77"/>
      <c r="BZ298" s="77"/>
      <c r="CA298" s="77"/>
      <c r="CB298" s="77"/>
      <c r="CC298" s="77"/>
      <c r="CD298" s="77"/>
      <c r="CE298" s="77"/>
      <c r="CF298" s="77"/>
      <c r="CG298" s="77"/>
      <c r="CH298" s="77"/>
      <c r="CI298" s="77"/>
      <c r="CJ298" s="77"/>
      <c r="CK298" s="77"/>
      <c r="CL298" s="77"/>
      <c r="CM298" s="77"/>
      <c r="CN298" s="77"/>
      <c r="CO298" s="77"/>
      <c r="CP298" s="77"/>
      <c r="CQ298" s="77"/>
      <c r="CR298" s="77"/>
      <c r="CS298" s="77"/>
    </row>
    <row r="299" customHeight="true" ht="15.75" customFormat="true" s="5">
      <c r="A299" s="135"/>
      <c r="B299" s="135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133"/>
      <c r="Y299" s="134"/>
      <c r="Z299" s="133"/>
      <c r="AA299" s="134"/>
      <c r="AB299" s="133"/>
      <c r="AC299" s="134"/>
      <c r="AD299" s="133"/>
      <c r="AE299" s="134"/>
      <c r="AF299" s="77"/>
      <c r="AG299" s="134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77"/>
      <c r="CR299" s="77"/>
      <c r="CS299" s="77"/>
    </row>
    <row r="300" customHeight="true" ht="15.75" customFormat="true" s="5">
      <c r="A300" s="135"/>
      <c r="B300" s="135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133"/>
      <c r="Y300" s="134"/>
      <c r="Z300" s="133"/>
      <c r="AA300" s="134"/>
      <c r="AB300" s="133"/>
      <c r="AC300" s="134"/>
      <c r="AD300" s="133"/>
      <c r="AE300" s="134"/>
      <c r="AF300" s="77"/>
      <c r="AG300" s="134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77"/>
      <c r="CR300" s="77"/>
      <c r="CS300" s="77"/>
    </row>
    <row r="301" customHeight="true" ht="15.75" customFormat="true" s="5">
      <c r="A301" s="135"/>
      <c r="B301" s="135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133"/>
      <c r="Y301" s="134"/>
      <c r="Z301" s="133"/>
      <c r="AA301" s="134"/>
      <c r="AB301" s="133"/>
      <c r="AC301" s="134"/>
      <c r="AD301" s="133"/>
      <c r="AE301" s="134"/>
      <c r="AF301" s="77"/>
      <c r="AG301" s="134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77"/>
      <c r="CR301" s="77"/>
      <c r="CS301" s="77"/>
    </row>
    <row r="302" customHeight="true" ht="15.75" customFormat="true" s="5">
      <c r="A302" s="135"/>
      <c r="B302" s="135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133"/>
      <c r="Y302" s="134"/>
      <c r="Z302" s="133"/>
      <c r="AA302" s="134"/>
      <c r="AB302" s="133"/>
      <c r="AC302" s="134"/>
      <c r="AD302" s="133"/>
      <c r="AE302" s="134"/>
      <c r="AF302" s="77"/>
      <c r="AG302" s="134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  <c r="BK302" s="77"/>
      <c r="BL302" s="77"/>
      <c r="BM302" s="77"/>
      <c r="BN302" s="77"/>
      <c r="BO302" s="77"/>
      <c r="BP302" s="77"/>
      <c r="BQ302" s="77"/>
      <c r="BR302" s="77"/>
      <c r="BS302" s="77"/>
      <c r="BT302" s="77"/>
      <c r="BU302" s="77"/>
      <c r="BV302" s="77"/>
      <c r="BW302" s="77"/>
      <c r="BX302" s="77"/>
      <c r="BY302" s="77"/>
      <c r="BZ302" s="77"/>
      <c r="CA302" s="77"/>
      <c r="CB302" s="77"/>
      <c r="CC302" s="77"/>
      <c r="CD302" s="77"/>
      <c r="CE302" s="77"/>
      <c r="CF302" s="77"/>
      <c r="CG302" s="77"/>
      <c r="CH302" s="77"/>
      <c r="CI302" s="77"/>
      <c r="CJ302" s="77"/>
      <c r="CK302" s="77"/>
      <c r="CL302" s="77"/>
      <c r="CM302" s="77"/>
      <c r="CN302" s="77"/>
      <c r="CO302" s="77"/>
      <c r="CP302" s="77"/>
      <c r="CQ302" s="77"/>
      <c r="CR302" s="77"/>
      <c r="CS302" s="77"/>
    </row>
    <row r="303" customHeight="true" ht="15.75" customFormat="true" s="5">
      <c r="A303" s="135"/>
      <c r="B303" s="135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133"/>
      <c r="Y303" s="134"/>
      <c r="Z303" s="133"/>
      <c r="AA303" s="134"/>
      <c r="AB303" s="133"/>
      <c r="AC303" s="134"/>
      <c r="AD303" s="133"/>
      <c r="AE303" s="134"/>
      <c r="AF303" s="77"/>
      <c r="AG303" s="134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  <c r="BK303" s="77"/>
      <c r="BL303" s="77"/>
      <c r="BM303" s="77"/>
      <c r="BN303" s="77"/>
      <c r="BO303" s="77"/>
      <c r="BP303" s="77"/>
      <c r="BQ303" s="77"/>
      <c r="BR303" s="77"/>
      <c r="BS303" s="77"/>
      <c r="BT303" s="77"/>
      <c r="BU303" s="77"/>
      <c r="BV303" s="77"/>
      <c r="BW303" s="77"/>
      <c r="BX303" s="77"/>
      <c r="BY303" s="77"/>
      <c r="BZ303" s="77"/>
      <c r="CA303" s="77"/>
      <c r="CB303" s="77"/>
      <c r="CC303" s="77"/>
      <c r="CD303" s="77"/>
      <c r="CE303" s="77"/>
      <c r="CF303" s="77"/>
      <c r="CG303" s="77"/>
      <c r="CH303" s="77"/>
      <c r="CI303" s="77"/>
      <c r="CJ303" s="77"/>
      <c r="CK303" s="77"/>
      <c r="CL303" s="77"/>
      <c r="CM303" s="77"/>
      <c r="CN303" s="77"/>
      <c r="CO303" s="77"/>
      <c r="CP303" s="77"/>
      <c r="CQ303" s="77"/>
      <c r="CR303" s="77"/>
      <c r="CS303" s="77"/>
    </row>
    <row r="304" customHeight="true" ht="15.75" customFormat="true" s="5">
      <c r="A304" s="135"/>
      <c r="B304" s="135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133"/>
      <c r="Y304" s="134"/>
      <c r="Z304" s="133"/>
      <c r="AA304" s="134"/>
      <c r="AB304" s="133"/>
      <c r="AC304" s="134"/>
      <c r="AD304" s="133"/>
      <c r="AE304" s="134"/>
      <c r="AF304" s="77"/>
      <c r="AG304" s="134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  <c r="BL304" s="77"/>
      <c r="BM304" s="77"/>
      <c r="BN304" s="77"/>
      <c r="BO304" s="77"/>
      <c r="BP304" s="77"/>
      <c r="BQ304" s="77"/>
      <c r="BR304" s="77"/>
      <c r="BS304" s="77"/>
      <c r="BT304" s="77"/>
      <c r="BU304" s="77"/>
      <c r="BV304" s="77"/>
      <c r="BW304" s="77"/>
      <c r="BX304" s="77"/>
      <c r="BY304" s="77"/>
      <c r="BZ304" s="77"/>
      <c r="CA304" s="77"/>
      <c r="CB304" s="77"/>
      <c r="CC304" s="77"/>
      <c r="CD304" s="77"/>
      <c r="CE304" s="77"/>
      <c r="CF304" s="77"/>
      <c r="CG304" s="77"/>
      <c r="CH304" s="77"/>
      <c r="CI304" s="77"/>
      <c r="CJ304" s="77"/>
      <c r="CK304" s="77"/>
      <c r="CL304" s="77"/>
      <c r="CM304" s="77"/>
      <c r="CN304" s="77"/>
      <c r="CO304" s="77"/>
      <c r="CP304" s="77"/>
      <c r="CQ304" s="77"/>
      <c r="CR304" s="77"/>
      <c r="CS304" s="77"/>
    </row>
    <row r="305" customHeight="true" ht="15.75" customFormat="true" s="5">
      <c r="A305" s="135"/>
      <c r="B305" s="135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133"/>
      <c r="Y305" s="134"/>
      <c r="Z305" s="133"/>
      <c r="AA305" s="134"/>
      <c r="AB305" s="133"/>
      <c r="AC305" s="134"/>
      <c r="AD305" s="133"/>
      <c r="AE305" s="134"/>
      <c r="AF305" s="77"/>
      <c r="AG305" s="134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  <c r="BK305" s="77"/>
      <c r="BL305" s="77"/>
      <c r="BM305" s="77"/>
      <c r="BN305" s="77"/>
      <c r="BO305" s="77"/>
      <c r="BP305" s="77"/>
      <c r="BQ305" s="77"/>
      <c r="BR305" s="77"/>
      <c r="BS305" s="77"/>
      <c r="BT305" s="77"/>
      <c r="BU305" s="77"/>
      <c r="BV305" s="77"/>
      <c r="BW305" s="77"/>
      <c r="BX305" s="77"/>
      <c r="BY305" s="77"/>
      <c r="BZ305" s="77"/>
      <c r="CA305" s="77"/>
      <c r="CB305" s="77"/>
      <c r="CC305" s="77"/>
      <c r="CD305" s="77"/>
      <c r="CE305" s="77"/>
      <c r="CF305" s="77"/>
      <c r="CG305" s="77"/>
      <c r="CH305" s="77"/>
      <c r="CI305" s="77"/>
      <c r="CJ305" s="77"/>
      <c r="CK305" s="77"/>
      <c r="CL305" s="77"/>
      <c r="CM305" s="77"/>
      <c r="CN305" s="77"/>
      <c r="CO305" s="77"/>
      <c r="CP305" s="77"/>
      <c r="CQ305" s="77"/>
      <c r="CR305" s="77"/>
      <c r="CS305" s="77"/>
    </row>
    <row r="306" customHeight="true" ht="15.75" customFormat="true" s="5">
      <c r="A306" s="135"/>
      <c r="B306" s="135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133"/>
      <c r="Y306" s="134"/>
      <c r="Z306" s="133"/>
      <c r="AA306" s="134"/>
      <c r="AB306" s="133"/>
      <c r="AC306" s="134"/>
      <c r="AD306" s="133"/>
      <c r="AE306" s="134"/>
      <c r="AF306" s="77"/>
      <c r="AG306" s="134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  <c r="BK306" s="77"/>
      <c r="BL306" s="77"/>
      <c r="BM306" s="77"/>
      <c r="BN306" s="77"/>
      <c r="BO306" s="77"/>
      <c r="BP306" s="77"/>
      <c r="BQ306" s="77"/>
      <c r="BR306" s="77"/>
      <c r="BS306" s="77"/>
      <c r="BT306" s="77"/>
      <c r="BU306" s="77"/>
      <c r="BV306" s="77"/>
      <c r="BW306" s="77"/>
      <c r="BX306" s="77"/>
      <c r="BY306" s="77"/>
      <c r="BZ306" s="77"/>
      <c r="CA306" s="77"/>
      <c r="CB306" s="77"/>
      <c r="CC306" s="77"/>
      <c r="CD306" s="77"/>
      <c r="CE306" s="77"/>
      <c r="CF306" s="77"/>
      <c r="CG306" s="77"/>
      <c r="CH306" s="77"/>
      <c r="CI306" s="77"/>
      <c r="CJ306" s="77"/>
      <c r="CK306" s="77"/>
      <c r="CL306" s="77"/>
      <c r="CM306" s="77"/>
      <c r="CN306" s="77"/>
      <c r="CO306" s="77"/>
      <c r="CP306" s="77"/>
      <c r="CQ306" s="77"/>
      <c r="CR306" s="77"/>
      <c r="CS306" s="77"/>
    </row>
    <row r="307" customHeight="true" ht="15.75" customFormat="true" s="5">
      <c r="A307" s="135"/>
      <c r="B307" s="135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133"/>
      <c r="Y307" s="134"/>
      <c r="Z307" s="133"/>
      <c r="AA307" s="134"/>
      <c r="AB307" s="133"/>
      <c r="AC307" s="134"/>
      <c r="AD307" s="133"/>
      <c r="AE307" s="134"/>
      <c r="AF307" s="77"/>
      <c r="AG307" s="134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77"/>
      <c r="CR307" s="77"/>
      <c r="CS307" s="77"/>
    </row>
    <row r="308" customHeight="true" ht="15.75" customFormat="true" s="5">
      <c r="A308" s="135"/>
      <c r="B308" s="135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133"/>
      <c r="Y308" s="134"/>
      <c r="Z308" s="133"/>
      <c r="AA308" s="134"/>
      <c r="AB308" s="133"/>
      <c r="AC308" s="134"/>
      <c r="AD308" s="133"/>
      <c r="AE308" s="134"/>
      <c r="AF308" s="77"/>
      <c r="AG308" s="134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77"/>
      <c r="CR308" s="77"/>
      <c r="CS308" s="77"/>
    </row>
    <row r="309" customHeight="true" ht="15.75" customFormat="true" s="5">
      <c r="A309" s="135"/>
      <c r="B309" s="135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133"/>
      <c r="Y309" s="134"/>
      <c r="Z309" s="133"/>
      <c r="AA309" s="134"/>
      <c r="AB309" s="133"/>
      <c r="AC309" s="134"/>
      <c r="AD309" s="133"/>
      <c r="AE309" s="134"/>
      <c r="AF309" s="77"/>
      <c r="AG309" s="134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  <c r="BK309" s="77"/>
      <c r="BL309" s="77"/>
      <c r="BM309" s="77"/>
      <c r="BN309" s="77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77"/>
      <c r="CR309" s="77"/>
      <c r="CS309" s="77"/>
    </row>
    <row r="310" customHeight="true" ht="15.75" customFormat="true" s="5">
      <c r="A310" s="135"/>
      <c r="B310" s="135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133"/>
      <c r="Y310" s="134"/>
      <c r="Z310" s="133"/>
      <c r="AA310" s="134"/>
      <c r="AB310" s="133"/>
      <c r="AC310" s="134"/>
      <c r="AD310" s="133"/>
      <c r="AE310" s="134"/>
      <c r="AF310" s="77"/>
      <c r="AG310" s="134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  <c r="BK310" s="77"/>
      <c r="BL310" s="77"/>
      <c r="BM310" s="77"/>
      <c r="BN310" s="77"/>
      <c r="BO310" s="77"/>
      <c r="BP310" s="77"/>
      <c r="BQ310" s="77"/>
      <c r="BR310" s="77"/>
      <c r="BS310" s="77"/>
      <c r="BT310" s="77"/>
      <c r="BU310" s="77"/>
      <c r="BV310" s="77"/>
      <c r="BW310" s="77"/>
      <c r="BX310" s="77"/>
      <c r="BY310" s="77"/>
      <c r="BZ310" s="77"/>
      <c r="CA310" s="77"/>
      <c r="CB310" s="77"/>
      <c r="CC310" s="77"/>
      <c r="CD310" s="77"/>
      <c r="CE310" s="77"/>
      <c r="CF310" s="77"/>
      <c r="CG310" s="77"/>
      <c r="CH310" s="77"/>
      <c r="CI310" s="77"/>
      <c r="CJ310" s="77"/>
      <c r="CK310" s="77"/>
      <c r="CL310" s="77"/>
      <c r="CM310" s="77"/>
      <c r="CN310" s="77"/>
      <c r="CO310" s="77"/>
      <c r="CP310" s="77"/>
      <c r="CQ310" s="77"/>
      <c r="CR310" s="77"/>
      <c r="CS310" s="77"/>
    </row>
    <row r="311" customHeight="true" ht="15.75" customFormat="true" s="5">
      <c r="A311" s="135"/>
      <c r="B311" s="135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133"/>
      <c r="Y311" s="134"/>
      <c r="Z311" s="133"/>
      <c r="AA311" s="134"/>
      <c r="AB311" s="133"/>
      <c r="AC311" s="134"/>
      <c r="AD311" s="133"/>
      <c r="AE311" s="134"/>
      <c r="AF311" s="77"/>
      <c r="AG311" s="134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  <c r="BJ311" s="77"/>
      <c r="BK311" s="77"/>
      <c r="BL311" s="77"/>
      <c r="BM311" s="77"/>
      <c r="BN311" s="77"/>
      <c r="BO311" s="77"/>
      <c r="BP311" s="77"/>
      <c r="BQ311" s="77"/>
      <c r="BR311" s="77"/>
      <c r="BS311" s="77"/>
      <c r="BT311" s="77"/>
      <c r="BU311" s="77"/>
      <c r="BV311" s="77"/>
      <c r="BW311" s="77"/>
      <c r="BX311" s="77"/>
      <c r="BY311" s="77"/>
      <c r="BZ311" s="77"/>
      <c r="CA311" s="77"/>
      <c r="CB311" s="77"/>
      <c r="CC311" s="77"/>
      <c r="CD311" s="77"/>
      <c r="CE311" s="77"/>
      <c r="CF311" s="77"/>
      <c r="CG311" s="77"/>
      <c r="CH311" s="77"/>
      <c r="CI311" s="77"/>
      <c r="CJ311" s="77"/>
      <c r="CK311" s="77"/>
      <c r="CL311" s="77"/>
      <c r="CM311" s="77"/>
      <c r="CN311" s="77"/>
      <c r="CO311" s="77"/>
      <c r="CP311" s="77"/>
      <c r="CQ311" s="77"/>
      <c r="CR311" s="77"/>
      <c r="CS311" s="77"/>
    </row>
    <row r="312" customHeight="true" ht="15.75" customFormat="true" s="5">
      <c r="A312" s="135"/>
      <c r="B312" s="135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133"/>
      <c r="Y312" s="134"/>
      <c r="Z312" s="133"/>
      <c r="AA312" s="134"/>
      <c r="AB312" s="133"/>
      <c r="AC312" s="134"/>
      <c r="AD312" s="133"/>
      <c r="AE312" s="134"/>
      <c r="AF312" s="77"/>
      <c r="AG312" s="134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  <c r="BK312" s="77"/>
      <c r="BL312" s="77"/>
      <c r="BM312" s="77"/>
      <c r="BN312" s="77"/>
      <c r="BO312" s="77"/>
      <c r="BP312" s="77"/>
      <c r="BQ312" s="77"/>
      <c r="BR312" s="77"/>
      <c r="BS312" s="77"/>
      <c r="BT312" s="77"/>
      <c r="BU312" s="77"/>
      <c r="BV312" s="77"/>
      <c r="BW312" s="77"/>
      <c r="BX312" s="77"/>
      <c r="BY312" s="77"/>
      <c r="BZ312" s="77"/>
      <c r="CA312" s="77"/>
      <c r="CB312" s="77"/>
      <c r="CC312" s="77"/>
      <c r="CD312" s="77"/>
      <c r="CE312" s="77"/>
      <c r="CF312" s="77"/>
      <c r="CG312" s="77"/>
      <c r="CH312" s="77"/>
      <c r="CI312" s="77"/>
      <c r="CJ312" s="77"/>
      <c r="CK312" s="77"/>
      <c r="CL312" s="77"/>
      <c r="CM312" s="77"/>
      <c r="CN312" s="77"/>
      <c r="CO312" s="77"/>
      <c r="CP312" s="77"/>
      <c r="CQ312" s="77"/>
      <c r="CR312" s="77"/>
      <c r="CS312" s="77"/>
    </row>
    <row r="313" customHeight="true" ht="15.75" customFormat="true" s="5">
      <c r="A313" s="135"/>
      <c r="B313" s="135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133"/>
      <c r="Y313" s="134"/>
      <c r="Z313" s="133"/>
      <c r="AA313" s="134"/>
      <c r="AB313" s="133"/>
      <c r="AC313" s="134"/>
      <c r="AD313" s="133"/>
      <c r="AE313" s="134"/>
      <c r="AF313" s="77"/>
      <c r="AG313" s="134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  <c r="BK313" s="77"/>
      <c r="BL313" s="77"/>
      <c r="BM313" s="77"/>
      <c r="BN313" s="77"/>
      <c r="BO313" s="77"/>
      <c r="BP313" s="77"/>
      <c r="BQ313" s="77"/>
      <c r="BR313" s="77"/>
      <c r="BS313" s="77"/>
      <c r="BT313" s="77"/>
      <c r="BU313" s="77"/>
      <c r="BV313" s="77"/>
      <c r="BW313" s="77"/>
      <c r="BX313" s="77"/>
      <c r="BY313" s="77"/>
      <c r="BZ313" s="77"/>
      <c r="CA313" s="77"/>
      <c r="CB313" s="77"/>
      <c r="CC313" s="77"/>
      <c r="CD313" s="77"/>
      <c r="CE313" s="77"/>
      <c r="CF313" s="77"/>
      <c r="CG313" s="77"/>
      <c r="CH313" s="77"/>
      <c r="CI313" s="77"/>
      <c r="CJ313" s="77"/>
      <c r="CK313" s="77"/>
      <c r="CL313" s="77"/>
      <c r="CM313" s="77"/>
      <c r="CN313" s="77"/>
      <c r="CO313" s="77"/>
      <c r="CP313" s="77"/>
      <c r="CQ313" s="77"/>
      <c r="CR313" s="77"/>
      <c r="CS313" s="77"/>
    </row>
    <row r="314" customHeight="true" ht="15.75" customFormat="true" s="5">
      <c r="A314" s="135"/>
      <c r="B314" s="135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133"/>
      <c r="Y314" s="134"/>
      <c r="Z314" s="133"/>
      <c r="AA314" s="134"/>
      <c r="AB314" s="133"/>
      <c r="AC314" s="134"/>
      <c r="AD314" s="133"/>
      <c r="AE314" s="134"/>
      <c r="AF314" s="77"/>
      <c r="AG314" s="134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  <c r="BL314" s="77"/>
      <c r="BM314" s="77"/>
      <c r="BN314" s="77"/>
      <c r="BO314" s="77"/>
      <c r="BP314" s="77"/>
      <c r="BQ314" s="77"/>
      <c r="BR314" s="77"/>
      <c r="BS314" s="77"/>
      <c r="BT314" s="77"/>
      <c r="BU314" s="77"/>
      <c r="BV314" s="77"/>
      <c r="BW314" s="77"/>
      <c r="BX314" s="77"/>
      <c r="BY314" s="77"/>
      <c r="BZ314" s="77"/>
      <c r="CA314" s="77"/>
      <c r="CB314" s="77"/>
      <c r="CC314" s="77"/>
      <c r="CD314" s="77"/>
      <c r="CE314" s="77"/>
      <c r="CF314" s="77"/>
      <c r="CG314" s="77"/>
      <c r="CH314" s="77"/>
      <c r="CI314" s="77"/>
      <c r="CJ314" s="77"/>
      <c r="CK314" s="77"/>
      <c r="CL314" s="77"/>
      <c r="CM314" s="77"/>
      <c r="CN314" s="77"/>
      <c r="CO314" s="77"/>
      <c r="CP314" s="77"/>
      <c r="CQ314" s="77"/>
      <c r="CR314" s="77"/>
      <c r="CS314" s="77"/>
    </row>
    <row r="315" customHeight="true" ht="15.75" customFormat="true" s="5">
      <c r="A315" s="135"/>
      <c r="B315" s="135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133"/>
      <c r="Y315" s="134"/>
      <c r="Z315" s="133"/>
      <c r="AA315" s="134"/>
      <c r="AB315" s="133"/>
      <c r="AC315" s="134"/>
      <c r="AD315" s="133"/>
      <c r="AE315" s="134"/>
      <c r="AF315" s="77"/>
      <c r="AG315" s="134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77"/>
      <c r="CR315" s="77"/>
      <c r="CS315" s="77"/>
    </row>
    <row r="316" customHeight="true" ht="15.75" customFormat="true" s="5">
      <c r="A316" s="135"/>
      <c r="B316" s="135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133"/>
      <c r="Y316" s="134"/>
      <c r="Z316" s="133"/>
      <c r="AA316" s="134"/>
      <c r="AB316" s="133"/>
      <c r="AC316" s="134"/>
      <c r="AD316" s="133"/>
      <c r="AE316" s="134"/>
      <c r="AF316" s="77"/>
      <c r="AG316" s="134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77"/>
      <c r="CR316" s="77"/>
      <c r="CS316" s="77"/>
    </row>
    <row r="317" customHeight="true" ht="15.75" customFormat="true" s="5">
      <c r="A317" s="135"/>
      <c r="B317" s="135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133"/>
      <c r="Y317" s="134"/>
      <c r="Z317" s="133"/>
      <c r="AA317" s="134"/>
      <c r="AB317" s="133"/>
      <c r="AC317" s="134"/>
      <c r="AD317" s="133"/>
      <c r="AE317" s="134"/>
      <c r="AF317" s="77"/>
      <c r="AG317" s="134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77"/>
      <c r="CR317" s="77"/>
      <c r="CS317" s="77"/>
    </row>
    <row r="318" customHeight="true" ht="15.75" customFormat="true" s="5">
      <c r="A318" s="135"/>
      <c r="B318" s="135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133"/>
      <c r="Y318" s="134"/>
      <c r="Z318" s="133"/>
      <c r="AA318" s="134"/>
      <c r="AB318" s="133"/>
      <c r="AC318" s="134"/>
      <c r="AD318" s="133"/>
      <c r="AE318" s="134"/>
      <c r="AF318" s="77"/>
      <c r="AG318" s="134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77"/>
      <c r="CR318" s="77"/>
      <c r="CS318" s="77"/>
    </row>
    <row r="319" customHeight="true" ht="15.75" customFormat="true" s="5">
      <c r="A319" s="135"/>
      <c r="B319" s="135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133"/>
      <c r="Y319" s="134"/>
      <c r="Z319" s="133"/>
      <c r="AA319" s="134"/>
      <c r="AB319" s="133"/>
      <c r="AC319" s="134"/>
      <c r="AD319" s="133"/>
      <c r="AE319" s="134"/>
      <c r="AF319" s="77"/>
      <c r="AG319" s="134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77"/>
      <c r="CR319" s="77"/>
      <c r="CS319" s="77"/>
    </row>
    <row r="320" customHeight="true" ht="15.75" customFormat="true" s="5">
      <c r="A320" s="135"/>
      <c r="B320" s="135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133"/>
      <c r="Y320" s="134"/>
      <c r="Z320" s="133"/>
      <c r="AA320" s="134"/>
      <c r="AB320" s="133"/>
      <c r="AC320" s="134"/>
      <c r="AD320" s="133"/>
      <c r="AE320" s="134"/>
      <c r="AF320" s="77"/>
      <c r="AG320" s="134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  <c r="BK320" s="77"/>
      <c r="BL320" s="77"/>
      <c r="BM320" s="77"/>
      <c r="BN320" s="77"/>
      <c r="BO320" s="77"/>
      <c r="BP320" s="77"/>
      <c r="BQ320" s="77"/>
      <c r="BR320" s="77"/>
      <c r="BS320" s="77"/>
      <c r="BT320" s="77"/>
      <c r="BU320" s="77"/>
      <c r="BV320" s="77"/>
      <c r="BW320" s="77"/>
      <c r="BX320" s="77"/>
      <c r="BY320" s="77"/>
      <c r="BZ320" s="77"/>
      <c r="CA320" s="77"/>
      <c r="CB320" s="77"/>
      <c r="CC320" s="77"/>
      <c r="CD320" s="77"/>
      <c r="CE320" s="77"/>
      <c r="CF320" s="77"/>
      <c r="CG320" s="77"/>
      <c r="CH320" s="77"/>
      <c r="CI320" s="77"/>
      <c r="CJ320" s="77"/>
      <c r="CK320" s="77"/>
      <c r="CL320" s="77"/>
      <c r="CM320" s="77"/>
      <c r="CN320" s="77"/>
      <c r="CO320" s="77"/>
      <c r="CP320" s="77"/>
      <c r="CQ320" s="77"/>
      <c r="CR320" s="77"/>
      <c r="CS320" s="77"/>
    </row>
    <row r="321" customHeight="true" ht="15.75" customFormat="true" s="5">
      <c r="A321" s="135"/>
      <c r="B321" s="135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133"/>
      <c r="Y321" s="134"/>
      <c r="Z321" s="133"/>
      <c r="AA321" s="134"/>
      <c r="AB321" s="133"/>
      <c r="AC321" s="134"/>
      <c r="AD321" s="133"/>
      <c r="AE321" s="134"/>
      <c r="AF321" s="77"/>
      <c r="AG321" s="134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  <c r="BK321" s="77"/>
      <c r="BL321" s="77"/>
      <c r="BM321" s="77"/>
      <c r="BN321" s="77"/>
      <c r="BO321" s="77"/>
      <c r="BP321" s="77"/>
      <c r="BQ321" s="77"/>
      <c r="BR321" s="77"/>
      <c r="BS321" s="77"/>
      <c r="BT321" s="77"/>
      <c r="BU321" s="77"/>
      <c r="BV321" s="77"/>
      <c r="BW321" s="77"/>
      <c r="BX321" s="77"/>
      <c r="BY321" s="77"/>
      <c r="BZ321" s="77"/>
      <c r="CA321" s="77"/>
      <c r="CB321" s="77"/>
      <c r="CC321" s="77"/>
      <c r="CD321" s="77"/>
      <c r="CE321" s="77"/>
      <c r="CF321" s="77"/>
      <c r="CG321" s="77"/>
      <c r="CH321" s="77"/>
      <c r="CI321" s="77"/>
      <c r="CJ321" s="77"/>
      <c r="CK321" s="77"/>
      <c r="CL321" s="77"/>
      <c r="CM321" s="77"/>
      <c r="CN321" s="77"/>
      <c r="CO321" s="77"/>
      <c r="CP321" s="77"/>
      <c r="CQ321" s="77"/>
      <c r="CR321" s="77"/>
      <c r="CS321" s="77"/>
    </row>
    <row r="322" customHeight="true" ht="15.75" customFormat="true" s="5">
      <c r="A322" s="135"/>
      <c r="B322" s="135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133"/>
      <c r="Y322" s="134"/>
      <c r="Z322" s="133"/>
      <c r="AA322" s="134"/>
      <c r="AB322" s="133"/>
      <c r="AC322" s="134"/>
      <c r="AD322" s="133"/>
      <c r="AE322" s="134"/>
      <c r="AF322" s="77"/>
      <c r="AG322" s="134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  <c r="BK322" s="77"/>
      <c r="BL322" s="77"/>
      <c r="BM322" s="77"/>
      <c r="BN322" s="77"/>
      <c r="BO322" s="77"/>
      <c r="BP322" s="77"/>
      <c r="BQ322" s="77"/>
      <c r="BR322" s="77"/>
      <c r="BS322" s="77"/>
      <c r="BT322" s="77"/>
      <c r="BU322" s="77"/>
      <c r="BV322" s="77"/>
      <c r="BW322" s="77"/>
      <c r="BX322" s="77"/>
      <c r="BY322" s="77"/>
      <c r="BZ322" s="77"/>
      <c r="CA322" s="77"/>
      <c r="CB322" s="77"/>
      <c r="CC322" s="77"/>
      <c r="CD322" s="77"/>
      <c r="CE322" s="77"/>
      <c r="CF322" s="77"/>
      <c r="CG322" s="77"/>
      <c r="CH322" s="77"/>
      <c r="CI322" s="77"/>
      <c r="CJ322" s="77"/>
      <c r="CK322" s="77"/>
      <c r="CL322" s="77"/>
      <c r="CM322" s="77"/>
      <c r="CN322" s="77"/>
      <c r="CO322" s="77"/>
      <c r="CP322" s="77"/>
      <c r="CQ322" s="77"/>
      <c r="CR322" s="77"/>
      <c r="CS322" s="77"/>
    </row>
    <row r="323" customHeight="true" ht="15.75" customFormat="true" s="5">
      <c r="A323" s="135"/>
      <c r="B323" s="135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133"/>
      <c r="Y323" s="134"/>
      <c r="Z323" s="133"/>
      <c r="AA323" s="134"/>
      <c r="AB323" s="133"/>
      <c r="AC323" s="134"/>
      <c r="AD323" s="133"/>
      <c r="AE323" s="134"/>
      <c r="AF323" s="77"/>
      <c r="AG323" s="134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  <c r="BK323" s="77"/>
      <c r="BL323" s="77"/>
      <c r="BM323" s="77"/>
      <c r="BN323" s="77"/>
      <c r="BO323" s="77"/>
      <c r="BP323" s="77"/>
      <c r="BQ323" s="77"/>
      <c r="BR323" s="77"/>
      <c r="BS323" s="77"/>
      <c r="BT323" s="77"/>
      <c r="BU323" s="77"/>
      <c r="BV323" s="77"/>
      <c r="BW323" s="77"/>
      <c r="BX323" s="77"/>
      <c r="BY323" s="77"/>
      <c r="BZ323" s="77"/>
      <c r="CA323" s="77"/>
      <c r="CB323" s="77"/>
      <c r="CC323" s="77"/>
      <c r="CD323" s="77"/>
      <c r="CE323" s="77"/>
      <c r="CF323" s="77"/>
      <c r="CG323" s="77"/>
      <c r="CH323" s="77"/>
      <c r="CI323" s="77"/>
      <c r="CJ323" s="77"/>
      <c r="CK323" s="77"/>
      <c r="CL323" s="77"/>
      <c r="CM323" s="77"/>
      <c r="CN323" s="77"/>
      <c r="CO323" s="77"/>
      <c r="CP323" s="77"/>
      <c r="CQ323" s="77"/>
      <c r="CR323" s="77"/>
      <c r="CS323" s="77"/>
    </row>
    <row r="324" customHeight="true" ht="15.75" customFormat="true" s="5">
      <c r="A324" s="135"/>
      <c r="B324" s="135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133"/>
      <c r="Y324" s="134"/>
      <c r="Z324" s="133"/>
      <c r="AA324" s="134"/>
      <c r="AB324" s="133"/>
      <c r="AC324" s="134"/>
      <c r="AD324" s="133"/>
      <c r="AE324" s="134"/>
      <c r="AF324" s="77"/>
      <c r="AG324" s="134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  <c r="BK324" s="77"/>
      <c r="BL324" s="77"/>
      <c r="BM324" s="77"/>
      <c r="BN324" s="77"/>
      <c r="BO324" s="77"/>
      <c r="BP324" s="77"/>
      <c r="BQ324" s="77"/>
      <c r="BR324" s="77"/>
      <c r="BS324" s="77"/>
      <c r="BT324" s="77"/>
      <c r="BU324" s="77"/>
      <c r="BV324" s="77"/>
      <c r="BW324" s="77"/>
      <c r="BX324" s="77"/>
      <c r="BY324" s="77"/>
      <c r="BZ324" s="77"/>
      <c r="CA324" s="77"/>
      <c r="CB324" s="77"/>
      <c r="CC324" s="77"/>
      <c r="CD324" s="77"/>
      <c r="CE324" s="77"/>
      <c r="CF324" s="77"/>
      <c r="CG324" s="77"/>
      <c r="CH324" s="77"/>
      <c r="CI324" s="77"/>
      <c r="CJ324" s="77"/>
      <c r="CK324" s="77"/>
      <c r="CL324" s="77"/>
      <c r="CM324" s="77"/>
      <c r="CN324" s="77"/>
      <c r="CO324" s="77"/>
      <c r="CP324" s="77"/>
      <c r="CQ324" s="77"/>
      <c r="CR324" s="77"/>
      <c r="CS324" s="77"/>
    </row>
    <row r="325" customHeight="true" ht="15.75" customFormat="true" s="5">
      <c r="A325" s="135"/>
      <c r="B325" s="135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133"/>
      <c r="Y325" s="134"/>
      <c r="Z325" s="133"/>
      <c r="AA325" s="134"/>
      <c r="AB325" s="133"/>
      <c r="AC325" s="134"/>
      <c r="AD325" s="133"/>
      <c r="AE325" s="134"/>
      <c r="AF325" s="77"/>
      <c r="AG325" s="134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  <c r="BK325" s="77"/>
      <c r="BL325" s="77"/>
      <c r="BM325" s="77"/>
      <c r="BN325" s="77"/>
      <c r="BO325" s="77"/>
      <c r="BP325" s="77"/>
      <c r="BQ325" s="77"/>
      <c r="BR325" s="77"/>
      <c r="BS325" s="77"/>
      <c r="BT325" s="77"/>
      <c r="BU325" s="77"/>
      <c r="BV325" s="77"/>
      <c r="BW325" s="77"/>
      <c r="BX325" s="77"/>
      <c r="BY325" s="77"/>
      <c r="BZ325" s="77"/>
      <c r="CA325" s="77"/>
      <c r="CB325" s="77"/>
      <c r="CC325" s="77"/>
      <c r="CD325" s="77"/>
      <c r="CE325" s="77"/>
      <c r="CF325" s="77"/>
      <c r="CG325" s="77"/>
      <c r="CH325" s="77"/>
      <c r="CI325" s="77"/>
      <c r="CJ325" s="77"/>
      <c r="CK325" s="77"/>
      <c r="CL325" s="77"/>
      <c r="CM325" s="77"/>
      <c r="CN325" s="77"/>
      <c r="CO325" s="77"/>
      <c r="CP325" s="77"/>
      <c r="CQ325" s="77"/>
      <c r="CR325" s="77"/>
      <c r="CS325" s="77"/>
    </row>
    <row r="326" customHeight="true" ht="15.75" customFormat="true" s="5">
      <c r="A326" s="135"/>
      <c r="B326" s="135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133"/>
      <c r="Y326" s="134"/>
      <c r="Z326" s="133"/>
      <c r="AA326" s="134"/>
      <c r="AB326" s="133"/>
      <c r="AC326" s="134"/>
      <c r="AD326" s="133"/>
      <c r="AE326" s="134"/>
      <c r="AF326" s="77"/>
      <c r="AG326" s="134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  <c r="BG326" s="77"/>
      <c r="BH326" s="77"/>
      <c r="BI326" s="77"/>
      <c r="BJ326" s="77"/>
      <c r="BK326" s="77"/>
      <c r="BL326" s="77"/>
      <c r="BM326" s="77"/>
      <c r="BN326" s="77"/>
      <c r="BO326" s="77"/>
      <c r="BP326" s="77"/>
      <c r="BQ326" s="77"/>
      <c r="BR326" s="77"/>
      <c r="BS326" s="77"/>
      <c r="BT326" s="77"/>
      <c r="BU326" s="77"/>
      <c r="BV326" s="77"/>
      <c r="BW326" s="77"/>
      <c r="BX326" s="77"/>
      <c r="BY326" s="77"/>
      <c r="BZ326" s="77"/>
      <c r="CA326" s="77"/>
      <c r="CB326" s="77"/>
      <c r="CC326" s="77"/>
      <c r="CD326" s="77"/>
      <c r="CE326" s="77"/>
      <c r="CF326" s="77"/>
      <c r="CG326" s="77"/>
      <c r="CH326" s="77"/>
      <c r="CI326" s="77"/>
      <c r="CJ326" s="77"/>
      <c r="CK326" s="77"/>
      <c r="CL326" s="77"/>
      <c r="CM326" s="77"/>
      <c r="CN326" s="77"/>
      <c r="CO326" s="77"/>
      <c r="CP326" s="77"/>
      <c r="CQ326" s="77"/>
      <c r="CR326" s="77"/>
      <c r="CS326" s="77"/>
    </row>
    <row r="327" customHeight="true" ht="15.75" customFormat="true" s="5">
      <c r="A327" s="135"/>
      <c r="B327" s="135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133"/>
      <c r="Y327" s="134"/>
      <c r="Z327" s="133"/>
      <c r="AA327" s="134"/>
      <c r="AB327" s="133"/>
      <c r="AC327" s="134"/>
      <c r="AD327" s="133"/>
      <c r="AE327" s="134"/>
      <c r="AF327" s="77"/>
      <c r="AG327" s="134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</row>
    <row r="328" customHeight="true" ht="15.75" customFormat="true" s="5">
      <c r="A328" s="135"/>
      <c r="B328" s="135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133"/>
      <c r="Y328" s="134"/>
      <c r="Z328" s="133"/>
      <c r="AA328" s="134"/>
      <c r="AB328" s="133"/>
      <c r="AC328" s="134"/>
      <c r="AD328" s="133"/>
      <c r="AE328" s="134"/>
      <c r="AF328" s="77"/>
      <c r="AG328" s="134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77"/>
      <c r="CR328" s="77"/>
      <c r="CS328" s="77"/>
    </row>
    <row r="329" customHeight="true" ht="15.75" customFormat="true" s="5">
      <c r="A329" s="135"/>
      <c r="B329" s="135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133"/>
      <c r="Y329" s="134"/>
      <c r="Z329" s="133"/>
      <c r="AA329" s="134"/>
      <c r="AB329" s="133"/>
      <c r="AC329" s="134"/>
      <c r="AD329" s="133"/>
      <c r="AE329" s="134"/>
      <c r="AF329" s="77"/>
      <c r="AG329" s="134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77"/>
      <c r="CR329" s="77"/>
      <c r="CS329" s="77"/>
    </row>
    <row r="330" customHeight="true" ht="15.75" customFormat="true" s="5">
      <c r="A330" s="135"/>
      <c r="B330" s="135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133"/>
      <c r="Y330" s="134"/>
      <c r="Z330" s="133"/>
      <c r="AA330" s="134"/>
      <c r="AB330" s="133"/>
      <c r="AC330" s="134"/>
      <c r="AD330" s="133"/>
      <c r="AE330" s="134"/>
      <c r="AF330" s="77"/>
      <c r="AG330" s="134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77"/>
      <c r="CR330" s="77"/>
      <c r="CS330" s="77"/>
    </row>
    <row r="331" customHeight="true" ht="15.75" customFormat="true" s="5">
      <c r="A331" s="135"/>
      <c r="B331" s="135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133"/>
      <c r="Y331" s="134"/>
      <c r="Z331" s="133"/>
      <c r="AA331" s="134"/>
      <c r="AB331" s="133"/>
      <c r="AC331" s="134"/>
      <c r="AD331" s="133"/>
      <c r="AE331" s="134"/>
      <c r="AF331" s="77"/>
      <c r="AG331" s="134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7"/>
      <c r="CS331" s="77"/>
    </row>
    <row r="332" customHeight="true" ht="15.75" customFormat="true" s="5">
      <c r="A332" s="135"/>
      <c r="B332" s="135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133"/>
      <c r="Y332" s="134"/>
      <c r="Z332" s="133"/>
      <c r="AA332" s="134"/>
      <c r="AB332" s="133"/>
      <c r="AC332" s="134"/>
      <c r="AD332" s="133"/>
      <c r="AE332" s="134"/>
      <c r="AF332" s="77"/>
      <c r="AG332" s="134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  <c r="BG332" s="77"/>
      <c r="BH332" s="77"/>
      <c r="BI332" s="77"/>
      <c r="BJ332" s="77"/>
      <c r="BK332" s="77"/>
      <c r="BL332" s="77"/>
      <c r="BM332" s="77"/>
      <c r="BN332" s="77"/>
      <c r="BO332" s="77"/>
      <c r="BP332" s="77"/>
      <c r="BQ332" s="77"/>
      <c r="BR332" s="77"/>
      <c r="BS332" s="77"/>
      <c r="BT332" s="77"/>
      <c r="BU332" s="77"/>
      <c r="BV332" s="77"/>
      <c r="BW332" s="77"/>
      <c r="BX332" s="77"/>
      <c r="BY332" s="77"/>
      <c r="BZ332" s="77"/>
      <c r="CA332" s="77"/>
      <c r="CB332" s="77"/>
      <c r="CC332" s="77"/>
      <c r="CD332" s="77"/>
      <c r="CE332" s="77"/>
      <c r="CF332" s="77"/>
      <c r="CG332" s="77"/>
      <c r="CH332" s="77"/>
      <c r="CI332" s="77"/>
      <c r="CJ332" s="77"/>
      <c r="CK332" s="77"/>
      <c r="CL332" s="77"/>
      <c r="CM332" s="77"/>
      <c r="CN332" s="77"/>
      <c r="CO332" s="77"/>
      <c r="CP332" s="77"/>
      <c r="CQ332" s="77"/>
      <c r="CR332" s="77"/>
      <c r="CS332" s="77"/>
    </row>
    <row r="333" customHeight="true" ht="15.75" customFormat="true" s="5">
      <c r="A333" s="135"/>
      <c r="B333" s="135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133"/>
      <c r="Y333" s="134"/>
      <c r="Z333" s="133"/>
      <c r="AA333" s="134"/>
      <c r="AB333" s="133"/>
      <c r="AC333" s="134"/>
      <c r="AD333" s="133"/>
      <c r="AE333" s="134"/>
      <c r="AF333" s="77"/>
      <c r="AG333" s="134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  <c r="BK333" s="77"/>
      <c r="BL333" s="77"/>
      <c r="BM333" s="77"/>
      <c r="BN333" s="77"/>
      <c r="BO333" s="77"/>
      <c r="BP333" s="77"/>
      <c r="BQ333" s="77"/>
      <c r="BR333" s="77"/>
      <c r="BS333" s="77"/>
      <c r="BT333" s="77"/>
      <c r="BU333" s="77"/>
      <c r="BV333" s="77"/>
      <c r="BW333" s="77"/>
      <c r="BX333" s="77"/>
      <c r="BY333" s="77"/>
      <c r="BZ333" s="77"/>
      <c r="CA333" s="77"/>
      <c r="CB333" s="77"/>
      <c r="CC333" s="77"/>
      <c r="CD333" s="77"/>
      <c r="CE333" s="77"/>
      <c r="CF333" s="77"/>
      <c r="CG333" s="77"/>
      <c r="CH333" s="77"/>
      <c r="CI333" s="77"/>
      <c r="CJ333" s="77"/>
      <c r="CK333" s="77"/>
      <c r="CL333" s="77"/>
      <c r="CM333" s="77"/>
      <c r="CN333" s="77"/>
      <c r="CO333" s="77"/>
      <c r="CP333" s="77"/>
      <c r="CQ333" s="77"/>
      <c r="CR333" s="77"/>
      <c r="CS333" s="77"/>
    </row>
    <row r="334" customHeight="true" ht="15.75" customFormat="true" s="5">
      <c r="A334" s="135"/>
      <c r="B334" s="135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133"/>
      <c r="Y334" s="134"/>
      <c r="Z334" s="133"/>
      <c r="AA334" s="134"/>
      <c r="AB334" s="133"/>
      <c r="AC334" s="134"/>
      <c r="AD334" s="133"/>
      <c r="AE334" s="134"/>
      <c r="AF334" s="77"/>
      <c r="AG334" s="134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  <c r="BG334" s="77"/>
      <c r="BH334" s="77"/>
      <c r="BI334" s="77"/>
      <c r="BJ334" s="77"/>
      <c r="BK334" s="77"/>
      <c r="BL334" s="77"/>
      <c r="BM334" s="77"/>
      <c r="BN334" s="77"/>
      <c r="BO334" s="77"/>
      <c r="BP334" s="77"/>
      <c r="BQ334" s="77"/>
      <c r="BR334" s="77"/>
      <c r="BS334" s="77"/>
      <c r="BT334" s="77"/>
      <c r="BU334" s="77"/>
      <c r="BV334" s="77"/>
      <c r="BW334" s="77"/>
      <c r="BX334" s="77"/>
      <c r="BY334" s="77"/>
      <c r="BZ334" s="77"/>
      <c r="CA334" s="77"/>
      <c r="CB334" s="77"/>
      <c r="CC334" s="77"/>
      <c r="CD334" s="77"/>
      <c r="CE334" s="77"/>
      <c r="CF334" s="77"/>
      <c r="CG334" s="77"/>
      <c r="CH334" s="77"/>
      <c r="CI334" s="77"/>
      <c r="CJ334" s="77"/>
      <c r="CK334" s="77"/>
      <c r="CL334" s="77"/>
      <c r="CM334" s="77"/>
      <c r="CN334" s="77"/>
      <c r="CO334" s="77"/>
      <c r="CP334" s="77"/>
      <c r="CQ334" s="77"/>
      <c r="CR334" s="77"/>
      <c r="CS334" s="77"/>
    </row>
    <row r="335" customHeight="true" ht="15.75" customFormat="true" s="5">
      <c r="A335" s="135"/>
      <c r="B335" s="135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133"/>
      <c r="Y335" s="134"/>
      <c r="Z335" s="133"/>
      <c r="AA335" s="134"/>
      <c r="AB335" s="133"/>
      <c r="AC335" s="134"/>
      <c r="AD335" s="133"/>
      <c r="AE335" s="134"/>
      <c r="AF335" s="77"/>
      <c r="AG335" s="134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  <c r="BG335" s="77"/>
      <c r="BH335" s="77"/>
      <c r="BI335" s="77"/>
      <c r="BJ335" s="77"/>
      <c r="BK335" s="77"/>
      <c r="BL335" s="77"/>
      <c r="BM335" s="77"/>
      <c r="BN335" s="77"/>
      <c r="BO335" s="77"/>
      <c r="BP335" s="77"/>
      <c r="BQ335" s="77"/>
      <c r="BR335" s="77"/>
      <c r="BS335" s="77"/>
      <c r="BT335" s="77"/>
      <c r="BU335" s="77"/>
      <c r="BV335" s="77"/>
      <c r="BW335" s="77"/>
      <c r="BX335" s="77"/>
      <c r="BY335" s="77"/>
      <c r="BZ335" s="77"/>
      <c r="CA335" s="77"/>
      <c r="CB335" s="77"/>
      <c r="CC335" s="77"/>
      <c r="CD335" s="77"/>
      <c r="CE335" s="77"/>
      <c r="CF335" s="77"/>
      <c r="CG335" s="77"/>
      <c r="CH335" s="77"/>
      <c r="CI335" s="77"/>
      <c r="CJ335" s="77"/>
      <c r="CK335" s="77"/>
      <c r="CL335" s="77"/>
      <c r="CM335" s="77"/>
      <c r="CN335" s="77"/>
      <c r="CO335" s="77"/>
      <c r="CP335" s="77"/>
      <c r="CQ335" s="77"/>
      <c r="CR335" s="77"/>
      <c r="CS335" s="77"/>
    </row>
    <row r="336" customHeight="true" ht="15.75" customFormat="true" s="5">
      <c r="A336" s="135"/>
      <c r="B336" s="135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133"/>
      <c r="Y336" s="134"/>
      <c r="Z336" s="133"/>
      <c r="AA336" s="134"/>
      <c r="AB336" s="133"/>
      <c r="AC336" s="134"/>
      <c r="AD336" s="133"/>
      <c r="AE336" s="134"/>
      <c r="AF336" s="77"/>
      <c r="AG336" s="134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  <c r="BG336" s="77"/>
      <c r="BH336" s="77"/>
      <c r="BI336" s="77"/>
      <c r="BJ336" s="77"/>
      <c r="BK336" s="77"/>
      <c r="BL336" s="77"/>
      <c r="BM336" s="77"/>
      <c r="BN336" s="77"/>
      <c r="BO336" s="77"/>
      <c r="BP336" s="77"/>
      <c r="BQ336" s="77"/>
      <c r="BR336" s="77"/>
      <c r="BS336" s="77"/>
      <c r="BT336" s="77"/>
      <c r="BU336" s="77"/>
      <c r="BV336" s="77"/>
      <c r="BW336" s="77"/>
      <c r="BX336" s="77"/>
      <c r="BY336" s="77"/>
      <c r="BZ336" s="77"/>
      <c r="CA336" s="77"/>
      <c r="CB336" s="77"/>
      <c r="CC336" s="77"/>
      <c r="CD336" s="77"/>
      <c r="CE336" s="77"/>
      <c r="CF336" s="77"/>
      <c r="CG336" s="77"/>
      <c r="CH336" s="77"/>
      <c r="CI336" s="77"/>
      <c r="CJ336" s="77"/>
      <c r="CK336" s="77"/>
      <c r="CL336" s="77"/>
      <c r="CM336" s="77"/>
      <c r="CN336" s="77"/>
      <c r="CO336" s="77"/>
      <c r="CP336" s="77"/>
      <c r="CQ336" s="77"/>
      <c r="CR336" s="77"/>
      <c r="CS336" s="77"/>
    </row>
    <row r="337" customHeight="true" ht="15.75" customFormat="true" s="5">
      <c r="A337" s="135"/>
      <c r="B337" s="135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133"/>
      <c r="Y337" s="134"/>
      <c r="Z337" s="133"/>
      <c r="AA337" s="134"/>
      <c r="AB337" s="133"/>
      <c r="AC337" s="134"/>
      <c r="AD337" s="133"/>
      <c r="AE337" s="134"/>
      <c r="AF337" s="77"/>
      <c r="AG337" s="134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77"/>
      <c r="CR337" s="77"/>
      <c r="CS337" s="77"/>
    </row>
    <row r="338" customHeight="true" ht="15.75" customFormat="true" s="5">
      <c r="A338" s="135"/>
      <c r="B338" s="135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133"/>
      <c r="Y338" s="134"/>
      <c r="Z338" s="133"/>
      <c r="AA338" s="134"/>
      <c r="AB338" s="133"/>
      <c r="AC338" s="134"/>
      <c r="AD338" s="133"/>
      <c r="AE338" s="134"/>
      <c r="AF338" s="77"/>
      <c r="AG338" s="134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77"/>
      <c r="CR338" s="77"/>
      <c r="CS338" s="77"/>
    </row>
    <row r="339" customHeight="true" ht="15.75" customFormat="true" s="5">
      <c r="A339" s="135"/>
      <c r="B339" s="135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133"/>
      <c r="Y339" s="134"/>
      <c r="Z339" s="133"/>
      <c r="AA339" s="134"/>
      <c r="AB339" s="133"/>
      <c r="AC339" s="134"/>
      <c r="AD339" s="133"/>
      <c r="AE339" s="134"/>
      <c r="AF339" s="77"/>
      <c r="AG339" s="134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77"/>
      <c r="CR339" s="77"/>
      <c r="CS339" s="77"/>
    </row>
    <row r="340" customHeight="true" ht="15.75" customFormat="true" s="5">
      <c r="A340" s="135"/>
      <c r="B340" s="135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133"/>
      <c r="Y340" s="134"/>
      <c r="Z340" s="133"/>
      <c r="AA340" s="134"/>
      <c r="AB340" s="133"/>
      <c r="AC340" s="134"/>
      <c r="AD340" s="133"/>
      <c r="AE340" s="134"/>
      <c r="AF340" s="77"/>
      <c r="AG340" s="134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  <c r="BI340" s="77"/>
      <c r="BJ340" s="77"/>
      <c r="BK340" s="77"/>
      <c r="BL340" s="77"/>
      <c r="BM340" s="77"/>
      <c r="BN340" s="77"/>
      <c r="BO340" s="77"/>
      <c r="BP340" s="77"/>
      <c r="BQ340" s="77"/>
      <c r="BR340" s="77"/>
      <c r="BS340" s="77"/>
      <c r="BT340" s="77"/>
      <c r="BU340" s="77"/>
      <c r="BV340" s="77"/>
      <c r="BW340" s="77"/>
      <c r="BX340" s="77"/>
      <c r="BY340" s="77"/>
      <c r="BZ340" s="77"/>
      <c r="CA340" s="77"/>
      <c r="CB340" s="77"/>
      <c r="CC340" s="77"/>
      <c r="CD340" s="77"/>
      <c r="CE340" s="77"/>
      <c r="CF340" s="77"/>
      <c r="CG340" s="77"/>
      <c r="CH340" s="77"/>
      <c r="CI340" s="77"/>
      <c r="CJ340" s="77"/>
      <c r="CK340" s="77"/>
      <c r="CL340" s="77"/>
      <c r="CM340" s="77"/>
      <c r="CN340" s="77"/>
      <c r="CO340" s="77"/>
      <c r="CP340" s="77"/>
      <c r="CQ340" s="77"/>
      <c r="CR340" s="77"/>
      <c r="CS340" s="77"/>
    </row>
    <row r="341" customHeight="true" ht="15.75" customFormat="true" s="5">
      <c r="A341" s="135"/>
      <c r="B341" s="135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133"/>
      <c r="Y341" s="134"/>
      <c r="Z341" s="133"/>
      <c r="AA341" s="134"/>
      <c r="AB341" s="133"/>
      <c r="AC341" s="134"/>
      <c r="AD341" s="133"/>
      <c r="AE341" s="134"/>
      <c r="AF341" s="77"/>
      <c r="AG341" s="134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  <c r="BI341" s="77"/>
      <c r="BJ341" s="77"/>
      <c r="BK341" s="77"/>
      <c r="BL341" s="77"/>
      <c r="BM341" s="77"/>
      <c r="BN341" s="77"/>
      <c r="BO341" s="77"/>
      <c r="BP341" s="77"/>
      <c r="BQ341" s="77"/>
      <c r="BR341" s="77"/>
      <c r="BS341" s="77"/>
      <c r="BT341" s="77"/>
      <c r="BU341" s="77"/>
      <c r="BV341" s="77"/>
      <c r="BW341" s="77"/>
      <c r="BX341" s="77"/>
      <c r="BY341" s="77"/>
      <c r="BZ341" s="77"/>
      <c r="CA341" s="77"/>
      <c r="CB341" s="77"/>
      <c r="CC341" s="77"/>
      <c r="CD341" s="77"/>
      <c r="CE341" s="77"/>
      <c r="CF341" s="77"/>
      <c r="CG341" s="77"/>
      <c r="CH341" s="77"/>
      <c r="CI341" s="77"/>
      <c r="CJ341" s="77"/>
      <c r="CK341" s="77"/>
      <c r="CL341" s="77"/>
      <c r="CM341" s="77"/>
      <c r="CN341" s="77"/>
      <c r="CO341" s="77"/>
      <c r="CP341" s="77"/>
      <c r="CQ341" s="77"/>
      <c r="CR341" s="77"/>
      <c r="CS341" s="77"/>
    </row>
    <row r="342" customHeight="true" ht="15.75" customFormat="true" s="5">
      <c r="A342" s="135"/>
      <c r="B342" s="135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133"/>
      <c r="Y342" s="134"/>
      <c r="Z342" s="133"/>
      <c r="AA342" s="134"/>
      <c r="AB342" s="133"/>
      <c r="AC342" s="134"/>
      <c r="AD342" s="133"/>
      <c r="AE342" s="134"/>
      <c r="AF342" s="77"/>
      <c r="AG342" s="134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  <c r="BI342" s="77"/>
      <c r="BJ342" s="77"/>
      <c r="BK342" s="77"/>
      <c r="BL342" s="77"/>
      <c r="BM342" s="77"/>
      <c r="BN342" s="77"/>
      <c r="BO342" s="77"/>
      <c r="BP342" s="77"/>
      <c r="BQ342" s="77"/>
      <c r="BR342" s="77"/>
      <c r="BS342" s="77"/>
      <c r="BT342" s="77"/>
      <c r="BU342" s="77"/>
      <c r="BV342" s="77"/>
      <c r="BW342" s="77"/>
      <c r="BX342" s="77"/>
      <c r="BY342" s="77"/>
      <c r="BZ342" s="77"/>
      <c r="CA342" s="77"/>
      <c r="CB342" s="77"/>
      <c r="CC342" s="77"/>
      <c r="CD342" s="77"/>
      <c r="CE342" s="77"/>
      <c r="CF342" s="77"/>
      <c r="CG342" s="77"/>
      <c r="CH342" s="77"/>
      <c r="CI342" s="77"/>
      <c r="CJ342" s="77"/>
      <c r="CK342" s="77"/>
      <c r="CL342" s="77"/>
      <c r="CM342" s="77"/>
      <c r="CN342" s="77"/>
      <c r="CO342" s="77"/>
      <c r="CP342" s="77"/>
      <c r="CQ342" s="77"/>
      <c r="CR342" s="77"/>
      <c r="CS342" s="77"/>
    </row>
    <row r="343" customHeight="true" ht="15.75" customFormat="true" s="5">
      <c r="A343" s="135"/>
      <c r="B343" s="135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133"/>
      <c r="Y343" s="134"/>
      <c r="Z343" s="133"/>
      <c r="AA343" s="134"/>
      <c r="AB343" s="133"/>
      <c r="AC343" s="134"/>
      <c r="AD343" s="133"/>
      <c r="AE343" s="134"/>
      <c r="AF343" s="77"/>
      <c r="AG343" s="134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  <c r="BG343" s="77"/>
      <c r="BH343" s="77"/>
      <c r="BI343" s="77"/>
      <c r="BJ343" s="77"/>
      <c r="BK343" s="77"/>
      <c r="BL343" s="77"/>
      <c r="BM343" s="77"/>
      <c r="BN343" s="77"/>
      <c r="BO343" s="77"/>
      <c r="BP343" s="77"/>
      <c r="BQ343" s="77"/>
      <c r="BR343" s="77"/>
      <c r="BS343" s="77"/>
      <c r="BT343" s="77"/>
      <c r="BU343" s="77"/>
      <c r="BV343" s="77"/>
      <c r="BW343" s="77"/>
      <c r="BX343" s="77"/>
      <c r="BY343" s="77"/>
      <c r="BZ343" s="77"/>
      <c r="CA343" s="77"/>
      <c r="CB343" s="77"/>
      <c r="CC343" s="77"/>
      <c r="CD343" s="77"/>
      <c r="CE343" s="77"/>
      <c r="CF343" s="77"/>
      <c r="CG343" s="77"/>
      <c r="CH343" s="77"/>
      <c r="CI343" s="77"/>
      <c r="CJ343" s="77"/>
      <c r="CK343" s="77"/>
      <c r="CL343" s="77"/>
      <c r="CM343" s="77"/>
      <c r="CN343" s="77"/>
      <c r="CO343" s="77"/>
      <c r="CP343" s="77"/>
      <c r="CQ343" s="77"/>
      <c r="CR343" s="77"/>
      <c r="CS343" s="77"/>
    </row>
    <row r="344" customHeight="true" ht="15.75" customFormat="true" s="5">
      <c r="A344" s="135"/>
      <c r="B344" s="135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133"/>
      <c r="Y344" s="134"/>
      <c r="Z344" s="133"/>
      <c r="AA344" s="134"/>
      <c r="AB344" s="133"/>
      <c r="AC344" s="134"/>
      <c r="AD344" s="133"/>
      <c r="AE344" s="134"/>
      <c r="AF344" s="77"/>
      <c r="AG344" s="134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  <c r="BG344" s="77"/>
      <c r="BH344" s="77"/>
      <c r="BI344" s="77"/>
      <c r="BJ344" s="77"/>
      <c r="BK344" s="77"/>
      <c r="BL344" s="77"/>
      <c r="BM344" s="77"/>
      <c r="BN344" s="77"/>
      <c r="BO344" s="77"/>
      <c r="BP344" s="77"/>
      <c r="BQ344" s="77"/>
      <c r="BR344" s="77"/>
      <c r="BS344" s="77"/>
      <c r="BT344" s="77"/>
      <c r="BU344" s="77"/>
      <c r="BV344" s="77"/>
      <c r="BW344" s="77"/>
      <c r="BX344" s="77"/>
      <c r="BY344" s="77"/>
      <c r="BZ344" s="77"/>
      <c r="CA344" s="77"/>
      <c r="CB344" s="77"/>
      <c r="CC344" s="77"/>
      <c r="CD344" s="77"/>
      <c r="CE344" s="77"/>
      <c r="CF344" s="77"/>
      <c r="CG344" s="77"/>
      <c r="CH344" s="77"/>
      <c r="CI344" s="77"/>
      <c r="CJ344" s="77"/>
      <c r="CK344" s="77"/>
      <c r="CL344" s="77"/>
      <c r="CM344" s="77"/>
      <c r="CN344" s="77"/>
      <c r="CO344" s="77"/>
      <c r="CP344" s="77"/>
      <c r="CQ344" s="77"/>
      <c r="CR344" s="77"/>
      <c r="CS344" s="77"/>
    </row>
    <row r="345" customHeight="true" ht="15.75" customFormat="true" s="5">
      <c r="A345" s="135"/>
      <c r="B345" s="135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133"/>
      <c r="Y345" s="134"/>
      <c r="Z345" s="133"/>
      <c r="AA345" s="134"/>
      <c r="AB345" s="133"/>
      <c r="AC345" s="134"/>
      <c r="AD345" s="133"/>
      <c r="AE345" s="134"/>
      <c r="AF345" s="77"/>
      <c r="AG345" s="134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77"/>
      <c r="CR345" s="77"/>
      <c r="CS345" s="77"/>
    </row>
    <row r="346" customHeight="true" ht="15.75" customFormat="true" s="5">
      <c r="A346" s="135"/>
      <c r="B346" s="135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133"/>
      <c r="Y346" s="134"/>
      <c r="Z346" s="133"/>
      <c r="AA346" s="134"/>
      <c r="AB346" s="133"/>
      <c r="AC346" s="134"/>
      <c r="AD346" s="133"/>
      <c r="AE346" s="134"/>
      <c r="AF346" s="77"/>
      <c r="AG346" s="134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77"/>
      <c r="CR346" s="77"/>
      <c r="CS346" s="77"/>
    </row>
    <row r="347" customHeight="true" ht="15.75" customFormat="true" s="5">
      <c r="A347" s="135"/>
      <c r="B347" s="135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133"/>
      <c r="Y347" s="134"/>
      <c r="Z347" s="133"/>
      <c r="AA347" s="134"/>
      <c r="AB347" s="133"/>
      <c r="AC347" s="134"/>
      <c r="AD347" s="133"/>
      <c r="AE347" s="134"/>
      <c r="AF347" s="77"/>
      <c r="AG347" s="134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77"/>
      <c r="CR347" s="77"/>
      <c r="CS347" s="77"/>
    </row>
    <row r="348" customHeight="true" ht="15.75" customFormat="true" s="5">
      <c r="A348" s="135"/>
      <c r="B348" s="135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133"/>
      <c r="Y348" s="134"/>
      <c r="Z348" s="133"/>
      <c r="AA348" s="134"/>
      <c r="AB348" s="133"/>
      <c r="AC348" s="134"/>
      <c r="AD348" s="133"/>
      <c r="AE348" s="134"/>
      <c r="AF348" s="77"/>
      <c r="AG348" s="134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77"/>
      <c r="CR348" s="77"/>
      <c r="CS348" s="77"/>
    </row>
    <row r="349" customHeight="true" ht="15.75" customFormat="true" s="5">
      <c r="A349" s="135"/>
      <c r="B349" s="135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133"/>
      <c r="Y349" s="134"/>
      <c r="Z349" s="133"/>
      <c r="AA349" s="134"/>
      <c r="AB349" s="133"/>
      <c r="AC349" s="134"/>
      <c r="AD349" s="133"/>
      <c r="AE349" s="134"/>
      <c r="AF349" s="77"/>
      <c r="AG349" s="134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  <c r="BG349" s="77"/>
      <c r="BH349" s="77"/>
      <c r="BI349" s="77"/>
      <c r="BJ349" s="77"/>
      <c r="BK349" s="77"/>
      <c r="BL349" s="77"/>
      <c r="BM349" s="77"/>
      <c r="BN349" s="77"/>
      <c r="BO349" s="77"/>
      <c r="BP349" s="77"/>
      <c r="BQ349" s="77"/>
      <c r="BR349" s="77"/>
      <c r="BS349" s="77"/>
      <c r="BT349" s="77"/>
      <c r="BU349" s="77"/>
      <c r="BV349" s="77"/>
      <c r="BW349" s="77"/>
      <c r="BX349" s="77"/>
      <c r="BY349" s="77"/>
      <c r="BZ349" s="77"/>
      <c r="CA349" s="77"/>
      <c r="CB349" s="77"/>
      <c r="CC349" s="77"/>
      <c r="CD349" s="77"/>
      <c r="CE349" s="77"/>
      <c r="CF349" s="77"/>
      <c r="CG349" s="77"/>
      <c r="CH349" s="77"/>
      <c r="CI349" s="77"/>
      <c r="CJ349" s="77"/>
      <c r="CK349" s="77"/>
      <c r="CL349" s="77"/>
      <c r="CM349" s="77"/>
      <c r="CN349" s="77"/>
      <c r="CO349" s="77"/>
      <c r="CP349" s="77"/>
      <c r="CQ349" s="77"/>
      <c r="CR349" s="77"/>
      <c r="CS349" s="77"/>
    </row>
    <row r="350" customHeight="true" ht="15.75" customFormat="true" s="5">
      <c r="A350" s="135"/>
      <c r="B350" s="135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133"/>
      <c r="Y350" s="134"/>
      <c r="Z350" s="133"/>
      <c r="AA350" s="134"/>
      <c r="AB350" s="133"/>
      <c r="AC350" s="134"/>
      <c r="AD350" s="133"/>
      <c r="AE350" s="134"/>
      <c r="AF350" s="77"/>
      <c r="AG350" s="134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  <c r="BG350" s="77"/>
      <c r="BH350" s="77"/>
      <c r="BI350" s="77"/>
      <c r="BJ350" s="77"/>
      <c r="BK350" s="77"/>
      <c r="BL350" s="77"/>
      <c r="BM350" s="77"/>
      <c r="BN350" s="77"/>
      <c r="BO350" s="77"/>
      <c r="BP350" s="77"/>
      <c r="BQ350" s="77"/>
      <c r="BR350" s="77"/>
      <c r="BS350" s="77"/>
      <c r="BT350" s="77"/>
      <c r="BU350" s="77"/>
      <c r="BV350" s="77"/>
      <c r="BW350" s="77"/>
      <c r="BX350" s="77"/>
      <c r="BY350" s="77"/>
      <c r="BZ350" s="77"/>
      <c r="CA350" s="77"/>
      <c r="CB350" s="77"/>
      <c r="CC350" s="77"/>
      <c r="CD350" s="77"/>
      <c r="CE350" s="77"/>
      <c r="CF350" s="77"/>
      <c r="CG350" s="77"/>
      <c r="CH350" s="77"/>
      <c r="CI350" s="77"/>
      <c r="CJ350" s="77"/>
      <c r="CK350" s="77"/>
      <c r="CL350" s="77"/>
      <c r="CM350" s="77"/>
      <c r="CN350" s="77"/>
      <c r="CO350" s="77"/>
      <c r="CP350" s="77"/>
      <c r="CQ350" s="77"/>
      <c r="CR350" s="77"/>
      <c r="CS350" s="77"/>
    </row>
    <row r="351" customHeight="true" ht="15.75" customFormat="true" s="5">
      <c r="A351" s="135"/>
      <c r="B351" s="135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133"/>
      <c r="Y351" s="134"/>
      <c r="Z351" s="133"/>
      <c r="AA351" s="134"/>
      <c r="AB351" s="133"/>
      <c r="AC351" s="134"/>
      <c r="AD351" s="133"/>
      <c r="AE351" s="134"/>
      <c r="AF351" s="77"/>
      <c r="AG351" s="134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  <c r="BG351" s="77"/>
      <c r="BH351" s="77"/>
      <c r="BI351" s="77"/>
      <c r="BJ351" s="77"/>
      <c r="BK351" s="77"/>
      <c r="BL351" s="77"/>
      <c r="BM351" s="77"/>
      <c r="BN351" s="77"/>
      <c r="BO351" s="77"/>
      <c r="BP351" s="77"/>
      <c r="BQ351" s="77"/>
      <c r="BR351" s="77"/>
      <c r="BS351" s="77"/>
      <c r="BT351" s="77"/>
      <c r="BU351" s="77"/>
      <c r="BV351" s="77"/>
      <c r="BW351" s="77"/>
      <c r="BX351" s="77"/>
      <c r="BY351" s="77"/>
      <c r="BZ351" s="77"/>
      <c r="CA351" s="77"/>
      <c r="CB351" s="77"/>
      <c r="CC351" s="77"/>
      <c r="CD351" s="77"/>
      <c r="CE351" s="77"/>
      <c r="CF351" s="77"/>
      <c r="CG351" s="77"/>
      <c r="CH351" s="77"/>
      <c r="CI351" s="77"/>
      <c r="CJ351" s="77"/>
      <c r="CK351" s="77"/>
      <c r="CL351" s="77"/>
      <c r="CM351" s="77"/>
      <c r="CN351" s="77"/>
      <c r="CO351" s="77"/>
      <c r="CP351" s="77"/>
      <c r="CQ351" s="77"/>
      <c r="CR351" s="77"/>
      <c r="CS351" s="77"/>
    </row>
    <row r="352" customHeight="true" ht="15.75" customFormat="true" s="5">
      <c r="A352" s="135"/>
      <c r="B352" s="135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133"/>
      <c r="Y352" s="134"/>
      <c r="Z352" s="133"/>
      <c r="AA352" s="134"/>
      <c r="AB352" s="133"/>
      <c r="AC352" s="134"/>
      <c r="AD352" s="133"/>
      <c r="AE352" s="134"/>
      <c r="AF352" s="77"/>
      <c r="AG352" s="134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  <c r="BG352" s="77"/>
      <c r="BH352" s="77"/>
      <c r="BI352" s="77"/>
      <c r="BJ352" s="77"/>
      <c r="BK352" s="77"/>
      <c r="BL352" s="77"/>
      <c r="BM352" s="77"/>
      <c r="BN352" s="77"/>
      <c r="BO352" s="77"/>
      <c r="BP352" s="77"/>
      <c r="BQ352" s="77"/>
      <c r="BR352" s="77"/>
      <c r="BS352" s="77"/>
      <c r="BT352" s="77"/>
      <c r="BU352" s="77"/>
      <c r="BV352" s="77"/>
      <c r="BW352" s="77"/>
      <c r="BX352" s="77"/>
      <c r="BY352" s="77"/>
      <c r="BZ352" s="77"/>
      <c r="CA352" s="77"/>
      <c r="CB352" s="77"/>
      <c r="CC352" s="77"/>
      <c r="CD352" s="77"/>
      <c r="CE352" s="77"/>
      <c r="CF352" s="77"/>
      <c r="CG352" s="77"/>
      <c r="CH352" s="77"/>
      <c r="CI352" s="77"/>
      <c r="CJ352" s="77"/>
      <c r="CK352" s="77"/>
      <c r="CL352" s="77"/>
      <c r="CM352" s="77"/>
      <c r="CN352" s="77"/>
      <c r="CO352" s="77"/>
      <c r="CP352" s="77"/>
      <c r="CQ352" s="77"/>
      <c r="CR352" s="77"/>
      <c r="CS352" s="77"/>
    </row>
    <row r="353" customHeight="true" ht="15.75" customFormat="true" s="5">
      <c r="A353" s="135"/>
      <c r="B353" s="135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133"/>
      <c r="Y353" s="134"/>
      <c r="Z353" s="133"/>
      <c r="AA353" s="134"/>
      <c r="AB353" s="133"/>
      <c r="AC353" s="134"/>
      <c r="AD353" s="133"/>
      <c r="AE353" s="134"/>
      <c r="AF353" s="77"/>
      <c r="AG353" s="134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  <c r="BG353" s="77"/>
      <c r="BH353" s="77"/>
      <c r="BI353" s="77"/>
      <c r="BJ353" s="77"/>
      <c r="BK353" s="77"/>
      <c r="BL353" s="77"/>
      <c r="BM353" s="77"/>
      <c r="BN353" s="77"/>
      <c r="BO353" s="77"/>
      <c r="BP353" s="77"/>
      <c r="BQ353" s="77"/>
      <c r="BR353" s="77"/>
      <c r="BS353" s="77"/>
      <c r="BT353" s="77"/>
      <c r="BU353" s="77"/>
      <c r="BV353" s="77"/>
      <c r="BW353" s="77"/>
      <c r="BX353" s="77"/>
      <c r="BY353" s="77"/>
      <c r="BZ353" s="77"/>
      <c r="CA353" s="77"/>
      <c r="CB353" s="77"/>
      <c r="CC353" s="77"/>
      <c r="CD353" s="77"/>
      <c r="CE353" s="77"/>
      <c r="CF353" s="77"/>
      <c r="CG353" s="77"/>
      <c r="CH353" s="77"/>
      <c r="CI353" s="77"/>
      <c r="CJ353" s="77"/>
      <c r="CK353" s="77"/>
      <c r="CL353" s="77"/>
      <c r="CM353" s="77"/>
      <c r="CN353" s="77"/>
      <c r="CO353" s="77"/>
      <c r="CP353" s="77"/>
      <c r="CQ353" s="77"/>
      <c r="CR353" s="77"/>
      <c r="CS353" s="77"/>
    </row>
    <row r="354" customHeight="true" ht="15.75" customFormat="true" s="5">
      <c r="A354" s="135"/>
      <c r="B354" s="135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133"/>
      <c r="Y354" s="134"/>
      <c r="Z354" s="133"/>
      <c r="AA354" s="134"/>
      <c r="AB354" s="133"/>
      <c r="AC354" s="134"/>
      <c r="AD354" s="133"/>
      <c r="AE354" s="134"/>
      <c r="AF354" s="77"/>
      <c r="AG354" s="134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77"/>
      <c r="CR354" s="77"/>
      <c r="CS354" s="77"/>
    </row>
    <row r="355" customHeight="true" ht="15.75" customFormat="true" s="5">
      <c r="A355" s="135"/>
      <c r="B355" s="135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133"/>
      <c r="Y355" s="134"/>
      <c r="Z355" s="133"/>
      <c r="AA355" s="134"/>
      <c r="AB355" s="133"/>
      <c r="AC355" s="134"/>
      <c r="AD355" s="133"/>
      <c r="AE355" s="134"/>
      <c r="AF355" s="77"/>
      <c r="AG355" s="134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77"/>
      <c r="CR355" s="77"/>
      <c r="CS355" s="77"/>
    </row>
    <row r="356" customHeight="true" ht="15.75" customFormat="true" s="5">
      <c r="A356" s="135"/>
      <c r="B356" s="135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133"/>
      <c r="Y356" s="134"/>
      <c r="Z356" s="133"/>
      <c r="AA356" s="134"/>
      <c r="AB356" s="133"/>
      <c r="AC356" s="134"/>
      <c r="AD356" s="133"/>
      <c r="AE356" s="134"/>
      <c r="AF356" s="77"/>
      <c r="AG356" s="134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  <c r="BG356" s="77"/>
      <c r="BH356" s="77"/>
      <c r="BI356" s="77"/>
      <c r="BJ356" s="77"/>
      <c r="BK356" s="77"/>
      <c r="BL356" s="77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77"/>
      <c r="CR356" s="77"/>
      <c r="CS356" s="77"/>
    </row>
    <row r="357" customHeight="true" ht="15.75" customFormat="true" s="5">
      <c r="A357" s="135"/>
      <c r="B357" s="135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133"/>
      <c r="Y357" s="134"/>
      <c r="Z357" s="133"/>
      <c r="AA357" s="134"/>
      <c r="AB357" s="133"/>
      <c r="AC357" s="134"/>
      <c r="AD357" s="133"/>
      <c r="AE357" s="134"/>
      <c r="AF357" s="77"/>
      <c r="AG357" s="134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  <c r="BG357" s="77"/>
      <c r="BH357" s="77"/>
      <c r="BI357" s="77"/>
      <c r="BJ357" s="77"/>
      <c r="BK357" s="77"/>
      <c r="BL357" s="77"/>
      <c r="BM357" s="77"/>
      <c r="BN357" s="77"/>
      <c r="BO357" s="77"/>
      <c r="BP357" s="77"/>
      <c r="BQ357" s="77"/>
      <c r="BR357" s="77"/>
      <c r="BS357" s="77"/>
      <c r="BT357" s="77"/>
      <c r="BU357" s="77"/>
      <c r="BV357" s="77"/>
      <c r="BW357" s="77"/>
      <c r="BX357" s="77"/>
      <c r="BY357" s="77"/>
      <c r="BZ357" s="77"/>
      <c r="CA357" s="77"/>
      <c r="CB357" s="77"/>
      <c r="CC357" s="77"/>
      <c r="CD357" s="77"/>
      <c r="CE357" s="77"/>
      <c r="CF357" s="77"/>
      <c r="CG357" s="77"/>
      <c r="CH357" s="77"/>
      <c r="CI357" s="77"/>
      <c r="CJ357" s="77"/>
      <c r="CK357" s="77"/>
      <c r="CL357" s="77"/>
      <c r="CM357" s="77"/>
      <c r="CN357" s="77"/>
      <c r="CO357" s="77"/>
      <c r="CP357" s="77"/>
      <c r="CQ357" s="77"/>
      <c r="CR357" s="77"/>
      <c r="CS357" s="77"/>
    </row>
    <row r="358" customHeight="true" ht="15.75" customFormat="true" s="5">
      <c r="A358" s="135"/>
      <c r="B358" s="135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133"/>
      <c r="Y358" s="134"/>
      <c r="Z358" s="133"/>
      <c r="AA358" s="134"/>
      <c r="AB358" s="133"/>
      <c r="AC358" s="134"/>
      <c r="AD358" s="133"/>
      <c r="AE358" s="134"/>
      <c r="AF358" s="77"/>
      <c r="AG358" s="134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  <c r="BG358" s="77"/>
      <c r="BH358" s="77"/>
      <c r="BI358" s="77"/>
      <c r="BJ358" s="77"/>
      <c r="BK358" s="77"/>
      <c r="BL358" s="77"/>
      <c r="BM358" s="77"/>
      <c r="BN358" s="77"/>
      <c r="BO358" s="77"/>
      <c r="BP358" s="77"/>
      <c r="BQ358" s="77"/>
      <c r="BR358" s="77"/>
      <c r="BS358" s="77"/>
      <c r="BT358" s="77"/>
      <c r="BU358" s="77"/>
      <c r="BV358" s="77"/>
      <c r="BW358" s="77"/>
      <c r="BX358" s="77"/>
      <c r="BY358" s="77"/>
      <c r="BZ358" s="77"/>
      <c r="CA358" s="77"/>
      <c r="CB358" s="77"/>
      <c r="CC358" s="77"/>
      <c r="CD358" s="77"/>
      <c r="CE358" s="77"/>
      <c r="CF358" s="77"/>
      <c r="CG358" s="77"/>
      <c r="CH358" s="77"/>
      <c r="CI358" s="77"/>
      <c r="CJ358" s="77"/>
      <c r="CK358" s="77"/>
      <c r="CL358" s="77"/>
      <c r="CM358" s="77"/>
      <c r="CN358" s="77"/>
      <c r="CO358" s="77"/>
      <c r="CP358" s="77"/>
      <c r="CQ358" s="77"/>
      <c r="CR358" s="77"/>
      <c r="CS358" s="77"/>
    </row>
    <row r="359" customHeight="true" ht="15.75" customFormat="true" s="5">
      <c r="A359" s="135"/>
      <c r="B359" s="135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133"/>
      <c r="Y359" s="134"/>
      <c r="Z359" s="133"/>
      <c r="AA359" s="134"/>
      <c r="AB359" s="133"/>
      <c r="AC359" s="134"/>
      <c r="AD359" s="133"/>
      <c r="AE359" s="134"/>
      <c r="AF359" s="77"/>
      <c r="AG359" s="134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  <c r="BG359" s="77"/>
      <c r="BH359" s="77"/>
      <c r="BI359" s="77"/>
      <c r="BJ359" s="77"/>
      <c r="BK359" s="77"/>
      <c r="BL359" s="77"/>
      <c r="BM359" s="77"/>
      <c r="BN359" s="77"/>
      <c r="BO359" s="77"/>
      <c r="BP359" s="77"/>
      <c r="BQ359" s="77"/>
      <c r="BR359" s="77"/>
      <c r="BS359" s="77"/>
      <c r="BT359" s="77"/>
      <c r="BU359" s="77"/>
      <c r="BV359" s="77"/>
      <c r="BW359" s="77"/>
      <c r="BX359" s="77"/>
      <c r="BY359" s="77"/>
      <c r="BZ359" s="77"/>
      <c r="CA359" s="77"/>
      <c r="CB359" s="77"/>
      <c r="CC359" s="77"/>
      <c r="CD359" s="77"/>
      <c r="CE359" s="77"/>
      <c r="CF359" s="77"/>
      <c r="CG359" s="77"/>
      <c r="CH359" s="77"/>
      <c r="CI359" s="77"/>
      <c r="CJ359" s="77"/>
      <c r="CK359" s="77"/>
      <c r="CL359" s="77"/>
      <c r="CM359" s="77"/>
      <c r="CN359" s="77"/>
      <c r="CO359" s="77"/>
      <c r="CP359" s="77"/>
      <c r="CQ359" s="77"/>
      <c r="CR359" s="77"/>
      <c r="CS359" s="77"/>
    </row>
    <row r="360" customHeight="true" ht="15.75" customFormat="true" s="5">
      <c r="A360" s="135"/>
      <c r="B360" s="135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133"/>
      <c r="Y360" s="134"/>
      <c r="Z360" s="133"/>
      <c r="AA360" s="134"/>
      <c r="AB360" s="133"/>
      <c r="AC360" s="134"/>
      <c r="AD360" s="133"/>
      <c r="AE360" s="134"/>
      <c r="AF360" s="77"/>
      <c r="AG360" s="134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  <c r="BG360" s="77"/>
      <c r="BH360" s="77"/>
      <c r="BI360" s="77"/>
      <c r="BJ360" s="77"/>
      <c r="BK360" s="77"/>
      <c r="BL360" s="77"/>
      <c r="BM360" s="77"/>
      <c r="BN360" s="77"/>
      <c r="BO360" s="77"/>
      <c r="BP360" s="77"/>
      <c r="BQ360" s="77"/>
      <c r="BR360" s="77"/>
      <c r="BS360" s="77"/>
      <c r="BT360" s="77"/>
      <c r="BU360" s="77"/>
      <c r="BV360" s="77"/>
      <c r="BW360" s="77"/>
      <c r="BX360" s="77"/>
      <c r="BY360" s="77"/>
      <c r="BZ360" s="77"/>
      <c r="CA360" s="77"/>
      <c r="CB360" s="77"/>
      <c r="CC360" s="77"/>
      <c r="CD360" s="77"/>
      <c r="CE360" s="77"/>
      <c r="CF360" s="77"/>
      <c r="CG360" s="77"/>
      <c r="CH360" s="77"/>
      <c r="CI360" s="77"/>
      <c r="CJ360" s="77"/>
      <c r="CK360" s="77"/>
      <c r="CL360" s="77"/>
      <c r="CM360" s="77"/>
      <c r="CN360" s="77"/>
      <c r="CO360" s="77"/>
      <c r="CP360" s="77"/>
      <c r="CQ360" s="77"/>
      <c r="CR360" s="77"/>
      <c r="CS360" s="77"/>
    </row>
    <row r="361" customHeight="true" ht="15.75" customFormat="true" s="5">
      <c r="A361" s="135"/>
      <c r="B361" s="135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133"/>
      <c r="Y361" s="134"/>
      <c r="Z361" s="133"/>
      <c r="AA361" s="134"/>
      <c r="AB361" s="133"/>
      <c r="AC361" s="134"/>
      <c r="AD361" s="133"/>
      <c r="AE361" s="134"/>
      <c r="AF361" s="77"/>
      <c r="AG361" s="134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  <c r="BG361" s="77"/>
      <c r="BH361" s="77"/>
      <c r="BI361" s="77"/>
      <c r="BJ361" s="77"/>
      <c r="BK361" s="77"/>
      <c r="BL361" s="77"/>
      <c r="BM361" s="77"/>
      <c r="BN361" s="77"/>
      <c r="BO361" s="77"/>
      <c r="BP361" s="77"/>
      <c r="BQ361" s="77"/>
      <c r="BR361" s="77"/>
      <c r="BS361" s="77"/>
      <c r="BT361" s="77"/>
      <c r="BU361" s="77"/>
      <c r="BV361" s="77"/>
      <c r="BW361" s="77"/>
      <c r="BX361" s="77"/>
      <c r="BY361" s="77"/>
      <c r="BZ361" s="77"/>
      <c r="CA361" s="77"/>
      <c r="CB361" s="77"/>
      <c r="CC361" s="77"/>
      <c r="CD361" s="77"/>
      <c r="CE361" s="77"/>
      <c r="CF361" s="77"/>
      <c r="CG361" s="77"/>
      <c r="CH361" s="77"/>
      <c r="CI361" s="77"/>
      <c r="CJ361" s="77"/>
      <c r="CK361" s="77"/>
      <c r="CL361" s="77"/>
      <c r="CM361" s="77"/>
      <c r="CN361" s="77"/>
      <c r="CO361" s="77"/>
      <c r="CP361" s="77"/>
      <c r="CQ361" s="77"/>
      <c r="CR361" s="77"/>
      <c r="CS361" s="77"/>
    </row>
    <row r="362" customHeight="true" ht="15.75" customFormat="true" s="5">
      <c r="A362" s="135"/>
      <c r="B362" s="135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133"/>
      <c r="Y362" s="134"/>
      <c r="Z362" s="133"/>
      <c r="AA362" s="134"/>
      <c r="AB362" s="133"/>
      <c r="AC362" s="134"/>
      <c r="AD362" s="133"/>
      <c r="AE362" s="134"/>
      <c r="AF362" s="77"/>
      <c r="AG362" s="134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77"/>
      <c r="CR362" s="77"/>
      <c r="CS362" s="77"/>
    </row>
    <row r="363" customHeight="true" ht="15.75" customFormat="true" s="5">
      <c r="A363" s="135"/>
      <c r="B363" s="135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133"/>
      <c r="Y363" s="134"/>
      <c r="Z363" s="133"/>
      <c r="AA363" s="134"/>
      <c r="AB363" s="133"/>
      <c r="AC363" s="134"/>
      <c r="AD363" s="133"/>
      <c r="AE363" s="134"/>
      <c r="AF363" s="77"/>
      <c r="AG363" s="134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77"/>
      <c r="BI363" s="77"/>
      <c r="BJ363" s="77"/>
      <c r="BK363" s="77"/>
      <c r="BL363" s="77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77"/>
      <c r="CR363" s="77"/>
      <c r="CS363" s="77"/>
    </row>
    <row r="364" customHeight="true" ht="15.75" customFormat="true" s="5">
      <c r="A364" s="135"/>
      <c r="B364" s="135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133"/>
      <c r="Y364" s="134"/>
      <c r="Z364" s="133"/>
      <c r="AA364" s="134"/>
      <c r="AB364" s="133"/>
      <c r="AC364" s="134"/>
      <c r="AD364" s="133"/>
      <c r="AE364" s="134"/>
      <c r="AF364" s="77"/>
      <c r="AG364" s="134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  <c r="BG364" s="77"/>
      <c r="BH364" s="77"/>
      <c r="BI364" s="77"/>
      <c r="BJ364" s="77"/>
      <c r="BK364" s="77"/>
      <c r="BL364" s="77"/>
      <c r="BM364" s="77"/>
      <c r="BN364" s="77"/>
      <c r="BO364" s="77"/>
      <c r="BP364" s="77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77"/>
      <c r="CR364" s="77"/>
      <c r="CS364" s="77"/>
    </row>
    <row r="365" customHeight="true" ht="15.75" customFormat="true" s="5">
      <c r="A365" s="135"/>
      <c r="B365" s="135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133"/>
      <c r="Y365" s="134"/>
      <c r="Z365" s="133"/>
      <c r="AA365" s="134"/>
      <c r="AB365" s="133"/>
      <c r="AC365" s="134"/>
      <c r="AD365" s="133"/>
      <c r="AE365" s="134"/>
      <c r="AF365" s="77"/>
      <c r="AG365" s="134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7"/>
      <c r="BO365" s="77"/>
      <c r="BP365" s="77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77"/>
      <c r="CR365" s="77"/>
      <c r="CS365" s="77"/>
    </row>
    <row r="366" customHeight="true" ht="15.75" customFormat="true" s="5">
      <c r="A366" s="135"/>
      <c r="B366" s="135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133"/>
      <c r="Y366" s="134"/>
      <c r="Z366" s="133"/>
      <c r="AA366" s="134"/>
      <c r="AB366" s="133"/>
      <c r="AC366" s="134"/>
      <c r="AD366" s="133"/>
      <c r="AE366" s="134"/>
      <c r="AF366" s="77"/>
      <c r="AG366" s="134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  <c r="BG366" s="77"/>
      <c r="BH366" s="77"/>
      <c r="BI366" s="77"/>
      <c r="BJ366" s="77"/>
      <c r="BK366" s="77"/>
      <c r="BL366" s="77"/>
      <c r="BM366" s="77"/>
      <c r="BN366" s="77"/>
      <c r="BO366" s="77"/>
      <c r="BP366" s="77"/>
      <c r="BQ366" s="77"/>
      <c r="BR366" s="77"/>
      <c r="BS366" s="77"/>
      <c r="BT366" s="77"/>
      <c r="BU366" s="77"/>
      <c r="BV366" s="77"/>
      <c r="BW366" s="77"/>
      <c r="BX366" s="77"/>
      <c r="BY366" s="77"/>
      <c r="BZ366" s="77"/>
      <c r="CA366" s="77"/>
      <c r="CB366" s="77"/>
      <c r="CC366" s="77"/>
      <c r="CD366" s="77"/>
      <c r="CE366" s="77"/>
      <c r="CF366" s="77"/>
      <c r="CG366" s="77"/>
      <c r="CH366" s="77"/>
      <c r="CI366" s="77"/>
      <c r="CJ366" s="77"/>
      <c r="CK366" s="77"/>
      <c r="CL366" s="77"/>
      <c r="CM366" s="77"/>
      <c r="CN366" s="77"/>
      <c r="CO366" s="77"/>
      <c r="CP366" s="77"/>
      <c r="CQ366" s="77"/>
      <c r="CR366" s="77"/>
      <c r="CS366" s="77"/>
    </row>
    <row r="367" customHeight="true" ht="15.75" customFormat="true" s="5">
      <c r="A367" s="135"/>
      <c r="B367" s="135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133"/>
      <c r="Y367" s="134"/>
      <c r="Z367" s="133"/>
      <c r="AA367" s="134"/>
      <c r="AB367" s="133"/>
      <c r="AC367" s="134"/>
      <c r="AD367" s="133"/>
      <c r="AE367" s="134"/>
      <c r="AF367" s="77"/>
      <c r="AG367" s="134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  <c r="BG367" s="77"/>
      <c r="BH367" s="77"/>
      <c r="BI367" s="77"/>
      <c r="BJ367" s="77"/>
      <c r="BK367" s="77"/>
      <c r="BL367" s="77"/>
      <c r="BM367" s="77"/>
      <c r="BN367" s="77"/>
      <c r="BO367" s="77"/>
      <c r="BP367" s="77"/>
      <c r="BQ367" s="77"/>
      <c r="BR367" s="77"/>
      <c r="BS367" s="77"/>
      <c r="BT367" s="77"/>
      <c r="BU367" s="77"/>
      <c r="BV367" s="77"/>
      <c r="BW367" s="77"/>
      <c r="BX367" s="77"/>
      <c r="BY367" s="77"/>
      <c r="BZ367" s="77"/>
      <c r="CA367" s="77"/>
      <c r="CB367" s="77"/>
      <c r="CC367" s="77"/>
      <c r="CD367" s="77"/>
      <c r="CE367" s="77"/>
      <c r="CF367" s="77"/>
      <c r="CG367" s="77"/>
      <c r="CH367" s="77"/>
      <c r="CI367" s="77"/>
      <c r="CJ367" s="77"/>
      <c r="CK367" s="77"/>
      <c r="CL367" s="77"/>
      <c r="CM367" s="77"/>
      <c r="CN367" s="77"/>
      <c r="CO367" s="77"/>
      <c r="CP367" s="77"/>
      <c r="CQ367" s="77"/>
      <c r="CR367" s="77"/>
      <c r="CS367" s="77"/>
    </row>
    <row r="368" customHeight="true" ht="15.75" customFormat="true" s="5">
      <c r="A368" s="135"/>
      <c r="B368" s="135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133"/>
      <c r="Y368" s="134"/>
      <c r="Z368" s="133"/>
      <c r="AA368" s="134"/>
      <c r="AB368" s="133"/>
      <c r="AC368" s="134"/>
      <c r="AD368" s="133"/>
      <c r="AE368" s="134"/>
      <c r="AF368" s="77"/>
      <c r="AG368" s="134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  <c r="BK368" s="77"/>
      <c r="BL368" s="77"/>
      <c r="BM368" s="77"/>
      <c r="BN368" s="77"/>
      <c r="BO368" s="77"/>
      <c r="BP368" s="77"/>
      <c r="BQ368" s="77"/>
      <c r="BR368" s="77"/>
      <c r="BS368" s="77"/>
      <c r="BT368" s="77"/>
      <c r="BU368" s="77"/>
      <c r="BV368" s="77"/>
      <c r="BW368" s="77"/>
      <c r="BX368" s="77"/>
      <c r="BY368" s="77"/>
      <c r="BZ368" s="77"/>
      <c r="CA368" s="77"/>
      <c r="CB368" s="77"/>
      <c r="CC368" s="77"/>
      <c r="CD368" s="77"/>
      <c r="CE368" s="77"/>
      <c r="CF368" s="77"/>
      <c r="CG368" s="77"/>
      <c r="CH368" s="77"/>
      <c r="CI368" s="77"/>
      <c r="CJ368" s="77"/>
      <c r="CK368" s="77"/>
      <c r="CL368" s="77"/>
      <c r="CM368" s="77"/>
      <c r="CN368" s="77"/>
      <c r="CO368" s="77"/>
      <c r="CP368" s="77"/>
      <c r="CQ368" s="77"/>
      <c r="CR368" s="77"/>
      <c r="CS368" s="77"/>
    </row>
    <row r="369" customHeight="true" ht="15.75" customFormat="true" s="5">
      <c r="A369" s="135"/>
      <c r="B369" s="135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133"/>
      <c r="Y369" s="134"/>
      <c r="Z369" s="133"/>
      <c r="AA369" s="134"/>
      <c r="AB369" s="133"/>
      <c r="AC369" s="134"/>
      <c r="AD369" s="133"/>
      <c r="AE369" s="134"/>
      <c r="AF369" s="77"/>
      <c r="AG369" s="134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  <c r="BK369" s="77"/>
      <c r="BL369" s="77"/>
      <c r="BM369" s="77"/>
      <c r="BN369" s="77"/>
      <c r="BO369" s="77"/>
      <c r="BP369" s="77"/>
      <c r="BQ369" s="77"/>
      <c r="BR369" s="77"/>
      <c r="BS369" s="77"/>
      <c r="BT369" s="77"/>
      <c r="BU369" s="77"/>
      <c r="BV369" s="77"/>
      <c r="BW369" s="77"/>
      <c r="BX369" s="77"/>
      <c r="BY369" s="77"/>
      <c r="BZ369" s="77"/>
      <c r="CA369" s="77"/>
      <c r="CB369" s="77"/>
      <c r="CC369" s="77"/>
      <c r="CD369" s="77"/>
      <c r="CE369" s="77"/>
      <c r="CF369" s="77"/>
      <c r="CG369" s="77"/>
      <c r="CH369" s="77"/>
      <c r="CI369" s="77"/>
      <c r="CJ369" s="77"/>
      <c r="CK369" s="77"/>
      <c r="CL369" s="77"/>
      <c r="CM369" s="77"/>
      <c r="CN369" s="77"/>
      <c r="CO369" s="77"/>
      <c r="CP369" s="77"/>
      <c r="CQ369" s="77"/>
      <c r="CR369" s="77"/>
      <c r="CS369" s="77"/>
    </row>
    <row r="370" customHeight="true" ht="15.75" customFormat="true" s="5">
      <c r="A370" s="135"/>
      <c r="B370" s="135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133"/>
      <c r="Y370" s="134"/>
      <c r="Z370" s="133"/>
      <c r="AA370" s="134"/>
      <c r="AB370" s="133"/>
      <c r="AC370" s="134"/>
      <c r="AD370" s="133"/>
      <c r="AE370" s="134"/>
      <c r="AF370" s="77"/>
      <c r="AG370" s="134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  <c r="BK370" s="77"/>
      <c r="BL370" s="77"/>
      <c r="BM370" s="77"/>
      <c r="BN370" s="77"/>
      <c r="BO370" s="77"/>
      <c r="BP370" s="77"/>
      <c r="BQ370" s="77"/>
      <c r="BR370" s="77"/>
      <c r="BS370" s="77"/>
      <c r="BT370" s="77"/>
      <c r="BU370" s="77"/>
      <c r="BV370" s="77"/>
      <c r="BW370" s="77"/>
      <c r="BX370" s="77"/>
      <c r="BY370" s="77"/>
      <c r="BZ370" s="77"/>
      <c r="CA370" s="77"/>
      <c r="CB370" s="77"/>
      <c r="CC370" s="77"/>
      <c r="CD370" s="77"/>
      <c r="CE370" s="77"/>
      <c r="CF370" s="77"/>
      <c r="CG370" s="77"/>
      <c r="CH370" s="77"/>
      <c r="CI370" s="77"/>
      <c r="CJ370" s="77"/>
      <c r="CK370" s="77"/>
      <c r="CL370" s="77"/>
      <c r="CM370" s="77"/>
      <c r="CN370" s="77"/>
      <c r="CO370" s="77"/>
      <c r="CP370" s="77"/>
      <c r="CQ370" s="77"/>
      <c r="CR370" s="77"/>
      <c r="CS370" s="77"/>
    </row>
    <row r="371" customHeight="true" ht="15.75" customFormat="true" s="5">
      <c r="A371" s="135"/>
      <c r="B371" s="135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133"/>
      <c r="Y371" s="134"/>
      <c r="Z371" s="133"/>
      <c r="AA371" s="134"/>
      <c r="AB371" s="133"/>
      <c r="AC371" s="134"/>
      <c r="AD371" s="133"/>
      <c r="AE371" s="134"/>
      <c r="AF371" s="77"/>
      <c r="AG371" s="134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77"/>
      <c r="CR371" s="77"/>
      <c r="CS371" s="77"/>
    </row>
    <row r="372" customHeight="true" ht="15.75" customFormat="true" s="5">
      <c r="A372" s="135"/>
      <c r="B372" s="135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133"/>
      <c r="Y372" s="134"/>
      <c r="Z372" s="133"/>
      <c r="AA372" s="134"/>
      <c r="AB372" s="133"/>
      <c r="AC372" s="134"/>
      <c r="AD372" s="133"/>
      <c r="AE372" s="134"/>
      <c r="AF372" s="77"/>
      <c r="AG372" s="134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  <c r="BK372" s="77"/>
      <c r="BL372" s="77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77"/>
      <c r="CR372" s="77"/>
      <c r="CS372" s="77"/>
    </row>
    <row r="373" customHeight="true" ht="15.75" customFormat="true" s="5">
      <c r="A373" s="135"/>
      <c r="B373" s="135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133"/>
      <c r="Y373" s="134"/>
      <c r="Z373" s="133"/>
      <c r="AA373" s="134"/>
      <c r="AB373" s="133"/>
      <c r="AC373" s="134"/>
      <c r="AD373" s="133"/>
      <c r="AE373" s="134"/>
      <c r="AF373" s="77"/>
      <c r="AG373" s="134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7"/>
      <c r="BL373" s="77"/>
      <c r="BM373" s="77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77"/>
      <c r="CR373" s="77"/>
      <c r="CS373" s="77"/>
    </row>
    <row r="374" customHeight="true" ht="15.75" customFormat="true" s="5">
      <c r="A374" s="135"/>
      <c r="B374" s="135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133"/>
      <c r="Y374" s="134"/>
      <c r="Z374" s="133"/>
      <c r="AA374" s="134"/>
      <c r="AB374" s="133"/>
      <c r="AC374" s="134"/>
      <c r="AD374" s="133"/>
      <c r="AE374" s="134"/>
      <c r="AF374" s="77"/>
      <c r="AG374" s="134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</row>
    <row r="375" customHeight="true" ht="15.75" customFormat="true" s="5">
      <c r="A375" s="135"/>
      <c r="B375" s="135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133"/>
      <c r="Y375" s="134"/>
      <c r="Z375" s="133"/>
      <c r="AA375" s="134"/>
      <c r="AB375" s="133"/>
      <c r="AC375" s="134"/>
      <c r="AD375" s="133"/>
      <c r="AE375" s="134"/>
      <c r="AF375" s="77"/>
      <c r="AG375" s="134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</row>
    <row r="376" customHeight="true" ht="15.75" customFormat="true" s="5">
      <c r="A376" s="135"/>
      <c r="B376" s="135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133"/>
      <c r="Y376" s="134"/>
      <c r="Z376" s="133"/>
      <c r="AA376" s="134"/>
      <c r="AB376" s="133"/>
      <c r="AC376" s="134"/>
      <c r="AD376" s="133"/>
      <c r="AE376" s="134"/>
      <c r="AF376" s="77"/>
      <c r="AG376" s="134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</row>
    <row r="377" customHeight="true" ht="15.75" customFormat="true" s="5">
      <c r="A377" s="135"/>
      <c r="B377" s="135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133"/>
      <c r="Y377" s="134"/>
      <c r="Z377" s="133"/>
      <c r="AA377" s="134"/>
      <c r="AB377" s="133"/>
      <c r="AC377" s="134"/>
      <c r="AD377" s="133"/>
      <c r="AE377" s="134"/>
      <c r="AF377" s="77"/>
      <c r="AG377" s="134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</row>
    <row r="378" customHeight="true" ht="15.75" customFormat="true" s="5">
      <c r="A378" s="135"/>
      <c r="B378" s="135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133"/>
      <c r="Y378" s="134"/>
      <c r="Z378" s="133"/>
      <c r="AA378" s="134"/>
      <c r="AB378" s="133"/>
      <c r="AC378" s="134"/>
      <c r="AD378" s="133"/>
      <c r="AE378" s="134"/>
      <c r="AF378" s="77"/>
      <c r="AG378" s="134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</row>
    <row r="379" customHeight="true" ht="15.75" customFormat="true" s="5">
      <c r="A379" s="135"/>
      <c r="B379" s="135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133"/>
      <c r="Y379" s="134"/>
      <c r="Z379" s="133"/>
      <c r="AA379" s="134"/>
      <c r="AB379" s="133"/>
      <c r="AC379" s="134"/>
      <c r="AD379" s="133"/>
      <c r="AE379" s="134"/>
      <c r="AF379" s="77"/>
      <c r="AG379" s="134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</row>
    <row r="380" customHeight="true" ht="15.75" customFormat="true" s="5">
      <c r="A380" s="135"/>
      <c r="B380" s="135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133"/>
      <c r="Y380" s="134"/>
      <c r="Z380" s="133"/>
      <c r="AA380" s="134"/>
      <c r="AB380" s="133"/>
      <c r="AC380" s="134"/>
      <c r="AD380" s="133"/>
      <c r="AE380" s="134"/>
      <c r="AF380" s="77"/>
      <c r="AG380" s="134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</row>
    <row r="381" customHeight="true" ht="15.75" customFormat="true" s="5">
      <c r="A381" s="135"/>
      <c r="B381" s="135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133"/>
      <c r="Y381" s="134"/>
      <c r="Z381" s="133"/>
      <c r="AA381" s="134"/>
      <c r="AB381" s="133"/>
      <c r="AC381" s="134"/>
      <c r="AD381" s="133"/>
      <c r="AE381" s="134"/>
      <c r="AF381" s="77"/>
      <c r="AG381" s="134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</row>
    <row r="382" customHeight="true" ht="15.75" customFormat="true" s="5">
      <c r="A382" s="135"/>
      <c r="B382" s="135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133"/>
      <c r="Y382" s="134"/>
      <c r="Z382" s="133"/>
      <c r="AA382" s="134"/>
      <c r="AB382" s="133"/>
      <c r="AC382" s="134"/>
      <c r="AD382" s="133"/>
      <c r="AE382" s="134"/>
      <c r="AF382" s="77"/>
      <c r="AG382" s="134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</row>
    <row r="383" customHeight="true" ht="15.75" customFormat="true" s="5">
      <c r="A383" s="135"/>
      <c r="B383" s="135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133"/>
      <c r="Y383" s="134"/>
      <c r="Z383" s="133"/>
      <c r="AA383" s="134"/>
      <c r="AB383" s="133"/>
      <c r="AC383" s="134"/>
      <c r="AD383" s="133"/>
      <c r="AE383" s="134"/>
      <c r="AF383" s="77"/>
      <c r="AG383" s="134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</row>
    <row r="384" customHeight="true" ht="15.75" customFormat="true" s="5">
      <c r="A384" s="135"/>
      <c r="B384" s="135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133"/>
      <c r="Y384" s="134"/>
      <c r="Z384" s="133"/>
      <c r="AA384" s="134"/>
      <c r="AB384" s="133"/>
      <c r="AC384" s="134"/>
      <c r="AD384" s="133"/>
      <c r="AE384" s="134"/>
      <c r="AF384" s="77"/>
      <c r="AG384" s="134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</row>
    <row r="385" customHeight="true" ht="15.75" customFormat="true" s="5">
      <c r="A385" s="135"/>
      <c r="B385" s="135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133"/>
      <c r="Y385" s="134"/>
      <c r="Z385" s="133"/>
      <c r="AA385" s="134"/>
      <c r="AB385" s="133"/>
      <c r="AC385" s="134"/>
      <c r="AD385" s="133"/>
      <c r="AE385" s="134"/>
      <c r="AF385" s="77"/>
      <c r="AG385" s="134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</row>
    <row r="386" customHeight="true" ht="15.75" customFormat="true" s="5">
      <c r="A386" s="135"/>
      <c r="B386" s="135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133"/>
      <c r="Y386" s="134"/>
      <c r="Z386" s="133"/>
      <c r="AA386" s="134"/>
      <c r="AB386" s="133"/>
      <c r="AC386" s="134"/>
      <c r="AD386" s="133"/>
      <c r="AE386" s="134"/>
      <c r="AF386" s="77"/>
      <c r="AG386" s="134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</row>
    <row r="387" customHeight="true" ht="15.75" customFormat="true" s="5">
      <c r="A387" s="135"/>
      <c r="B387" s="135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133"/>
      <c r="Y387" s="134"/>
      <c r="Z387" s="133"/>
      <c r="AA387" s="134"/>
      <c r="AB387" s="133"/>
      <c r="AC387" s="134"/>
      <c r="AD387" s="133"/>
      <c r="AE387" s="134"/>
      <c r="AF387" s="77"/>
      <c r="AG387" s="134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</row>
    <row r="388" customHeight="true" ht="15.75" customFormat="true" s="5">
      <c r="A388" s="135"/>
      <c r="B388" s="135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133"/>
      <c r="Y388" s="134"/>
      <c r="Z388" s="133"/>
      <c r="AA388" s="134"/>
      <c r="AB388" s="133"/>
      <c r="AC388" s="134"/>
      <c r="AD388" s="133"/>
      <c r="AE388" s="134"/>
      <c r="AF388" s="77"/>
      <c r="AG388" s="134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</row>
    <row r="389" customHeight="true" ht="15.75" customFormat="true" s="5">
      <c r="A389" s="135"/>
      <c r="B389" s="135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133"/>
      <c r="Y389" s="134"/>
      <c r="Z389" s="133"/>
      <c r="AA389" s="134"/>
      <c r="AB389" s="133"/>
      <c r="AC389" s="134"/>
      <c r="AD389" s="133"/>
      <c r="AE389" s="134"/>
      <c r="AF389" s="77"/>
      <c r="AG389" s="134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</row>
    <row r="390" customHeight="true" ht="15.75" customFormat="true" s="5">
      <c r="A390" s="135"/>
      <c r="B390" s="135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133"/>
      <c r="Y390" s="134"/>
      <c r="Z390" s="133"/>
      <c r="AA390" s="134"/>
      <c r="AB390" s="133"/>
      <c r="AC390" s="134"/>
      <c r="AD390" s="133"/>
      <c r="AE390" s="134"/>
      <c r="AF390" s="77"/>
      <c r="AG390" s="134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</row>
    <row r="391" customHeight="true" ht="15.75" customFormat="true" s="5">
      <c r="A391" s="135"/>
      <c r="B391" s="135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133"/>
      <c r="Y391" s="134"/>
      <c r="Z391" s="133"/>
      <c r="AA391" s="134"/>
      <c r="AB391" s="133"/>
      <c r="AC391" s="134"/>
      <c r="AD391" s="133"/>
      <c r="AE391" s="134"/>
      <c r="AF391" s="77"/>
      <c r="AG391" s="134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</row>
    <row r="392" customHeight="true" ht="15.75" customFormat="true" s="5">
      <c r="A392" s="135"/>
      <c r="B392" s="135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133"/>
      <c r="Y392" s="134"/>
      <c r="Z392" s="133"/>
      <c r="AA392" s="134"/>
      <c r="AB392" s="133"/>
      <c r="AC392" s="134"/>
      <c r="AD392" s="133"/>
      <c r="AE392" s="134"/>
      <c r="AF392" s="77"/>
      <c r="AG392" s="134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  <c r="BK392" s="77"/>
      <c r="BL392" s="77"/>
      <c r="BM392" s="77"/>
      <c r="BN392" s="77"/>
      <c r="BO392" s="77"/>
      <c r="BP392" s="77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77"/>
      <c r="CR392" s="77"/>
      <c r="CS392" s="77"/>
    </row>
    <row r="393" customHeight="true" ht="15.75" customFormat="true" s="5">
      <c r="A393" s="135"/>
      <c r="B393" s="135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133"/>
      <c r="Y393" s="134"/>
      <c r="Z393" s="133"/>
      <c r="AA393" s="134"/>
      <c r="AB393" s="133"/>
      <c r="AC393" s="134"/>
      <c r="AD393" s="133"/>
      <c r="AE393" s="134"/>
      <c r="AF393" s="77"/>
      <c r="AG393" s="134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  <c r="BK393" s="77"/>
      <c r="BL393" s="77"/>
      <c r="BM393" s="77"/>
      <c r="BN393" s="77"/>
      <c r="BO393" s="77"/>
      <c r="BP393" s="77"/>
      <c r="BQ393" s="77"/>
      <c r="BR393" s="77"/>
      <c r="BS393" s="77"/>
      <c r="BT393" s="77"/>
      <c r="BU393" s="77"/>
      <c r="BV393" s="77"/>
      <c r="BW393" s="77"/>
      <c r="BX393" s="77"/>
      <c r="BY393" s="77"/>
      <c r="BZ393" s="77"/>
      <c r="CA393" s="77"/>
      <c r="CB393" s="77"/>
      <c r="CC393" s="77"/>
      <c r="CD393" s="77"/>
      <c r="CE393" s="77"/>
      <c r="CF393" s="77"/>
      <c r="CG393" s="77"/>
      <c r="CH393" s="77"/>
      <c r="CI393" s="77"/>
      <c r="CJ393" s="77"/>
      <c r="CK393" s="77"/>
      <c r="CL393" s="77"/>
      <c r="CM393" s="77"/>
      <c r="CN393" s="77"/>
      <c r="CO393" s="77"/>
      <c r="CP393" s="77"/>
      <c r="CQ393" s="77"/>
      <c r="CR393" s="77"/>
      <c r="CS393" s="77"/>
    </row>
    <row r="394" customHeight="true" ht="15.75" customFormat="true" s="5">
      <c r="A394" s="135"/>
      <c r="B394" s="135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133"/>
      <c r="Y394" s="134"/>
      <c r="Z394" s="133"/>
      <c r="AA394" s="134"/>
      <c r="AB394" s="133"/>
      <c r="AC394" s="134"/>
      <c r="AD394" s="133"/>
      <c r="AE394" s="134"/>
      <c r="AF394" s="77"/>
      <c r="AG394" s="134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77"/>
      <c r="CS394" s="77"/>
    </row>
    <row r="395" customHeight="true" ht="15.75" customFormat="true" s="5">
      <c r="A395" s="135"/>
      <c r="B395" s="135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133"/>
      <c r="Y395" s="134"/>
      <c r="Z395" s="133"/>
      <c r="AA395" s="134"/>
      <c r="AB395" s="133"/>
      <c r="AC395" s="134"/>
      <c r="AD395" s="133"/>
      <c r="AE395" s="134"/>
      <c r="AF395" s="77"/>
      <c r="AG395" s="134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7"/>
      <c r="BY395" s="77"/>
      <c r="BZ395" s="77"/>
      <c r="CA395" s="77"/>
      <c r="CB395" s="77"/>
      <c r="CC395" s="77"/>
      <c r="CD395" s="77"/>
      <c r="CE395" s="77"/>
      <c r="CF395" s="77"/>
      <c r="CG395" s="77"/>
      <c r="CH395" s="77"/>
      <c r="CI395" s="77"/>
      <c r="CJ395" s="77"/>
      <c r="CK395" s="77"/>
      <c r="CL395" s="77"/>
      <c r="CM395" s="77"/>
      <c r="CN395" s="77"/>
      <c r="CO395" s="77"/>
      <c r="CP395" s="77"/>
      <c r="CQ395" s="77"/>
      <c r="CR395" s="77"/>
      <c r="CS395" s="77"/>
    </row>
    <row r="396" customHeight="true" ht="15.75" customFormat="true" s="5">
      <c r="A396" s="135"/>
      <c r="B396" s="135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133"/>
      <c r="Y396" s="134"/>
      <c r="Z396" s="133"/>
      <c r="AA396" s="134"/>
      <c r="AB396" s="133"/>
      <c r="AC396" s="134"/>
      <c r="AD396" s="133"/>
      <c r="AE396" s="134"/>
      <c r="AF396" s="77"/>
      <c r="AG396" s="134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7"/>
      <c r="BY396" s="77"/>
      <c r="BZ396" s="77"/>
      <c r="CA396" s="77"/>
      <c r="CB396" s="77"/>
      <c r="CC396" s="77"/>
      <c r="CD396" s="77"/>
      <c r="CE396" s="77"/>
      <c r="CF396" s="77"/>
      <c r="CG396" s="77"/>
      <c r="CH396" s="77"/>
      <c r="CI396" s="77"/>
      <c r="CJ396" s="77"/>
      <c r="CK396" s="77"/>
      <c r="CL396" s="77"/>
      <c r="CM396" s="77"/>
      <c r="CN396" s="77"/>
      <c r="CO396" s="77"/>
      <c r="CP396" s="77"/>
      <c r="CQ396" s="77"/>
      <c r="CR396" s="77"/>
      <c r="CS396" s="77"/>
    </row>
    <row r="397" customHeight="true" ht="15.75" customFormat="true" s="5">
      <c r="A397" s="135"/>
      <c r="B397" s="135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133"/>
      <c r="Y397" s="134"/>
      <c r="Z397" s="133"/>
      <c r="AA397" s="134"/>
      <c r="AB397" s="133"/>
      <c r="AC397" s="134"/>
      <c r="AD397" s="133"/>
      <c r="AE397" s="134"/>
      <c r="AF397" s="77"/>
      <c r="AG397" s="134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7"/>
      <c r="BY397" s="77"/>
      <c r="BZ397" s="77"/>
      <c r="CA397" s="77"/>
      <c r="CB397" s="77"/>
      <c r="CC397" s="77"/>
      <c r="CD397" s="77"/>
      <c r="CE397" s="77"/>
      <c r="CF397" s="77"/>
      <c r="CG397" s="77"/>
      <c r="CH397" s="77"/>
      <c r="CI397" s="77"/>
      <c r="CJ397" s="77"/>
      <c r="CK397" s="77"/>
      <c r="CL397" s="77"/>
      <c r="CM397" s="77"/>
      <c r="CN397" s="77"/>
      <c r="CO397" s="77"/>
      <c r="CP397" s="77"/>
      <c r="CQ397" s="77"/>
      <c r="CR397" s="77"/>
      <c r="CS397" s="77"/>
    </row>
    <row r="398" customHeight="true" ht="15.75" customFormat="true" s="5">
      <c r="A398" s="135"/>
      <c r="B398" s="135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133"/>
      <c r="Y398" s="134"/>
      <c r="Z398" s="133"/>
      <c r="AA398" s="134"/>
      <c r="AB398" s="133"/>
      <c r="AC398" s="134"/>
      <c r="AD398" s="133"/>
      <c r="AE398" s="134"/>
      <c r="AF398" s="77"/>
      <c r="AG398" s="134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  <c r="BK398" s="77"/>
      <c r="BL398" s="77"/>
      <c r="BM398" s="77"/>
      <c r="BN398" s="77"/>
      <c r="BO398" s="77"/>
      <c r="BP398" s="77"/>
      <c r="BQ398" s="77"/>
      <c r="BR398" s="77"/>
      <c r="BS398" s="77"/>
      <c r="BT398" s="77"/>
      <c r="BU398" s="77"/>
      <c r="BV398" s="77"/>
      <c r="BW398" s="77"/>
      <c r="BX398" s="77"/>
      <c r="BY398" s="77"/>
      <c r="BZ398" s="77"/>
      <c r="CA398" s="77"/>
      <c r="CB398" s="77"/>
      <c r="CC398" s="77"/>
      <c r="CD398" s="77"/>
      <c r="CE398" s="77"/>
      <c r="CF398" s="77"/>
      <c r="CG398" s="77"/>
      <c r="CH398" s="77"/>
      <c r="CI398" s="77"/>
      <c r="CJ398" s="77"/>
      <c r="CK398" s="77"/>
      <c r="CL398" s="77"/>
      <c r="CM398" s="77"/>
      <c r="CN398" s="77"/>
      <c r="CO398" s="77"/>
      <c r="CP398" s="77"/>
      <c r="CQ398" s="77"/>
      <c r="CR398" s="77"/>
      <c r="CS398" s="77"/>
    </row>
    <row r="399" customHeight="true" ht="15.75" customFormat="true" s="5">
      <c r="A399" s="135"/>
      <c r="B399" s="135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133"/>
      <c r="Y399" s="134"/>
      <c r="Z399" s="133"/>
      <c r="AA399" s="134"/>
      <c r="AB399" s="133"/>
      <c r="AC399" s="134"/>
      <c r="AD399" s="133"/>
      <c r="AE399" s="134"/>
      <c r="AF399" s="77"/>
      <c r="AG399" s="134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77"/>
      <c r="CR399" s="77"/>
      <c r="CS399" s="77"/>
    </row>
    <row r="400" customHeight="true" ht="15.75" customFormat="true" s="5">
      <c r="A400" s="135"/>
      <c r="B400" s="135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133"/>
      <c r="Y400" s="134"/>
      <c r="Z400" s="133"/>
      <c r="AA400" s="134"/>
      <c r="AB400" s="133"/>
      <c r="AC400" s="134"/>
      <c r="AD400" s="133"/>
      <c r="AE400" s="134"/>
      <c r="AF400" s="77"/>
      <c r="AG400" s="134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77"/>
      <c r="CR400" s="77"/>
      <c r="CS400" s="77"/>
    </row>
    <row r="401" customHeight="true" ht="15.75" customFormat="true" s="5">
      <c r="A401" s="135"/>
      <c r="B401" s="135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133"/>
      <c r="Y401" s="134"/>
      <c r="Z401" s="133"/>
      <c r="AA401" s="134"/>
      <c r="AB401" s="133"/>
      <c r="AC401" s="134"/>
      <c r="AD401" s="133"/>
      <c r="AE401" s="134"/>
      <c r="AF401" s="77"/>
      <c r="AG401" s="134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77"/>
      <c r="CR401" s="77"/>
      <c r="CS401" s="77"/>
    </row>
    <row r="402" customHeight="true" ht="15.75" customFormat="true" s="5">
      <c r="A402" s="135"/>
      <c r="B402" s="135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133"/>
      <c r="Y402" s="134"/>
      <c r="Z402" s="133"/>
      <c r="AA402" s="134"/>
      <c r="AB402" s="133"/>
      <c r="AC402" s="134"/>
      <c r="AD402" s="133"/>
      <c r="AE402" s="134"/>
      <c r="AF402" s="77"/>
      <c r="AG402" s="134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77"/>
      <c r="CR402" s="77"/>
      <c r="CS402" s="77"/>
    </row>
    <row r="403" customHeight="true" ht="15.75" customFormat="true" s="5">
      <c r="A403" s="135"/>
      <c r="B403" s="135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133"/>
      <c r="Y403" s="134"/>
      <c r="Z403" s="133"/>
      <c r="AA403" s="134"/>
      <c r="AB403" s="133"/>
      <c r="AC403" s="134"/>
      <c r="AD403" s="133"/>
      <c r="AE403" s="134"/>
      <c r="AF403" s="77"/>
      <c r="AG403" s="134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77"/>
      <c r="CR403" s="77"/>
      <c r="CS403" s="77"/>
    </row>
    <row r="404" customHeight="true" ht="15.75" customFormat="true" s="5">
      <c r="A404" s="135"/>
      <c r="B404" s="135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133"/>
      <c r="Y404" s="134"/>
      <c r="Z404" s="133"/>
      <c r="AA404" s="134"/>
      <c r="AB404" s="133"/>
      <c r="AC404" s="134"/>
      <c r="AD404" s="133"/>
      <c r="AE404" s="134"/>
      <c r="AF404" s="77"/>
      <c r="AG404" s="134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  <c r="BG404" s="77"/>
      <c r="BH404" s="77"/>
      <c r="BI404" s="77"/>
      <c r="BJ404" s="77"/>
      <c r="BK404" s="77"/>
      <c r="BL404" s="77"/>
      <c r="BM404" s="77"/>
      <c r="BN404" s="77"/>
      <c r="BO404" s="77"/>
      <c r="BP404" s="77"/>
      <c r="BQ404" s="77"/>
      <c r="BR404" s="77"/>
      <c r="BS404" s="77"/>
      <c r="BT404" s="77"/>
      <c r="BU404" s="77"/>
      <c r="BV404" s="77"/>
      <c r="BW404" s="77"/>
      <c r="BX404" s="77"/>
      <c r="BY404" s="77"/>
      <c r="BZ404" s="77"/>
      <c r="CA404" s="77"/>
      <c r="CB404" s="77"/>
      <c r="CC404" s="77"/>
      <c r="CD404" s="77"/>
      <c r="CE404" s="77"/>
      <c r="CF404" s="77"/>
      <c r="CG404" s="77"/>
      <c r="CH404" s="77"/>
      <c r="CI404" s="77"/>
      <c r="CJ404" s="77"/>
      <c r="CK404" s="77"/>
      <c r="CL404" s="77"/>
      <c r="CM404" s="77"/>
      <c r="CN404" s="77"/>
      <c r="CO404" s="77"/>
      <c r="CP404" s="77"/>
      <c r="CQ404" s="77"/>
      <c r="CR404" s="77"/>
      <c r="CS404" s="77"/>
    </row>
    <row r="405" customHeight="true" ht="15.75" customFormat="true" s="5">
      <c r="A405" s="135"/>
      <c r="B405" s="135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133"/>
      <c r="Y405" s="134"/>
      <c r="Z405" s="133"/>
      <c r="AA405" s="134"/>
      <c r="AB405" s="133"/>
      <c r="AC405" s="134"/>
      <c r="AD405" s="133"/>
      <c r="AE405" s="134"/>
      <c r="AF405" s="77"/>
      <c r="AG405" s="134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  <c r="BG405" s="77"/>
      <c r="BH405" s="77"/>
      <c r="BI405" s="77"/>
      <c r="BJ405" s="77"/>
      <c r="BK405" s="77"/>
      <c r="BL405" s="77"/>
      <c r="BM405" s="77"/>
      <c r="BN405" s="77"/>
      <c r="BO405" s="77"/>
      <c r="BP405" s="77"/>
      <c r="BQ405" s="77"/>
      <c r="BR405" s="77"/>
      <c r="BS405" s="77"/>
      <c r="BT405" s="77"/>
      <c r="BU405" s="77"/>
      <c r="BV405" s="77"/>
      <c r="BW405" s="77"/>
      <c r="BX405" s="77"/>
      <c r="BY405" s="77"/>
      <c r="BZ405" s="77"/>
      <c r="CA405" s="77"/>
      <c r="CB405" s="77"/>
      <c r="CC405" s="77"/>
      <c r="CD405" s="77"/>
      <c r="CE405" s="77"/>
      <c r="CF405" s="77"/>
      <c r="CG405" s="77"/>
      <c r="CH405" s="77"/>
      <c r="CI405" s="77"/>
      <c r="CJ405" s="77"/>
      <c r="CK405" s="77"/>
      <c r="CL405" s="77"/>
      <c r="CM405" s="77"/>
      <c r="CN405" s="77"/>
      <c r="CO405" s="77"/>
      <c r="CP405" s="77"/>
      <c r="CQ405" s="77"/>
      <c r="CR405" s="77"/>
      <c r="CS405" s="77"/>
    </row>
    <row r="406" customHeight="true" ht="15.75" customFormat="true" s="5">
      <c r="A406" s="135"/>
      <c r="B406" s="135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133"/>
      <c r="Y406" s="134"/>
      <c r="Z406" s="133"/>
      <c r="AA406" s="134"/>
      <c r="AB406" s="133"/>
      <c r="AC406" s="134"/>
      <c r="AD406" s="133"/>
      <c r="AE406" s="134"/>
      <c r="AF406" s="77"/>
      <c r="AG406" s="134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  <c r="BG406" s="77"/>
      <c r="BH406" s="77"/>
      <c r="BI406" s="77"/>
      <c r="BJ406" s="77"/>
      <c r="BK406" s="77"/>
      <c r="BL406" s="77"/>
      <c r="BM406" s="77"/>
      <c r="BN406" s="77"/>
      <c r="BO406" s="77"/>
      <c r="BP406" s="77"/>
      <c r="BQ406" s="77"/>
      <c r="BR406" s="77"/>
      <c r="BS406" s="77"/>
      <c r="BT406" s="77"/>
      <c r="BU406" s="77"/>
      <c r="BV406" s="77"/>
      <c r="BW406" s="77"/>
      <c r="BX406" s="77"/>
      <c r="BY406" s="77"/>
      <c r="BZ406" s="77"/>
      <c r="CA406" s="77"/>
      <c r="CB406" s="77"/>
      <c r="CC406" s="77"/>
      <c r="CD406" s="77"/>
      <c r="CE406" s="77"/>
      <c r="CF406" s="77"/>
      <c r="CG406" s="77"/>
      <c r="CH406" s="77"/>
      <c r="CI406" s="77"/>
      <c r="CJ406" s="77"/>
      <c r="CK406" s="77"/>
      <c r="CL406" s="77"/>
      <c r="CM406" s="77"/>
      <c r="CN406" s="77"/>
      <c r="CO406" s="77"/>
      <c r="CP406" s="77"/>
      <c r="CQ406" s="77"/>
      <c r="CR406" s="77"/>
      <c r="CS406" s="77"/>
    </row>
    <row r="407" customHeight="true" ht="15.75" customFormat="true" s="5">
      <c r="A407" s="135"/>
      <c r="B407" s="135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133"/>
      <c r="Y407" s="134"/>
      <c r="Z407" s="133"/>
      <c r="AA407" s="134"/>
      <c r="AB407" s="133"/>
      <c r="AC407" s="134"/>
      <c r="AD407" s="133"/>
      <c r="AE407" s="134"/>
      <c r="AF407" s="77"/>
      <c r="AG407" s="134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  <c r="BI407" s="77"/>
      <c r="BJ407" s="77"/>
      <c r="BK407" s="77"/>
      <c r="BL407" s="77"/>
      <c r="BM407" s="77"/>
      <c r="BN407" s="77"/>
      <c r="BO407" s="77"/>
      <c r="BP407" s="77"/>
      <c r="BQ407" s="77"/>
      <c r="BR407" s="77"/>
      <c r="BS407" s="77"/>
      <c r="BT407" s="77"/>
      <c r="BU407" s="77"/>
      <c r="BV407" s="77"/>
      <c r="BW407" s="77"/>
      <c r="BX407" s="77"/>
      <c r="BY407" s="77"/>
      <c r="BZ407" s="77"/>
      <c r="CA407" s="77"/>
      <c r="CB407" s="77"/>
      <c r="CC407" s="77"/>
      <c r="CD407" s="77"/>
      <c r="CE407" s="77"/>
      <c r="CF407" s="77"/>
      <c r="CG407" s="77"/>
      <c r="CH407" s="77"/>
      <c r="CI407" s="77"/>
      <c r="CJ407" s="77"/>
      <c r="CK407" s="77"/>
      <c r="CL407" s="77"/>
      <c r="CM407" s="77"/>
      <c r="CN407" s="77"/>
      <c r="CO407" s="77"/>
      <c r="CP407" s="77"/>
      <c r="CQ407" s="77"/>
      <c r="CR407" s="77"/>
      <c r="CS407" s="77"/>
    </row>
    <row r="408" customHeight="true" ht="15.75" customFormat="true" s="5">
      <c r="A408" s="135"/>
      <c r="B408" s="135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133"/>
      <c r="Y408" s="134"/>
      <c r="Z408" s="133"/>
      <c r="AA408" s="134"/>
      <c r="AB408" s="133"/>
      <c r="AC408" s="134"/>
      <c r="AD408" s="133"/>
      <c r="AE408" s="134"/>
      <c r="AF408" s="77"/>
      <c r="AG408" s="134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  <c r="BK408" s="77"/>
      <c r="BL408" s="77"/>
      <c r="BM408" s="77"/>
      <c r="BN408" s="77"/>
      <c r="BO408" s="77"/>
      <c r="BP408" s="77"/>
      <c r="BQ408" s="77"/>
      <c r="BR408" s="77"/>
      <c r="BS408" s="77"/>
      <c r="BT408" s="77"/>
      <c r="BU408" s="77"/>
      <c r="BV408" s="77"/>
      <c r="BW408" s="77"/>
      <c r="BX408" s="77"/>
      <c r="BY408" s="77"/>
      <c r="BZ408" s="77"/>
      <c r="CA408" s="77"/>
      <c r="CB408" s="77"/>
      <c r="CC408" s="77"/>
      <c r="CD408" s="77"/>
      <c r="CE408" s="77"/>
      <c r="CF408" s="77"/>
      <c r="CG408" s="77"/>
      <c r="CH408" s="77"/>
      <c r="CI408" s="77"/>
      <c r="CJ408" s="77"/>
      <c r="CK408" s="77"/>
      <c r="CL408" s="77"/>
      <c r="CM408" s="77"/>
      <c r="CN408" s="77"/>
      <c r="CO408" s="77"/>
      <c r="CP408" s="77"/>
      <c r="CQ408" s="77"/>
      <c r="CR408" s="77"/>
      <c r="CS408" s="77"/>
    </row>
    <row r="409" customHeight="true" ht="15.75" customFormat="true" s="5">
      <c r="A409" s="135"/>
      <c r="B409" s="135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133"/>
      <c r="Y409" s="134"/>
      <c r="Z409" s="133"/>
      <c r="AA409" s="134"/>
      <c r="AB409" s="133"/>
      <c r="AC409" s="134"/>
      <c r="AD409" s="133"/>
      <c r="AE409" s="134"/>
      <c r="AF409" s="77"/>
      <c r="AG409" s="134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77"/>
      <c r="CR409" s="77"/>
      <c r="CS409" s="77"/>
    </row>
    <row r="410" customHeight="true" ht="15.75" customFormat="true" s="5">
      <c r="A410" s="135"/>
      <c r="B410" s="135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133"/>
      <c r="Y410" s="134"/>
      <c r="Z410" s="133"/>
      <c r="AA410" s="134"/>
      <c r="AB410" s="133"/>
      <c r="AC410" s="134"/>
      <c r="AD410" s="133"/>
      <c r="AE410" s="134"/>
      <c r="AF410" s="77"/>
      <c r="AG410" s="134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  <c r="BK410" s="77"/>
      <c r="BL410" s="77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77"/>
      <c r="CR410" s="77"/>
      <c r="CS410" s="77"/>
    </row>
    <row r="411" customHeight="true" ht="15.75" customFormat="true" s="5">
      <c r="A411" s="135"/>
      <c r="B411" s="135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133"/>
      <c r="Y411" s="134"/>
      <c r="Z411" s="133"/>
      <c r="AA411" s="134"/>
      <c r="AB411" s="133"/>
      <c r="AC411" s="134"/>
      <c r="AD411" s="133"/>
      <c r="AE411" s="134"/>
      <c r="AF411" s="77"/>
      <c r="AG411" s="134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  <c r="BK411" s="77"/>
      <c r="BL411" s="77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77"/>
      <c r="CR411" s="77"/>
      <c r="CS411" s="77"/>
    </row>
    <row r="412" customHeight="true" ht="15.75" customFormat="true" s="5">
      <c r="A412" s="135"/>
      <c r="B412" s="135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133"/>
      <c r="Y412" s="134"/>
      <c r="Z412" s="133"/>
      <c r="AA412" s="134"/>
      <c r="AB412" s="133"/>
      <c r="AC412" s="134"/>
      <c r="AD412" s="133"/>
      <c r="AE412" s="134"/>
      <c r="AF412" s="77"/>
      <c r="AG412" s="134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  <c r="BG412" s="77"/>
      <c r="BH412" s="77"/>
      <c r="BI412" s="77"/>
      <c r="BJ412" s="77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77"/>
      <c r="CR412" s="77"/>
      <c r="CS412" s="77"/>
    </row>
    <row r="413" customHeight="true" ht="15.75" customFormat="true" s="5">
      <c r="A413" s="135"/>
      <c r="B413" s="135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133"/>
      <c r="Y413" s="134"/>
      <c r="Z413" s="133"/>
      <c r="AA413" s="134"/>
      <c r="AB413" s="133"/>
      <c r="AC413" s="134"/>
      <c r="AD413" s="133"/>
      <c r="AE413" s="134"/>
      <c r="AF413" s="77"/>
      <c r="AG413" s="134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  <c r="BG413" s="77"/>
      <c r="BH413" s="77"/>
      <c r="BI413" s="77"/>
      <c r="BJ413" s="77"/>
      <c r="BK413" s="77"/>
      <c r="BL413" s="77"/>
      <c r="BM413" s="77"/>
      <c r="BN413" s="77"/>
      <c r="BO413" s="77"/>
      <c r="BP413" s="77"/>
      <c r="BQ413" s="77"/>
      <c r="BR413" s="77"/>
      <c r="BS413" s="77"/>
      <c r="BT413" s="77"/>
      <c r="BU413" s="77"/>
      <c r="BV413" s="77"/>
      <c r="BW413" s="77"/>
      <c r="BX413" s="77"/>
      <c r="BY413" s="77"/>
      <c r="BZ413" s="77"/>
      <c r="CA413" s="77"/>
      <c r="CB413" s="77"/>
      <c r="CC413" s="77"/>
      <c r="CD413" s="77"/>
      <c r="CE413" s="77"/>
      <c r="CF413" s="77"/>
      <c r="CG413" s="77"/>
      <c r="CH413" s="77"/>
      <c r="CI413" s="77"/>
      <c r="CJ413" s="77"/>
      <c r="CK413" s="77"/>
      <c r="CL413" s="77"/>
      <c r="CM413" s="77"/>
      <c r="CN413" s="77"/>
      <c r="CO413" s="77"/>
      <c r="CP413" s="77"/>
      <c r="CQ413" s="77"/>
      <c r="CR413" s="77"/>
      <c r="CS413" s="77"/>
    </row>
    <row r="414" customHeight="true" ht="15.75" customFormat="true" s="5">
      <c r="A414" s="135"/>
      <c r="B414" s="135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133"/>
      <c r="Y414" s="134"/>
      <c r="Z414" s="133"/>
      <c r="AA414" s="134"/>
      <c r="AB414" s="133"/>
      <c r="AC414" s="134"/>
      <c r="AD414" s="133"/>
      <c r="AE414" s="134"/>
      <c r="AF414" s="77"/>
      <c r="AG414" s="134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77"/>
      <c r="BK414" s="77"/>
      <c r="BL414" s="77"/>
      <c r="BM414" s="77"/>
      <c r="BN414" s="77"/>
      <c r="BO414" s="77"/>
      <c r="BP414" s="77"/>
      <c r="BQ414" s="77"/>
      <c r="BR414" s="77"/>
      <c r="BS414" s="77"/>
      <c r="BT414" s="77"/>
      <c r="BU414" s="77"/>
      <c r="BV414" s="77"/>
      <c r="BW414" s="77"/>
      <c r="BX414" s="77"/>
      <c r="BY414" s="77"/>
      <c r="BZ414" s="77"/>
      <c r="CA414" s="77"/>
      <c r="CB414" s="77"/>
      <c r="CC414" s="77"/>
      <c r="CD414" s="77"/>
      <c r="CE414" s="77"/>
      <c r="CF414" s="77"/>
      <c r="CG414" s="77"/>
      <c r="CH414" s="77"/>
      <c r="CI414" s="77"/>
      <c r="CJ414" s="77"/>
      <c r="CK414" s="77"/>
      <c r="CL414" s="77"/>
      <c r="CM414" s="77"/>
      <c r="CN414" s="77"/>
      <c r="CO414" s="77"/>
      <c r="CP414" s="77"/>
      <c r="CQ414" s="77"/>
      <c r="CR414" s="77"/>
      <c r="CS414" s="77"/>
    </row>
    <row r="415" customHeight="true" ht="15.75" customFormat="true" s="5">
      <c r="A415" s="135"/>
      <c r="B415" s="135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133"/>
      <c r="Y415" s="134"/>
      <c r="Z415" s="133"/>
      <c r="AA415" s="134"/>
      <c r="AB415" s="133"/>
      <c r="AC415" s="134"/>
      <c r="AD415" s="133"/>
      <c r="AE415" s="134"/>
      <c r="AF415" s="77"/>
      <c r="AG415" s="134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  <c r="BK415" s="77"/>
      <c r="BL415" s="77"/>
      <c r="BM415" s="77"/>
      <c r="BN415" s="77"/>
      <c r="BO415" s="77"/>
      <c r="BP415" s="77"/>
      <c r="BQ415" s="77"/>
      <c r="BR415" s="77"/>
      <c r="BS415" s="77"/>
      <c r="BT415" s="77"/>
      <c r="BU415" s="77"/>
      <c r="BV415" s="77"/>
      <c r="BW415" s="77"/>
      <c r="BX415" s="77"/>
      <c r="BY415" s="77"/>
      <c r="BZ415" s="77"/>
      <c r="CA415" s="77"/>
      <c r="CB415" s="77"/>
      <c r="CC415" s="77"/>
      <c r="CD415" s="77"/>
      <c r="CE415" s="77"/>
      <c r="CF415" s="77"/>
      <c r="CG415" s="77"/>
      <c r="CH415" s="77"/>
      <c r="CI415" s="77"/>
      <c r="CJ415" s="77"/>
      <c r="CK415" s="77"/>
      <c r="CL415" s="77"/>
      <c r="CM415" s="77"/>
      <c r="CN415" s="77"/>
      <c r="CO415" s="77"/>
      <c r="CP415" s="77"/>
      <c r="CQ415" s="77"/>
      <c r="CR415" s="77"/>
      <c r="CS415" s="77"/>
    </row>
    <row r="416" customHeight="true" ht="15.75" customFormat="true" s="5">
      <c r="A416" s="135"/>
      <c r="B416" s="135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133"/>
      <c r="Y416" s="134"/>
      <c r="Z416" s="133"/>
      <c r="AA416" s="134"/>
      <c r="AB416" s="133"/>
      <c r="AC416" s="134"/>
      <c r="AD416" s="133"/>
      <c r="AE416" s="134"/>
      <c r="AF416" s="77"/>
      <c r="AG416" s="134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  <c r="BK416" s="77"/>
      <c r="BL416" s="77"/>
      <c r="BM416" s="77"/>
      <c r="BN416" s="77"/>
      <c r="BO416" s="77"/>
      <c r="BP416" s="77"/>
      <c r="BQ416" s="77"/>
      <c r="BR416" s="77"/>
      <c r="BS416" s="77"/>
      <c r="BT416" s="77"/>
      <c r="BU416" s="77"/>
      <c r="BV416" s="77"/>
      <c r="BW416" s="77"/>
      <c r="BX416" s="77"/>
      <c r="BY416" s="77"/>
      <c r="BZ416" s="77"/>
      <c r="CA416" s="77"/>
      <c r="CB416" s="77"/>
      <c r="CC416" s="77"/>
      <c r="CD416" s="77"/>
      <c r="CE416" s="77"/>
      <c r="CF416" s="77"/>
      <c r="CG416" s="77"/>
      <c r="CH416" s="77"/>
      <c r="CI416" s="77"/>
      <c r="CJ416" s="77"/>
      <c r="CK416" s="77"/>
      <c r="CL416" s="77"/>
      <c r="CM416" s="77"/>
      <c r="CN416" s="77"/>
      <c r="CO416" s="77"/>
      <c r="CP416" s="77"/>
      <c r="CQ416" s="77"/>
      <c r="CR416" s="77"/>
      <c r="CS416" s="77"/>
    </row>
    <row r="417" customHeight="true" ht="15.75" customFormat="true" s="5">
      <c r="A417" s="135"/>
      <c r="B417" s="135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133"/>
      <c r="Y417" s="134"/>
      <c r="Z417" s="133"/>
      <c r="AA417" s="134"/>
      <c r="AB417" s="133"/>
      <c r="AC417" s="134"/>
      <c r="AD417" s="133"/>
      <c r="AE417" s="134"/>
      <c r="AF417" s="77"/>
      <c r="AG417" s="134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  <c r="BG417" s="77"/>
      <c r="BH417" s="77"/>
      <c r="BI417" s="77"/>
      <c r="BJ417" s="77"/>
      <c r="BK417" s="77"/>
      <c r="BL417" s="77"/>
      <c r="BM417" s="77"/>
      <c r="BN417" s="77"/>
      <c r="BO417" s="77"/>
      <c r="BP417" s="77"/>
      <c r="BQ417" s="77"/>
      <c r="BR417" s="77"/>
      <c r="BS417" s="77"/>
      <c r="BT417" s="77"/>
      <c r="BU417" s="77"/>
      <c r="BV417" s="77"/>
      <c r="BW417" s="77"/>
      <c r="BX417" s="77"/>
      <c r="BY417" s="77"/>
      <c r="BZ417" s="77"/>
      <c r="CA417" s="77"/>
      <c r="CB417" s="77"/>
      <c r="CC417" s="77"/>
      <c r="CD417" s="77"/>
      <c r="CE417" s="77"/>
      <c r="CF417" s="77"/>
      <c r="CG417" s="77"/>
      <c r="CH417" s="77"/>
      <c r="CI417" s="77"/>
      <c r="CJ417" s="77"/>
      <c r="CK417" s="77"/>
      <c r="CL417" s="77"/>
      <c r="CM417" s="77"/>
      <c r="CN417" s="77"/>
      <c r="CO417" s="77"/>
      <c r="CP417" s="77"/>
      <c r="CQ417" s="77"/>
      <c r="CR417" s="77"/>
      <c r="CS417" s="77"/>
    </row>
    <row r="418" customHeight="true" ht="15.75" customFormat="true" s="5">
      <c r="A418" s="135"/>
      <c r="B418" s="135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133"/>
      <c r="Y418" s="134"/>
      <c r="Z418" s="133"/>
      <c r="AA418" s="134"/>
      <c r="AB418" s="133"/>
      <c r="AC418" s="134"/>
      <c r="AD418" s="133"/>
      <c r="AE418" s="134"/>
      <c r="AF418" s="77"/>
      <c r="AG418" s="134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  <c r="BG418" s="77"/>
      <c r="BH418" s="77"/>
      <c r="BI418" s="77"/>
      <c r="BJ418" s="77"/>
      <c r="BK418" s="77"/>
      <c r="BL418" s="77"/>
      <c r="BM418" s="77"/>
      <c r="BN418" s="77"/>
      <c r="BO418" s="77"/>
      <c r="BP418" s="77"/>
      <c r="BQ418" s="77"/>
      <c r="BR418" s="77"/>
      <c r="BS418" s="77"/>
      <c r="BT418" s="77"/>
      <c r="BU418" s="77"/>
      <c r="BV418" s="77"/>
      <c r="BW418" s="77"/>
      <c r="BX418" s="77"/>
      <c r="BY418" s="77"/>
      <c r="BZ418" s="77"/>
      <c r="CA418" s="77"/>
      <c r="CB418" s="77"/>
      <c r="CC418" s="77"/>
      <c r="CD418" s="77"/>
      <c r="CE418" s="77"/>
      <c r="CF418" s="77"/>
      <c r="CG418" s="77"/>
      <c r="CH418" s="77"/>
      <c r="CI418" s="77"/>
      <c r="CJ418" s="77"/>
      <c r="CK418" s="77"/>
      <c r="CL418" s="77"/>
      <c r="CM418" s="77"/>
      <c r="CN418" s="77"/>
      <c r="CO418" s="77"/>
      <c r="CP418" s="77"/>
      <c r="CQ418" s="77"/>
      <c r="CR418" s="77"/>
      <c r="CS418" s="77"/>
    </row>
    <row r="419" customHeight="true" ht="15.75" customFormat="true" s="5">
      <c r="A419" s="135"/>
      <c r="B419" s="135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133"/>
      <c r="Y419" s="134"/>
      <c r="Z419" s="133"/>
      <c r="AA419" s="134"/>
      <c r="AB419" s="133"/>
      <c r="AC419" s="134"/>
      <c r="AD419" s="133"/>
      <c r="AE419" s="134"/>
      <c r="AF419" s="77"/>
      <c r="AG419" s="134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77"/>
      <c r="CR419" s="77"/>
      <c r="CS419" s="77"/>
    </row>
    <row r="420" customHeight="true" ht="15.75" customFormat="true" s="5">
      <c r="A420" s="135"/>
      <c r="B420" s="135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133"/>
      <c r="Y420" s="134"/>
      <c r="Z420" s="133"/>
      <c r="AA420" s="134"/>
      <c r="AB420" s="133"/>
      <c r="AC420" s="134"/>
      <c r="AD420" s="133"/>
      <c r="AE420" s="134"/>
      <c r="AF420" s="77"/>
      <c r="AG420" s="134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77"/>
      <c r="CR420" s="77"/>
      <c r="CS420" s="77"/>
    </row>
    <row r="421" customHeight="true" ht="15.75" customFormat="true" s="5">
      <c r="A421" s="135"/>
      <c r="B421" s="135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133"/>
      <c r="Y421" s="134"/>
      <c r="Z421" s="133"/>
      <c r="AA421" s="134"/>
      <c r="AB421" s="133"/>
      <c r="AC421" s="134"/>
      <c r="AD421" s="133"/>
      <c r="AE421" s="134"/>
      <c r="AF421" s="77"/>
      <c r="AG421" s="134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77"/>
      <c r="CR421" s="77"/>
      <c r="CS421" s="77"/>
    </row>
    <row r="422" customHeight="true" ht="15.75" customFormat="true" s="5">
      <c r="A422" s="135"/>
      <c r="B422" s="135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133"/>
      <c r="Y422" s="134"/>
      <c r="Z422" s="133"/>
      <c r="AA422" s="134"/>
      <c r="AB422" s="133"/>
      <c r="AC422" s="134"/>
      <c r="AD422" s="133"/>
      <c r="AE422" s="134"/>
      <c r="AF422" s="77"/>
      <c r="AG422" s="134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  <c r="BK422" s="77"/>
      <c r="BL422" s="77"/>
      <c r="BM422" s="77"/>
      <c r="BN422" s="77"/>
      <c r="BO422" s="77"/>
      <c r="BP422" s="77"/>
      <c r="BQ422" s="77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77"/>
      <c r="CR422" s="77"/>
      <c r="CS422" s="77"/>
    </row>
    <row r="423" customHeight="true" ht="15.75" customFormat="true" s="5">
      <c r="A423" s="135"/>
      <c r="B423" s="135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133"/>
      <c r="Y423" s="134"/>
      <c r="Z423" s="133"/>
      <c r="AA423" s="134"/>
      <c r="AB423" s="133"/>
      <c r="AC423" s="134"/>
      <c r="AD423" s="133"/>
      <c r="AE423" s="134"/>
      <c r="AF423" s="77"/>
      <c r="AG423" s="134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K423" s="77"/>
      <c r="BL423" s="77"/>
      <c r="BM423" s="77"/>
      <c r="BN423" s="77"/>
      <c r="BO423" s="77"/>
      <c r="BP423" s="77"/>
      <c r="BQ423" s="77"/>
      <c r="BR423" s="77"/>
      <c r="BS423" s="77"/>
      <c r="BT423" s="77"/>
      <c r="BU423" s="77"/>
      <c r="BV423" s="77"/>
      <c r="BW423" s="77"/>
      <c r="BX423" s="77"/>
      <c r="BY423" s="77"/>
      <c r="BZ423" s="77"/>
      <c r="CA423" s="77"/>
      <c r="CB423" s="77"/>
      <c r="CC423" s="77"/>
      <c r="CD423" s="77"/>
      <c r="CE423" s="77"/>
      <c r="CF423" s="77"/>
      <c r="CG423" s="77"/>
      <c r="CH423" s="77"/>
      <c r="CI423" s="77"/>
      <c r="CJ423" s="77"/>
      <c r="CK423" s="77"/>
      <c r="CL423" s="77"/>
      <c r="CM423" s="77"/>
      <c r="CN423" s="77"/>
      <c r="CO423" s="77"/>
      <c r="CP423" s="77"/>
      <c r="CQ423" s="77"/>
      <c r="CR423" s="77"/>
      <c r="CS423" s="77"/>
    </row>
    <row r="424" customHeight="true" ht="15.75" customFormat="true" s="5">
      <c r="A424" s="135"/>
      <c r="B424" s="135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133"/>
      <c r="Y424" s="134"/>
      <c r="Z424" s="133"/>
      <c r="AA424" s="134"/>
      <c r="AB424" s="133"/>
      <c r="AC424" s="134"/>
      <c r="AD424" s="133"/>
      <c r="AE424" s="134"/>
      <c r="AF424" s="77"/>
      <c r="AG424" s="134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  <c r="BG424" s="77"/>
      <c r="BH424" s="77"/>
      <c r="BI424" s="77"/>
      <c r="BJ424" s="77"/>
      <c r="BK424" s="77"/>
      <c r="BL424" s="77"/>
      <c r="BM424" s="77"/>
      <c r="BN424" s="77"/>
      <c r="BO424" s="77"/>
      <c r="BP424" s="77"/>
      <c r="BQ424" s="77"/>
      <c r="BR424" s="77"/>
      <c r="BS424" s="77"/>
      <c r="BT424" s="77"/>
      <c r="BU424" s="77"/>
      <c r="BV424" s="77"/>
      <c r="BW424" s="77"/>
      <c r="BX424" s="77"/>
      <c r="BY424" s="77"/>
      <c r="BZ424" s="77"/>
      <c r="CA424" s="77"/>
      <c r="CB424" s="77"/>
      <c r="CC424" s="77"/>
      <c r="CD424" s="77"/>
      <c r="CE424" s="77"/>
      <c r="CF424" s="77"/>
      <c r="CG424" s="77"/>
      <c r="CH424" s="77"/>
      <c r="CI424" s="77"/>
      <c r="CJ424" s="77"/>
      <c r="CK424" s="77"/>
      <c r="CL424" s="77"/>
      <c r="CM424" s="77"/>
      <c r="CN424" s="77"/>
      <c r="CO424" s="77"/>
      <c r="CP424" s="77"/>
      <c r="CQ424" s="77"/>
      <c r="CR424" s="77"/>
      <c r="CS424" s="77"/>
    </row>
    <row r="425" customHeight="true" ht="15.75" customFormat="true" s="5">
      <c r="A425" s="135"/>
      <c r="B425" s="135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133"/>
      <c r="Y425" s="134"/>
      <c r="Z425" s="133"/>
      <c r="AA425" s="134"/>
      <c r="AB425" s="133"/>
      <c r="AC425" s="134"/>
      <c r="AD425" s="133"/>
      <c r="AE425" s="134"/>
      <c r="AF425" s="77"/>
      <c r="AG425" s="134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  <c r="BG425" s="77"/>
      <c r="BH425" s="77"/>
      <c r="BI425" s="77"/>
      <c r="BJ425" s="77"/>
      <c r="BK425" s="77"/>
      <c r="BL425" s="77"/>
      <c r="BM425" s="77"/>
      <c r="BN425" s="77"/>
      <c r="BO425" s="77"/>
      <c r="BP425" s="77"/>
      <c r="BQ425" s="77"/>
      <c r="BR425" s="77"/>
      <c r="BS425" s="77"/>
      <c r="BT425" s="77"/>
      <c r="BU425" s="77"/>
      <c r="BV425" s="77"/>
      <c r="BW425" s="77"/>
      <c r="BX425" s="77"/>
      <c r="BY425" s="77"/>
      <c r="BZ425" s="77"/>
      <c r="CA425" s="77"/>
      <c r="CB425" s="77"/>
      <c r="CC425" s="77"/>
      <c r="CD425" s="77"/>
      <c r="CE425" s="77"/>
      <c r="CF425" s="77"/>
      <c r="CG425" s="77"/>
      <c r="CH425" s="77"/>
      <c r="CI425" s="77"/>
      <c r="CJ425" s="77"/>
      <c r="CK425" s="77"/>
      <c r="CL425" s="77"/>
      <c r="CM425" s="77"/>
      <c r="CN425" s="77"/>
      <c r="CO425" s="77"/>
      <c r="CP425" s="77"/>
      <c r="CQ425" s="77"/>
      <c r="CR425" s="77"/>
      <c r="CS425" s="77"/>
    </row>
    <row r="426" customHeight="true" ht="15.75" customFormat="true" s="5">
      <c r="A426" s="135"/>
      <c r="B426" s="135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133"/>
      <c r="Y426" s="134"/>
      <c r="Z426" s="133"/>
      <c r="AA426" s="134"/>
      <c r="AB426" s="133"/>
      <c r="AC426" s="134"/>
      <c r="AD426" s="133"/>
      <c r="AE426" s="134"/>
      <c r="AF426" s="77"/>
      <c r="AG426" s="134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  <c r="BG426" s="77"/>
      <c r="BH426" s="77"/>
      <c r="BI426" s="77"/>
      <c r="BJ426" s="77"/>
      <c r="BK426" s="77"/>
      <c r="BL426" s="77"/>
      <c r="BM426" s="77"/>
      <c r="BN426" s="77"/>
      <c r="BO426" s="77"/>
      <c r="BP426" s="77"/>
      <c r="BQ426" s="77"/>
      <c r="BR426" s="77"/>
      <c r="BS426" s="77"/>
      <c r="BT426" s="77"/>
      <c r="BU426" s="77"/>
      <c r="BV426" s="77"/>
      <c r="BW426" s="77"/>
      <c r="BX426" s="77"/>
      <c r="BY426" s="77"/>
      <c r="BZ426" s="77"/>
      <c r="CA426" s="77"/>
      <c r="CB426" s="77"/>
      <c r="CC426" s="77"/>
      <c r="CD426" s="77"/>
      <c r="CE426" s="77"/>
      <c r="CF426" s="77"/>
      <c r="CG426" s="77"/>
      <c r="CH426" s="77"/>
      <c r="CI426" s="77"/>
      <c r="CJ426" s="77"/>
      <c r="CK426" s="77"/>
      <c r="CL426" s="77"/>
      <c r="CM426" s="77"/>
      <c r="CN426" s="77"/>
      <c r="CO426" s="77"/>
      <c r="CP426" s="77"/>
      <c r="CQ426" s="77"/>
      <c r="CR426" s="77"/>
      <c r="CS426" s="77"/>
    </row>
    <row r="427" customHeight="true" ht="15.75" customFormat="true" s="5">
      <c r="A427" s="135"/>
      <c r="B427" s="135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133"/>
      <c r="Y427" s="134"/>
      <c r="Z427" s="133"/>
      <c r="AA427" s="134"/>
      <c r="AB427" s="133"/>
      <c r="AC427" s="134"/>
      <c r="AD427" s="133"/>
      <c r="AE427" s="134"/>
      <c r="AF427" s="77"/>
      <c r="AG427" s="134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77"/>
      <c r="BR427" s="77"/>
      <c r="BS427" s="77"/>
      <c r="BT427" s="77"/>
      <c r="BU427" s="77"/>
      <c r="BV427" s="77"/>
      <c r="BW427" s="77"/>
      <c r="BX427" s="77"/>
      <c r="BY427" s="77"/>
      <c r="BZ427" s="77"/>
      <c r="CA427" s="77"/>
      <c r="CB427" s="77"/>
      <c r="CC427" s="77"/>
      <c r="CD427" s="77"/>
      <c r="CE427" s="77"/>
      <c r="CF427" s="77"/>
      <c r="CG427" s="77"/>
      <c r="CH427" s="77"/>
      <c r="CI427" s="77"/>
      <c r="CJ427" s="77"/>
      <c r="CK427" s="77"/>
      <c r="CL427" s="77"/>
      <c r="CM427" s="77"/>
      <c r="CN427" s="77"/>
      <c r="CO427" s="77"/>
      <c r="CP427" s="77"/>
      <c r="CQ427" s="77"/>
      <c r="CR427" s="77"/>
      <c r="CS427" s="77"/>
    </row>
    <row r="428" customHeight="true" ht="15.75" customFormat="true" s="5">
      <c r="A428" s="135"/>
      <c r="B428" s="135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133"/>
      <c r="Y428" s="134"/>
      <c r="Z428" s="133"/>
      <c r="AA428" s="134"/>
      <c r="AB428" s="133"/>
      <c r="AC428" s="134"/>
      <c r="AD428" s="133"/>
      <c r="AE428" s="134"/>
      <c r="AF428" s="77"/>
      <c r="AG428" s="134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77"/>
      <c r="CR428" s="77"/>
      <c r="CS428" s="77"/>
    </row>
    <row r="429" customHeight="true" ht="15.75" customFormat="true" s="5">
      <c r="A429" s="135"/>
      <c r="B429" s="135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133"/>
      <c r="Y429" s="134"/>
      <c r="Z429" s="133"/>
      <c r="AA429" s="134"/>
      <c r="AB429" s="133"/>
      <c r="AC429" s="134"/>
      <c r="AD429" s="133"/>
      <c r="AE429" s="134"/>
      <c r="AF429" s="77"/>
      <c r="AG429" s="134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77"/>
      <c r="CR429" s="77"/>
      <c r="CS429" s="77"/>
    </row>
    <row r="430" customHeight="true" ht="15.75" customFormat="true" s="5">
      <c r="A430" s="135"/>
      <c r="B430" s="135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133"/>
      <c r="Y430" s="134"/>
      <c r="Z430" s="133"/>
      <c r="AA430" s="134"/>
      <c r="AB430" s="133"/>
      <c r="AC430" s="134"/>
      <c r="AD430" s="133"/>
      <c r="AE430" s="134"/>
      <c r="AF430" s="77"/>
      <c r="AG430" s="134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  <c r="BG430" s="77"/>
      <c r="BH430" s="77"/>
      <c r="BI430" s="77"/>
      <c r="BJ430" s="77"/>
      <c r="BK430" s="77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77"/>
      <c r="CR430" s="77"/>
      <c r="CS430" s="77"/>
    </row>
    <row r="431" customHeight="true" ht="15.75" customFormat="true" s="5">
      <c r="A431" s="135"/>
      <c r="B431" s="135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133"/>
      <c r="Y431" s="134"/>
      <c r="Z431" s="133"/>
      <c r="AA431" s="134"/>
      <c r="AB431" s="133"/>
      <c r="AC431" s="134"/>
      <c r="AD431" s="133"/>
      <c r="AE431" s="134"/>
      <c r="AF431" s="77"/>
      <c r="AG431" s="134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  <c r="BG431" s="77"/>
      <c r="BH431" s="77"/>
      <c r="BI431" s="77"/>
      <c r="BJ431" s="77"/>
      <c r="BK431" s="77"/>
      <c r="BL431" s="77"/>
      <c r="BM431" s="77"/>
      <c r="BN431" s="77"/>
      <c r="BO431" s="77"/>
      <c r="BP431" s="77"/>
      <c r="BQ431" s="77"/>
      <c r="BR431" s="77"/>
      <c r="BS431" s="77"/>
      <c r="BT431" s="77"/>
      <c r="BU431" s="77"/>
      <c r="BV431" s="77"/>
      <c r="BW431" s="77"/>
      <c r="BX431" s="77"/>
      <c r="BY431" s="77"/>
      <c r="BZ431" s="77"/>
      <c r="CA431" s="77"/>
      <c r="CB431" s="77"/>
      <c r="CC431" s="77"/>
      <c r="CD431" s="77"/>
      <c r="CE431" s="77"/>
      <c r="CF431" s="77"/>
      <c r="CG431" s="77"/>
      <c r="CH431" s="77"/>
      <c r="CI431" s="77"/>
      <c r="CJ431" s="77"/>
      <c r="CK431" s="77"/>
      <c r="CL431" s="77"/>
      <c r="CM431" s="77"/>
      <c r="CN431" s="77"/>
      <c r="CO431" s="77"/>
      <c r="CP431" s="77"/>
      <c r="CQ431" s="77"/>
      <c r="CR431" s="77"/>
      <c r="CS431" s="77"/>
    </row>
    <row r="432" customHeight="true" ht="15.75" customFormat="true" s="5">
      <c r="A432" s="135"/>
      <c r="B432" s="135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133"/>
      <c r="Y432" s="134"/>
      <c r="Z432" s="133"/>
      <c r="AA432" s="134"/>
      <c r="AB432" s="133"/>
      <c r="AC432" s="134"/>
      <c r="AD432" s="133"/>
      <c r="AE432" s="134"/>
      <c r="AF432" s="77"/>
      <c r="AG432" s="134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  <c r="BG432" s="77"/>
      <c r="BH432" s="77"/>
      <c r="BI432" s="77"/>
      <c r="BJ432" s="77"/>
      <c r="BK432" s="77"/>
      <c r="BL432" s="77"/>
      <c r="BM432" s="77"/>
      <c r="BN432" s="77"/>
      <c r="BO432" s="77"/>
      <c r="BP432" s="77"/>
      <c r="BQ432" s="77"/>
      <c r="BR432" s="77"/>
      <c r="BS432" s="77"/>
      <c r="BT432" s="77"/>
      <c r="BU432" s="77"/>
      <c r="BV432" s="77"/>
      <c r="BW432" s="77"/>
      <c r="BX432" s="77"/>
      <c r="BY432" s="77"/>
      <c r="BZ432" s="77"/>
      <c r="CA432" s="77"/>
      <c r="CB432" s="77"/>
      <c r="CC432" s="77"/>
      <c r="CD432" s="77"/>
      <c r="CE432" s="77"/>
      <c r="CF432" s="77"/>
      <c r="CG432" s="77"/>
      <c r="CH432" s="77"/>
      <c r="CI432" s="77"/>
      <c r="CJ432" s="77"/>
      <c r="CK432" s="77"/>
      <c r="CL432" s="77"/>
      <c r="CM432" s="77"/>
      <c r="CN432" s="77"/>
      <c r="CO432" s="77"/>
      <c r="CP432" s="77"/>
      <c r="CQ432" s="77"/>
      <c r="CR432" s="77"/>
      <c r="CS432" s="77"/>
    </row>
    <row r="433" customHeight="true" ht="15.75" customFormat="true" s="5">
      <c r="A433" s="135"/>
      <c r="B433" s="135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133"/>
      <c r="Y433" s="134"/>
      <c r="Z433" s="133"/>
      <c r="AA433" s="134"/>
      <c r="AB433" s="133"/>
      <c r="AC433" s="134"/>
      <c r="AD433" s="133"/>
      <c r="AE433" s="134"/>
      <c r="AF433" s="77"/>
      <c r="AG433" s="134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  <c r="BG433" s="77"/>
      <c r="BH433" s="77"/>
      <c r="BI433" s="77"/>
      <c r="BJ433" s="77"/>
      <c r="BK433" s="77"/>
      <c r="BL433" s="77"/>
      <c r="BM433" s="77"/>
      <c r="BN433" s="77"/>
      <c r="BO433" s="77"/>
      <c r="BP433" s="77"/>
      <c r="BQ433" s="77"/>
      <c r="BR433" s="77"/>
      <c r="BS433" s="77"/>
      <c r="BT433" s="77"/>
      <c r="BU433" s="77"/>
      <c r="BV433" s="77"/>
      <c r="BW433" s="77"/>
      <c r="BX433" s="77"/>
      <c r="BY433" s="77"/>
      <c r="BZ433" s="77"/>
      <c r="CA433" s="77"/>
      <c r="CB433" s="77"/>
      <c r="CC433" s="77"/>
      <c r="CD433" s="77"/>
      <c r="CE433" s="77"/>
      <c r="CF433" s="77"/>
      <c r="CG433" s="77"/>
      <c r="CH433" s="77"/>
      <c r="CI433" s="77"/>
      <c r="CJ433" s="77"/>
      <c r="CK433" s="77"/>
      <c r="CL433" s="77"/>
      <c r="CM433" s="77"/>
      <c r="CN433" s="77"/>
      <c r="CO433" s="77"/>
      <c r="CP433" s="77"/>
      <c r="CQ433" s="77"/>
      <c r="CR433" s="77"/>
      <c r="CS433" s="77"/>
    </row>
    <row r="434" customHeight="true" ht="15.75" customFormat="true" s="5">
      <c r="A434" s="135"/>
      <c r="B434" s="135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133"/>
      <c r="Y434" s="134"/>
      <c r="Z434" s="133"/>
      <c r="AA434" s="134"/>
      <c r="AB434" s="133"/>
      <c r="AC434" s="134"/>
      <c r="AD434" s="133"/>
      <c r="AE434" s="134"/>
      <c r="AF434" s="77"/>
      <c r="AG434" s="134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  <c r="BG434" s="77"/>
      <c r="BH434" s="77"/>
      <c r="BI434" s="77"/>
      <c r="BJ434" s="77"/>
      <c r="BK434" s="77"/>
      <c r="BL434" s="77"/>
      <c r="BM434" s="77"/>
      <c r="BN434" s="77"/>
      <c r="BO434" s="77"/>
      <c r="BP434" s="77"/>
      <c r="BQ434" s="77"/>
      <c r="BR434" s="77"/>
      <c r="BS434" s="77"/>
      <c r="BT434" s="77"/>
      <c r="BU434" s="77"/>
      <c r="BV434" s="77"/>
      <c r="BW434" s="77"/>
      <c r="BX434" s="77"/>
      <c r="BY434" s="77"/>
      <c r="BZ434" s="77"/>
      <c r="CA434" s="77"/>
      <c r="CB434" s="77"/>
      <c r="CC434" s="77"/>
      <c r="CD434" s="77"/>
      <c r="CE434" s="77"/>
      <c r="CF434" s="77"/>
      <c r="CG434" s="77"/>
      <c r="CH434" s="77"/>
      <c r="CI434" s="77"/>
      <c r="CJ434" s="77"/>
      <c r="CK434" s="77"/>
      <c r="CL434" s="77"/>
      <c r="CM434" s="77"/>
      <c r="CN434" s="77"/>
      <c r="CO434" s="77"/>
      <c r="CP434" s="77"/>
      <c r="CQ434" s="77"/>
      <c r="CR434" s="77"/>
      <c r="CS434" s="77"/>
    </row>
    <row r="435" customHeight="true" ht="15.75" customFormat="true" s="5">
      <c r="A435" s="135"/>
      <c r="B435" s="135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133"/>
      <c r="Y435" s="134"/>
      <c r="Z435" s="133"/>
      <c r="AA435" s="134"/>
      <c r="AB435" s="133"/>
      <c r="AC435" s="134"/>
      <c r="AD435" s="133"/>
      <c r="AE435" s="134"/>
      <c r="AF435" s="77"/>
      <c r="AG435" s="134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  <c r="BG435" s="77"/>
      <c r="BH435" s="77"/>
      <c r="BI435" s="77"/>
      <c r="BJ435" s="77"/>
      <c r="BK435" s="77"/>
      <c r="BL435" s="77"/>
      <c r="BM435" s="77"/>
      <c r="BN435" s="77"/>
      <c r="BO435" s="77"/>
      <c r="BP435" s="77"/>
      <c r="BQ435" s="77"/>
      <c r="BR435" s="77"/>
      <c r="BS435" s="77"/>
      <c r="BT435" s="77"/>
      <c r="BU435" s="77"/>
      <c r="BV435" s="77"/>
      <c r="BW435" s="77"/>
      <c r="BX435" s="77"/>
      <c r="BY435" s="77"/>
      <c r="BZ435" s="77"/>
      <c r="CA435" s="77"/>
      <c r="CB435" s="77"/>
      <c r="CC435" s="77"/>
      <c r="CD435" s="77"/>
      <c r="CE435" s="77"/>
      <c r="CF435" s="77"/>
      <c r="CG435" s="77"/>
      <c r="CH435" s="77"/>
      <c r="CI435" s="77"/>
      <c r="CJ435" s="77"/>
      <c r="CK435" s="77"/>
      <c r="CL435" s="77"/>
      <c r="CM435" s="77"/>
      <c r="CN435" s="77"/>
      <c r="CO435" s="77"/>
      <c r="CP435" s="77"/>
      <c r="CQ435" s="77"/>
      <c r="CR435" s="77"/>
      <c r="CS435" s="77"/>
    </row>
    <row r="436" customHeight="true" ht="15.75" customFormat="true" s="5">
      <c r="A436" s="135"/>
      <c r="B436" s="135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133"/>
      <c r="Y436" s="134"/>
      <c r="Z436" s="133"/>
      <c r="AA436" s="134"/>
      <c r="AB436" s="133"/>
      <c r="AC436" s="134"/>
      <c r="AD436" s="133"/>
      <c r="AE436" s="134"/>
      <c r="AF436" s="77"/>
      <c r="AG436" s="134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77"/>
      <c r="CR436" s="77"/>
      <c r="CS436" s="77"/>
    </row>
    <row r="437" customHeight="true" ht="15.75" customFormat="true" s="5">
      <c r="A437" s="135"/>
      <c r="B437" s="135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133"/>
      <c r="Y437" s="134"/>
      <c r="Z437" s="133"/>
      <c r="AA437" s="134"/>
      <c r="AB437" s="133"/>
      <c r="AC437" s="134"/>
      <c r="AD437" s="133"/>
      <c r="AE437" s="134"/>
      <c r="AF437" s="77"/>
      <c r="AG437" s="134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77"/>
      <c r="CR437" s="77"/>
      <c r="CS437" s="77"/>
    </row>
    <row r="438" customHeight="true" ht="15.75" customFormat="true" s="5">
      <c r="A438" s="135"/>
      <c r="B438" s="135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133"/>
      <c r="Y438" s="134"/>
      <c r="Z438" s="133"/>
      <c r="AA438" s="134"/>
      <c r="AB438" s="133"/>
      <c r="AC438" s="134"/>
      <c r="AD438" s="133"/>
      <c r="AE438" s="134"/>
      <c r="AF438" s="77"/>
      <c r="AG438" s="134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77"/>
      <c r="CR438" s="77"/>
      <c r="CS438" s="77"/>
    </row>
    <row r="439" customHeight="true" ht="15.75" customFormat="true" s="5">
      <c r="A439" s="135"/>
      <c r="B439" s="135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133"/>
      <c r="Y439" s="134"/>
      <c r="Z439" s="133"/>
      <c r="AA439" s="134"/>
      <c r="AB439" s="133"/>
      <c r="AC439" s="134"/>
      <c r="AD439" s="133"/>
      <c r="AE439" s="134"/>
      <c r="AF439" s="77"/>
      <c r="AG439" s="134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  <c r="BG439" s="77"/>
      <c r="BH439" s="77"/>
      <c r="BI439" s="77"/>
      <c r="BJ439" s="77"/>
      <c r="BK439" s="77"/>
      <c r="BL439" s="77"/>
      <c r="BM439" s="77"/>
      <c r="BN439" s="77"/>
      <c r="BO439" s="77"/>
      <c r="BP439" s="77"/>
      <c r="BQ439" s="77"/>
      <c r="BR439" s="77"/>
      <c r="BS439" s="77"/>
      <c r="BT439" s="77"/>
      <c r="BU439" s="77"/>
      <c r="BV439" s="77"/>
      <c r="BW439" s="77"/>
      <c r="BX439" s="77"/>
      <c r="BY439" s="77"/>
      <c r="BZ439" s="77"/>
      <c r="CA439" s="77"/>
      <c r="CB439" s="77"/>
      <c r="CC439" s="77"/>
      <c r="CD439" s="77"/>
      <c r="CE439" s="77"/>
      <c r="CF439" s="77"/>
      <c r="CG439" s="77"/>
      <c r="CH439" s="77"/>
      <c r="CI439" s="77"/>
      <c r="CJ439" s="77"/>
      <c r="CK439" s="77"/>
      <c r="CL439" s="77"/>
      <c r="CM439" s="77"/>
      <c r="CN439" s="77"/>
      <c r="CO439" s="77"/>
      <c r="CP439" s="77"/>
      <c r="CQ439" s="77"/>
      <c r="CR439" s="77"/>
      <c r="CS439" s="77"/>
    </row>
    <row r="440" customHeight="true" ht="15.75" customFormat="true" s="5">
      <c r="A440" s="135"/>
      <c r="B440" s="135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133"/>
      <c r="Y440" s="134"/>
      <c r="Z440" s="133"/>
      <c r="AA440" s="134"/>
      <c r="AB440" s="133"/>
      <c r="AC440" s="134"/>
      <c r="AD440" s="133"/>
      <c r="AE440" s="134"/>
      <c r="AF440" s="77"/>
      <c r="AG440" s="134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  <c r="BG440" s="77"/>
      <c r="BH440" s="77"/>
      <c r="BI440" s="77"/>
      <c r="BJ440" s="77"/>
      <c r="BK440" s="77"/>
      <c r="BL440" s="77"/>
      <c r="BM440" s="77"/>
      <c r="BN440" s="77"/>
      <c r="BO440" s="77"/>
      <c r="BP440" s="77"/>
      <c r="BQ440" s="77"/>
      <c r="BR440" s="77"/>
      <c r="BS440" s="77"/>
      <c r="BT440" s="77"/>
      <c r="BU440" s="77"/>
      <c r="BV440" s="77"/>
      <c r="BW440" s="77"/>
      <c r="BX440" s="77"/>
      <c r="BY440" s="77"/>
      <c r="BZ440" s="77"/>
      <c r="CA440" s="77"/>
      <c r="CB440" s="77"/>
      <c r="CC440" s="77"/>
      <c r="CD440" s="77"/>
      <c r="CE440" s="77"/>
      <c r="CF440" s="77"/>
      <c r="CG440" s="77"/>
      <c r="CH440" s="77"/>
      <c r="CI440" s="77"/>
      <c r="CJ440" s="77"/>
      <c r="CK440" s="77"/>
      <c r="CL440" s="77"/>
      <c r="CM440" s="77"/>
      <c r="CN440" s="77"/>
      <c r="CO440" s="77"/>
      <c r="CP440" s="77"/>
      <c r="CQ440" s="77"/>
      <c r="CR440" s="77"/>
      <c r="CS440" s="77"/>
    </row>
    <row r="441" customHeight="true" ht="15.75" customFormat="true" s="5">
      <c r="A441" s="135"/>
      <c r="B441" s="135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133"/>
      <c r="Y441" s="134"/>
      <c r="Z441" s="133"/>
      <c r="AA441" s="134"/>
      <c r="AB441" s="133"/>
      <c r="AC441" s="134"/>
      <c r="AD441" s="133"/>
      <c r="AE441" s="134"/>
      <c r="AF441" s="77"/>
      <c r="AG441" s="134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  <c r="BG441" s="77"/>
      <c r="BH441" s="77"/>
      <c r="BI441" s="77"/>
      <c r="BJ441" s="77"/>
      <c r="BK441" s="77"/>
      <c r="BL441" s="77"/>
      <c r="BM441" s="77"/>
      <c r="BN441" s="77"/>
      <c r="BO441" s="77"/>
      <c r="BP441" s="77"/>
      <c r="BQ441" s="77"/>
      <c r="BR441" s="77"/>
      <c r="BS441" s="77"/>
      <c r="BT441" s="77"/>
      <c r="BU441" s="77"/>
      <c r="BV441" s="77"/>
      <c r="BW441" s="77"/>
      <c r="BX441" s="77"/>
      <c r="BY441" s="77"/>
      <c r="BZ441" s="77"/>
      <c r="CA441" s="77"/>
      <c r="CB441" s="77"/>
      <c r="CC441" s="77"/>
      <c r="CD441" s="77"/>
      <c r="CE441" s="77"/>
      <c r="CF441" s="77"/>
      <c r="CG441" s="77"/>
      <c r="CH441" s="77"/>
      <c r="CI441" s="77"/>
      <c r="CJ441" s="77"/>
      <c r="CK441" s="77"/>
      <c r="CL441" s="77"/>
      <c r="CM441" s="77"/>
      <c r="CN441" s="77"/>
      <c r="CO441" s="77"/>
      <c r="CP441" s="77"/>
      <c r="CQ441" s="77"/>
      <c r="CR441" s="77"/>
      <c r="CS441" s="77"/>
    </row>
    <row r="442" customHeight="true" ht="15.75" customFormat="true" s="5">
      <c r="A442" s="135"/>
      <c r="B442" s="135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133"/>
      <c r="Y442" s="134"/>
      <c r="Z442" s="133"/>
      <c r="AA442" s="134"/>
      <c r="AB442" s="133"/>
      <c r="AC442" s="134"/>
      <c r="AD442" s="133"/>
      <c r="AE442" s="134"/>
      <c r="AF442" s="77"/>
      <c r="AG442" s="134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  <c r="BK442" s="77"/>
      <c r="BL442" s="77"/>
      <c r="BM442" s="77"/>
      <c r="BN442" s="77"/>
      <c r="BO442" s="77"/>
      <c r="BP442" s="77"/>
      <c r="BQ442" s="77"/>
      <c r="BR442" s="77"/>
      <c r="BS442" s="77"/>
      <c r="BT442" s="77"/>
      <c r="BU442" s="77"/>
      <c r="BV442" s="77"/>
      <c r="BW442" s="77"/>
      <c r="BX442" s="77"/>
      <c r="BY442" s="77"/>
      <c r="BZ442" s="77"/>
      <c r="CA442" s="77"/>
      <c r="CB442" s="77"/>
      <c r="CC442" s="77"/>
      <c r="CD442" s="77"/>
      <c r="CE442" s="77"/>
      <c r="CF442" s="77"/>
      <c r="CG442" s="77"/>
      <c r="CH442" s="77"/>
      <c r="CI442" s="77"/>
      <c r="CJ442" s="77"/>
      <c r="CK442" s="77"/>
      <c r="CL442" s="77"/>
      <c r="CM442" s="77"/>
      <c r="CN442" s="77"/>
      <c r="CO442" s="77"/>
      <c r="CP442" s="77"/>
      <c r="CQ442" s="77"/>
      <c r="CR442" s="77"/>
      <c r="CS442" s="77"/>
    </row>
    <row r="443" customHeight="true" ht="15.75" customFormat="true" s="5">
      <c r="A443" s="135"/>
      <c r="B443" s="135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133"/>
      <c r="Y443" s="134"/>
      <c r="Z443" s="133"/>
      <c r="AA443" s="134"/>
      <c r="AB443" s="133"/>
      <c r="AC443" s="134"/>
      <c r="AD443" s="133"/>
      <c r="AE443" s="134"/>
      <c r="AF443" s="77"/>
      <c r="AG443" s="134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  <c r="BG443" s="77"/>
      <c r="BH443" s="77"/>
      <c r="BI443" s="77"/>
      <c r="BJ443" s="77"/>
      <c r="BK443" s="77"/>
      <c r="BL443" s="77"/>
      <c r="BM443" s="77"/>
      <c r="BN443" s="77"/>
      <c r="BO443" s="77"/>
      <c r="BP443" s="77"/>
      <c r="BQ443" s="77"/>
      <c r="BR443" s="77"/>
      <c r="BS443" s="77"/>
      <c r="BT443" s="77"/>
      <c r="BU443" s="77"/>
      <c r="BV443" s="77"/>
      <c r="BW443" s="77"/>
      <c r="BX443" s="77"/>
      <c r="BY443" s="77"/>
      <c r="BZ443" s="77"/>
      <c r="CA443" s="77"/>
      <c r="CB443" s="77"/>
      <c r="CC443" s="77"/>
      <c r="CD443" s="77"/>
      <c r="CE443" s="77"/>
      <c r="CF443" s="77"/>
      <c r="CG443" s="77"/>
      <c r="CH443" s="77"/>
      <c r="CI443" s="77"/>
      <c r="CJ443" s="77"/>
      <c r="CK443" s="77"/>
      <c r="CL443" s="77"/>
      <c r="CM443" s="77"/>
      <c r="CN443" s="77"/>
      <c r="CO443" s="77"/>
      <c r="CP443" s="77"/>
      <c r="CQ443" s="77"/>
      <c r="CR443" s="77"/>
      <c r="CS443" s="77"/>
    </row>
    <row r="444" customHeight="true" ht="15.75" customFormat="true" s="5">
      <c r="A444" s="135"/>
      <c r="B444" s="135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133"/>
      <c r="Y444" s="134"/>
      <c r="Z444" s="133"/>
      <c r="AA444" s="134"/>
      <c r="AB444" s="133"/>
      <c r="AC444" s="134"/>
      <c r="AD444" s="133"/>
      <c r="AE444" s="134"/>
      <c r="AF444" s="77"/>
      <c r="AG444" s="134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  <c r="BG444" s="77"/>
      <c r="BH444" s="77"/>
      <c r="BI444" s="77"/>
      <c r="BJ444" s="77"/>
      <c r="BK444" s="77"/>
      <c r="BL444" s="77"/>
      <c r="BM444" s="77"/>
      <c r="BN444" s="77"/>
      <c r="BO444" s="77"/>
      <c r="BP444" s="77"/>
      <c r="BQ444" s="77"/>
      <c r="BR444" s="77"/>
      <c r="BS444" s="77"/>
      <c r="BT444" s="77"/>
      <c r="BU444" s="77"/>
      <c r="BV444" s="77"/>
      <c r="BW444" s="77"/>
      <c r="BX444" s="77"/>
      <c r="BY444" s="77"/>
      <c r="BZ444" s="77"/>
      <c r="CA444" s="77"/>
      <c r="CB444" s="77"/>
      <c r="CC444" s="77"/>
      <c r="CD444" s="77"/>
      <c r="CE444" s="77"/>
      <c r="CF444" s="77"/>
      <c r="CG444" s="77"/>
      <c r="CH444" s="77"/>
      <c r="CI444" s="77"/>
      <c r="CJ444" s="77"/>
      <c r="CK444" s="77"/>
      <c r="CL444" s="77"/>
      <c r="CM444" s="77"/>
      <c r="CN444" s="77"/>
      <c r="CO444" s="77"/>
      <c r="CP444" s="77"/>
      <c r="CQ444" s="77"/>
      <c r="CR444" s="77"/>
      <c r="CS444" s="77"/>
    </row>
    <row r="445" customHeight="true" ht="15.75" customFormat="true" s="5">
      <c r="A445" s="135"/>
      <c r="B445" s="135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133"/>
      <c r="Y445" s="134"/>
      <c r="Z445" s="133"/>
      <c r="AA445" s="134"/>
      <c r="AB445" s="133"/>
      <c r="AC445" s="134"/>
      <c r="AD445" s="133"/>
      <c r="AE445" s="134"/>
      <c r="AF445" s="77"/>
      <c r="AG445" s="134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  <c r="BG445" s="77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77"/>
      <c r="CR445" s="77"/>
      <c r="CS445" s="77"/>
    </row>
    <row r="446" customHeight="true" ht="15.75" customFormat="true" s="5">
      <c r="A446" s="135"/>
      <c r="B446" s="135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133"/>
      <c r="Y446" s="134"/>
      <c r="Z446" s="133"/>
      <c r="AA446" s="134"/>
      <c r="AB446" s="133"/>
      <c r="AC446" s="134"/>
      <c r="AD446" s="133"/>
      <c r="AE446" s="134"/>
      <c r="AF446" s="77"/>
      <c r="AG446" s="134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  <c r="BG446" s="77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77"/>
      <c r="CR446" s="77"/>
      <c r="CS446" s="77"/>
    </row>
    <row r="447" customHeight="true" ht="15.75" customFormat="true" s="5">
      <c r="A447" s="135"/>
      <c r="B447" s="135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133"/>
      <c r="Y447" s="134"/>
      <c r="Z447" s="133"/>
      <c r="AA447" s="134"/>
      <c r="AB447" s="133"/>
      <c r="AC447" s="134"/>
      <c r="AD447" s="133"/>
      <c r="AE447" s="134"/>
      <c r="AF447" s="77"/>
      <c r="AG447" s="134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77"/>
      <c r="CR447" s="77"/>
      <c r="CS447" s="77"/>
    </row>
    <row r="448" customHeight="true" ht="15.75" customFormat="true" s="5">
      <c r="A448" s="135"/>
      <c r="B448" s="135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133"/>
      <c r="Y448" s="134"/>
      <c r="Z448" s="133"/>
      <c r="AA448" s="134"/>
      <c r="AB448" s="133"/>
      <c r="AC448" s="134"/>
      <c r="AD448" s="133"/>
      <c r="AE448" s="134"/>
      <c r="AF448" s="77"/>
      <c r="AG448" s="134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  <c r="BG448" s="77"/>
      <c r="BH448" s="77"/>
      <c r="BI448" s="77"/>
      <c r="BJ448" s="77"/>
      <c r="BK448" s="77"/>
      <c r="BL448" s="77"/>
      <c r="BM448" s="77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77"/>
      <c r="CR448" s="77"/>
      <c r="CS448" s="77"/>
    </row>
    <row r="449" customHeight="true" ht="15.75" customFormat="true" s="5">
      <c r="A449" s="135"/>
      <c r="B449" s="135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133"/>
      <c r="Y449" s="134"/>
      <c r="Z449" s="133"/>
      <c r="AA449" s="134"/>
      <c r="AB449" s="133"/>
      <c r="AC449" s="134"/>
      <c r="AD449" s="133"/>
      <c r="AE449" s="134"/>
      <c r="AF449" s="77"/>
      <c r="AG449" s="134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  <c r="BG449" s="77"/>
      <c r="BH449" s="77"/>
      <c r="BI449" s="77"/>
      <c r="BJ449" s="77"/>
      <c r="BK449" s="77"/>
      <c r="BL449" s="77"/>
      <c r="BM449" s="77"/>
      <c r="BN449" s="77"/>
      <c r="BO449" s="77"/>
      <c r="BP449" s="77"/>
      <c r="BQ449" s="77"/>
      <c r="BR449" s="77"/>
      <c r="BS449" s="77"/>
      <c r="BT449" s="77"/>
      <c r="BU449" s="77"/>
      <c r="BV449" s="77"/>
      <c r="BW449" s="77"/>
      <c r="BX449" s="77"/>
      <c r="BY449" s="77"/>
      <c r="BZ449" s="77"/>
      <c r="CA449" s="77"/>
      <c r="CB449" s="77"/>
      <c r="CC449" s="77"/>
      <c r="CD449" s="77"/>
      <c r="CE449" s="77"/>
      <c r="CF449" s="77"/>
      <c r="CG449" s="77"/>
      <c r="CH449" s="77"/>
      <c r="CI449" s="77"/>
      <c r="CJ449" s="77"/>
      <c r="CK449" s="77"/>
      <c r="CL449" s="77"/>
      <c r="CM449" s="77"/>
      <c r="CN449" s="77"/>
      <c r="CO449" s="77"/>
      <c r="CP449" s="77"/>
      <c r="CQ449" s="77"/>
      <c r="CR449" s="77"/>
      <c r="CS449" s="77"/>
    </row>
    <row r="450" customHeight="true" ht="15.75" customFormat="true" s="5">
      <c r="A450" s="135"/>
      <c r="B450" s="135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133"/>
      <c r="Y450" s="134"/>
      <c r="Z450" s="133"/>
      <c r="AA450" s="134"/>
      <c r="AB450" s="133"/>
      <c r="AC450" s="134"/>
      <c r="AD450" s="133"/>
      <c r="AE450" s="134"/>
      <c r="AF450" s="77"/>
      <c r="AG450" s="134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  <c r="BG450" s="77"/>
      <c r="BH450" s="77"/>
      <c r="BI450" s="77"/>
      <c r="BJ450" s="77"/>
      <c r="BK450" s="77"/>
      <c r="BL450" s="77"/>
      <c r="BM450" s="77"/>
      <c r="BN450" s="77"/>
      <c r="BO450" s="77"/>
      <c r="BP450" s="77"/>
      <c r="BQ450" s="77"/>
      <c r="BR450" s="77"/>
      <c r="BS450" s="77"/>
      <c r="BT450" s="77"/>
      <c r="BU450" s="77"/>
      <c r="BV450" s="77"/>
      <c r="BW450" s="77"/>
      <c r="BX450" s="77"/>
      <c r="BY450" s="77"/>
      <c r="BZ450" s="77"/>
      <c r="CA450" s="77"/>
      <c r="CB450" s="77"/>
      <c r="CC450" s="77"/>
      <c r="CD450" s="77"/>
      <c r="CE450" s="77"/>
      <c r="CF450" s="77"/>
      <c r="CG450" s="77"/>
      <c r="CH450" s="77"/>
      <c r="CI450" s="77"/>
      <c r="CJ450" s="77"/>
      <c r="CK450" s="77"/>
      <c r="CL450" s="77"/>
      <c r="CM450" s="77"/>
      <c r="CN450" s="77"/>
      <c r="CO450" s="77"/>
      <c r="CP450" s="77"/>
      <c r="CQ450" s="77"/>
      <c r="CR450" s="77"/>
      <c r="CS450" s="77"/>
    </row>
    <row r="451" customHeight="true" ht="15.75" customFormat="true" s="5">
      <c r="A451" s="135"/>
      <c r="B451" s="135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133"/>
      <c r="Y451" s="134"/>
      <c r="Z451" s="133"/>
      <c r="AA451" s="134"/>
      <c r="AB451" s="133"/>
      <c r="AC451" s="134"/>
      <c r="AD451" s="133"/>
      <c r="AE451" s="134"/>
      <c r="AF451" s="77"/>
      <c r="AG451" s="134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  <c r="BG451" s="77"/>
      <c r="BH451" s="77"/>
      <c r="BI451" s="77"/>
      <c r="BJ451" s="77"/>
      <c r="BK451" s="77"/>
      <c r="BL451" s="77"/>
      <c r="BM451" s="77"/>
      <c r="BN451" s="77"/>
      <c r="BO451" s="77"/>
      <c r="BP451" s="77"/>
      <c r="BQ451" s="77"/>
      <c r="BR451" s="77"/>
      <c r="BS451" s="77"/>
      <c r="BT451" s="77"/>
      <c r="BU451" s="77"/>
      <c r="BV451" s="77"/>
      <c r="BW451" s="77"/>
      <c r="BX451" s="77"/>
      <c r="BY451" s="77"/>
      <c r="BZ451" s="77"/>
      <c r="CA451" s="77"/>
      <c r="CB451" s="77"/>
      <c r="CC451" s="77"/>
      <c r="CD451" s="77"/>
      <c r="CE451" s="77"/>
      <c r="CF451" s="77"/>
      <c r="CG451" s="77"/>
      <c r="CH451" s="77"/>
      <c r="CI451" s="77"/>
      <c r="CJ451" s="77"/>
      <c r="CK451" s="77"/>
      <c r="CL451" s="77"/>
      <c r="CM451" s="77"/>
      <c r="CN451" s="77"/>
      <c r="CO451" s="77"/>
      <c r="CP451" s="77"/>
      <c r="CQ451" s="77"/>
      <c r="CR451" s="77"/>
      <c r="CS451" s="77"/>
    </row>
    <row r="452" customHeight="true" ht="15.75" customFormat="true" s="5">
      <c r="A452" s="135"/>
      <c r="B452" s="135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133"/>
      <c r="Y452" s="134"/>
      <c r="Z452" s="133"/>
      <c r="AA452" s="134"/>
      <c r="AB452" s="133"/>
      <c r="AC452" s="134"/>
      <c r="AD452" s="133"/>
      <c r="AE452" s="134"/>
      <c r="AF452" s="77"/>
      <c r="AG452" s="134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  <c r="BG452" s="77"/>
      <c r="BH452" s="77"/>
      <c r="BI452" s="77"/>
      <c r="BJ452" s="77"/>
      <c r="BK452" s="77"/>
      <c r="BL452" s="77"/>
      <c r="BM452" s="77"/>
      <c r="BN452" s="77"/>
      <c r="BO452" s="77"/>
      <c r="BP452" s="77"/>
      <c r="BQ452" s="77"/>
      <c r="BR452" s="77"/>
      <c r="BS452" s="77"/>
      <c r="BT452" s="77"/>
      <c r="BU452" s="77"/>
      <c r="BV452" s="77"/>
      <c r="BW452" s="77"/>
      <c r="BX452" s="77"/>
      <c r="BY452" s="77"/>
      <c r="BZ452" s="77"/>
      <c r="CA452" s="77"/>
      <c r="CB452" s="77"/>
      <c r="CC452" s="77"/>
      <c r="CD452" s="77"/>
      <c r="CE452" s="77"/>
      <c r="CF452" s="77"/>
      <c r="CG452" s="77"/>
      <c r="CH452" s="77"/>
      <c r="CI452" s="77"/>
      <c r="CJ452" s="77"/>
      <c r="CK452" s="77"/>
      <c r="CL452" s="77"/>
      <c r="CM452" s="77"/>
      <c r="CN452" s="77"/>
      <c r="CO452" s="77"/>
      <c r="CP452" s="77"/>
      <c r="CQ452" s="77"/>
      <c r="CR452" s="77"/>
      <c r="CS452" s="77"/>
    </row>
    <row r="453" customHeight="true" ht="15.75" customFormat="true" s="5">
      <c r="A453" s="135"/>
      <c r="B453" s="135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133"/>
      <c r="Y453" s="134"/>
      <c r="Z453" s="133"/>
      <c r="AA453" s="134"/>
      <c r="AB453" s="133"/>
      <c r="AC453" s="134"/>
      <c r="AD453" s="133"/>
      <c r="AE453" s="134"/>
      <c r="AF453" s="77"/>
      <c r="AG453" s="134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  <c r="BG453" s="77"/>
      <c r="BH453" s="77"/>
      <c r="BI453" s="77"/>
      <c r="BJ453" s="77"/>
      <c r="BK453" s="77"/>
      <c r="BL453" s="77"/>
      <c r="BM453" s="77"/>
      <c r="BN453" s="77"/>
      <c r="BO453" s="77"/>
      <c r="BP453" s="77"/>
      <c r="BQ453" s="77"/>
      <c r="BR453" s="77"/>
      <c r="BS453" s="77"/>
      <c r="BT453" s="77"/>
      <c r="BU453" s="77"/>
      <c r="BV453" s="77"/>
      <c r="BW453" s="77"/>
      <c r="BX453" s="77"/>
      <c r="BY453" s="77"/>
      <c r="BZ453" s="77"/>
      <c r="CA453" s="77"/>
      <c r="CB453" s="77"/>
      <c r="CC453" s="77"/>
      <c r="CD453" s="77"/>
      <c r="CE453" s="77"/>
      <c r="CF453" s="77"/>
      <c r="CG453" s="77"/>
      <c r="CH453" s="77"/>
      <c r="CI453" s="77"/>
      <c r="CJ453" s="77"/>
      <c r="CK453" s="77"/>
      <c r="CL453" s="77"/>
      <c r="CM453" s="77"/>
      <c r="CN453" s="77"/>
      <c r="CO453" s="77"/>
      <c r="CP453" s="77"/>
      <c r="CQ453" s="77"/>
      <c r="CR453" s="77"/>
      <c r="CS453" s="77"/>
    </row>
    <row r="454" customHeight="true" ht="15.75" customFormat="true" s="5">
      <c r="A454" s="135"/>
      <c r="B454" s="135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133"/>
      <c r="Y454" s="134"/>
      <c r="Z454" s="133"/>
      <c r="AA454" s="134"/>
      <c r="AB454" s="133"/>
      <c r="AC454" s="134"/>
      <c r="AD454" s="133"/>
      <c r="AE454" s="134"/>
      <c r="AF454" s="77"/>
      <c r="AG454" s="134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77"/>
      <c r="CR454" s="77"/>
      <c r="CS454" s="77"/>
    </row>
    <row r="455" customHeight="true" ht="15.75" customFormat="true" s="5">
      <c r="A455" s="135"/>
      <c r="B455" s="135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133"/>
      <c r="Y455" s="134"/>
      <c r="Z455" s="133"/>
      <c r="AA455" s="134"/>
      <c r="AB455" s="133"/>
      <c r="AC455" s="134"/>
      <c r="AD455" s="133"/>
      <c r="AE455" s="134"/>
      <c r="AF455" s="77"/>
      <c r="AG455" s="134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77"/>
      <c r="CR455" s="77"/>
      <c r="CS455" s="77"/>
    </row>
    <row r="456" customHeight="true" ht="15.75" customFormat="true" s="5">
      <c r="A456" s="135"/>
      <c r="B456" s="135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133"/>
      <c r="Y456" s="134"/>
      <c r="Z456" s="133"/>
      <c r="AA456" s="134"/>
      <c r="AB456" s="133"/>
      <c r="AC456" s="134"/>
      <c r="AD456" s="133"/>
      <c r="AE456" s="134"/>
      <c r="AF456" s="77"/>
      <c r="AG456" s="134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77"/>
      <c r="CR456" s="77"/>
      <c r="CS456" s="77"/>
    </row>
    <row r="457" customHeight="true" ht="15.75" customFormat="true" s="5">
      <c r="A457" s="135"/>
      <c r="B457" s="135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133"/>
      <c r="Y457" s="134"/>
      <c r="Z457" s="133"/>
      <c r="AA457" s="134"/>
      <c r="AB457" s="133"/>
      <c r="AC457" s="134"/>
      <c r="AD457" s="133"/>
      <c r="AE457" s="134"/>
      <c r="AF457" s="77"/>
      <c r="AG457" s="134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  <c r="BG457" s="77"/>
      <c r="BH457" s="77"/>
      <c r="BI457" s="77"/>
      <c r="BJ457" s="77"/>
      <c r="BK457" s="77"/>
      <c r="BL457" s="77"/>
      <c r="BM457" s="77"/>
      <c r="BN457" s="77"/>
      <c r="BO457" s="77"/>
      <c r="BP457" s="77"/>
      <c r="BQ457" s="77"/>
      <c r="BR457" s="77"/>
      <c r="BS457" s="77"/>
      <c r="BT457" s="77"/>
      <c r="BU457" s="77"/>
      <c r="BV457" s="77"/>
      <c r="BW457" s="77"/>
      <c r="BX457" s="77"/>
      <c r="BY457" s="77"/>
      <c r="BZ457" s="77"/>
      <c r="CA457" s="77"/>
      <c r="CB457" s="77"/>
      <c r="CC457" s="77"/>
      <c r="CD457" s="77"/>
      <c r="CE457" s="77"/>
      <c r="CF457" s="77"/>
      <c r="CG457" s="77"/>
      <c r="CH457" s="77"/>
      <c r="CI457" s="77"/>
      <c r="CJ457" s="77"/>
      <c r="CK457" s="77"/>
      <c r="CL457" s="77"/>
      <c r="CM457" s="77"/>
      <c r="CN457" s="77"/>
      <c r="CO457" s="77"/>
      <c r="CP457" s="77"/>
      <c r="CQ457" s="77"/>
      <c r="CR457" s="77"/>
      <c r="CS457" s="77"/>
    </row>
    <row r="458" customHeight="true" ht="15.75" customFormat="true" s="5">
      <c r="A458" s="135"/>
      <c r="B458" s="135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133"/>
      <c r="Y458" s="134"/>
      <c r="Z458" s="133"/>
      <c r="AA458" s="134"/>
      <c r="AB458" s="133"/>
      <c r="AC458" s="134"/>
      <c r="AD458" s="133"/>
      <c r="AE458" s="134"/>
      <c r="AF458" s="77"/>
      <c r="AG458" s="134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  <c r="BK458" s="77"/>
      <c r="BL458" s="77"/>
      <c r="BM458" s="77"/>
      <c r="BN458" s="77"/>
      <c r="BO458" s="77"/>
      <c r="BP458" s="77"/>
      <c r="BQ458" s="77"/>
      <c r="BR458" s="77"/>
      <c r="BS458" s="77"/>
      <c r="BT458" s="77"/>
      <c r="BU458" s="77"/>
      <c r="BV458" s="77"/>
      <c r="BW458" s="77"/>
      <c r="BX458" s="77"/>
      <c r="BY458" s="77"/>
      <c r="BZ458" s="77"/>
      <c r="CA458" s="77"/>
      <c r="CB458" s="77"/>
      <c r="CC458" s="77"/>
      <c r="CD458" s="77"/>
      <c r="CE458" s="77"/>
      <c r="CF458" s="77"/>
      <c r="CG458" s="77"/>
      <c r="CH458" s="77"/>
      <c r="CI458" s="77"/>
      <c r="CJ458" s="77"/>
      <c r="CK458" s="77"/>
      <c r="CL458" s="77"/>
      <c r="CM458" s="77"/>
      <c r="CN458" s="77"/>
      <c r="CO458" s="77"/>
      <c r="CP458" s="77"/>
      <c r="CQ458" s="77"/>
      <c r="CR458" s="77"/>
      <c r="CS458" s="77"/>
    </row>
    <row r="459" customHeight="true" ht="15.75" customFormat="true" s="5">
      <c r="A459" s="135"/>
      <c r="B459" s="135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133"/>
      <c r="Y459" s="134"/>
      <c r="Z459" s="133"/>
      <c r="AA459" s="134"/>
      <c r="AB459" s="133"/>
      <c r="AC459" s="134"/>
      <c r="AD459" s="133"/>
      <c r="AE459" s="134"/>
      <c r="AF459" s="77"/>
      <c r="AG459" s="134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  <c r="BG459" s="77"/>
      <c r="BH459" s="77"/>
      <c r="BI459" s="77"/>
      <c r="BJ459" s="77"/>
      <c r="BK459" s="77"/>
      <c r="BL459" s="77"/>
      <c r="BM459" s="77"/>
      <c r="BN459" s="77"/>
      <c r="BO459" s="77"/>
      <c r="BP459" s="77"/>
      <c r="BQ459" s="77"/>
      <c r="BR459" s="77"/>
      <c r="BS459" s="77"/>
      <c r="BT459" s="77"/>
      <c r="BU459" s="77"/>
      <c r="BV459" s="77"/>
      <c r="BW459" s="77"/>
      <c r="BX459" s="77"/>
      <c r="BY459" s="77"/>
      <c r="BZ459" s="77"/>
      <c r="CA459" s="77"/>
      <c r="CB459" s="77"/>
      <c r="CC459" s="77"/>
      <c r="CD459" s="77"/>
      <c r="CE459" s="77"/>
      <c r="CF459" s="77"/>
      <c r="CG459" s="77"/>
      <c r="CH459" s="77"/>
      <c r="CI459" s="77"/>
      <c r="CJ459" s="77"/>
      <c r="CK459" s="77"/>
      <c r="CL459" s="77"/>
      <c r="CM459" s="77"/>
      <c r="CN459" s="77"/>
      <c r="CO459" s="77"/>
      <c r="CP459" s="77"/>
      <c r="CQ459" s="77"/>
      <c r="CR459" s="77"/>
      <c r="CS459" s="77"/>
    </row>
    <row r="460" customHeight="true" ht="15.75" customFormat="true" s="5">
      <c r="A460" s="135"/>
      <c r="B460" s="135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133"/>
      <c r="Y460" s="134"/>
      <c r="Z460" s="133"/>
      <c r="AA460" s="134"/>
      <c r="AB460" s="133"/>
      <c r="AC460" s="134"/>
      <c r="AD460" s="133"/>
      <c r="AE460" s="134"/>
      <c r="AF460" s="77"/>
      <c r="AG460" s="134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  <c r="BG460" s="77"/>
      <c r="BH460" s="77"/>
      <c r="BI460" s="77"/>
      <c r="BJ460" s="77"/>
      <c r="BK460" s="77"/>
      <c r="BL460" s="77"/>
      <c r="BM460" s="77"/>
      <c r="BN460" s="77"/>
      <c r="BO460" s="77"/>
      <c r="BP460" s="77"/>
      <c r="BQ460" s="77"/>
      <c r="BR460" s="77"/>
      <c r="BS460" s="77"/>
      <c r="BT460" s="77"/>
      <c r="BU460" s="77"/>
      <c r="BV460" s="77"/>
      <c r="BW460" s="77"/>
      <c r="BX460" s="77"/>
      <c r="BY460" s="77"/>
      <c r="BZ460" s="77"/>
      <c r="CA460" s="77"/>
      <c r="CB460" s="77"/>
      <c r="CC460" s="77"/>
      <c r="CD460" s="77"/>
      <c r="CE460" s="77"/>
      <c r="CF460" s="77"/>
      <c r="CG460" s="77"/>
      <c r="CH460" s="77"/>
      <c r="CI460" s="77"/>
      <c r="CJ460" s="77"/>
      <c r="CK460" s="77"/>
      <c r="CL460" s="77"/>
      <c r="CM460" s="77"/>
      <c r="CN460" s="77"/>
      <c r="CO460" s="77"/>
      <c r="CP460" s="77"/>
      <c r="CQ460" s="77"/>
      <c r="CR460" s="77"/>
      <c r="CS460" s="77"/>
    </row>
    <row r="461" customHeight="true" ht="15.75" customFormat="true" s="5">
      <c r="A461" s="135"/>
      <c r="B461" s="135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133"/>
      <c r="Y461" s="134"/>
      <c r="Z461" s="133"/>
      <c r="AA461" s="134"/>
      <c r="AB461" s="133"/>
      <c r="AC461" s="134"/>
      <c r="AD461" s="133"/>
      <c r="AE461" s="134"/>
      <c r="AF461" s="77"/>
      <c r="AG461" s="134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  <c r="BG461" s="77"/>
      <c r="BH461" s="77"/>
      <c r="BI461" s="77"/>
      <c r="BJ461" s="77"/>
      <c r="BK461" s="77"/>
      <c r="BL461" s="77"/>
      <c r="BM461" s="77"/>
      <c r="BN461" s="77"/>
      <c r="BO461" s="77"/>
      <c r="BP461" s="77"/>
      <c r="BQ461" s="77"/>
      <c r="BR461" s="77"/>
      <c r="BS461" s="77"/>
      <c r="BT461" s="77"/>
      <c r="BU461" s="77"/>
      <c r="BV461" s="77"/>
      <c r="BW461" s="77"/>
      <c r="BX461" s="77"/>
      <c r="BY461" s="77"/>
      <c r="BZ461" s="77"/>
      <c r="CA461" s="77"/>
      <c r="CB461" s="77"/>
      <c r="CC461" s="77"/>
      <c r="CD461" s="77"/>
      <c r="CE461" s="77"/>
      <c r="CF461" s="77"/>
      <c r="CG461" s="77"/>
      <c r="CH461" s="77"/>
      <c r="CI461" s="77"/>
      <c r="CJ461" s="77"/>
      <c r="CK461" s="77"/>
      <c r="CL461" s="77"/>
      <c r="CM461" s="77"/>
      <c r="CN461" s="77"/>
      <c r="CO461" s="77"/>
      <c r="CP461" s="77"/>
      <c r="CQ461" s="77"/>
      <c r="CR461" s="77"/>
      <c r="CS461" s="77"/>
    </row>
    <row r="462" customHeight="true" ht="15.75" customFormat="true" s="5">
      <c r="A462" s="135"/>
      <c r="B462" s="135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133"/>
      <c r="Y462" s="134"/>
      <c r="Z462" s="133"/>
      <c r="AA462" s="134"/>
      <c r="AB462" s="133"/>
      <c r="AC462" s="134"/>
      <c r="AD462" s="133"/>
      <c r="AE462" s="134"/>
      <c r="AF462" s="77"/>
      <c r="AG462" s="134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77"/>
      <c r="CR462" s="77"/>
      <c r="CS462" s="77"/>
    </row>
    <row r="463" customHeight="true" ht="15.75" customFormat="true" s="5">
      <c r="A463" s="135"/>
      <c r="B463" s="135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133"/>
      <c r="Y463" s="134"/>
      <c r="Z463" s="133"/>
      <c r="AA463" s="134"/>
      <c r="AB463" s="133"/>
      <c r="AC463" s="134"/>
      <c r="AD463" s="133"/>
      <c r="AE463" s="134"/>
      <c r="AF463" s="77"/>
      <c r="AG463" s="134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77"/>
      <c r="CR463" s="77"/>
      <c r="CS463" s="77"/>
    </row>
    <row r="464" customHeight="true" ht="15.75" customFormat="true" s="5">
      <c r="A464" s="135"/>
      <c r="B464" s="135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133"/>
      <c r="Y464" s="134"/>
      <c r="Z464" s="133"/>
      <c r="AA464" s="134"/>
      <c r="AB464" s="133"/>
      <c r="AC464" s="134"/>
      <c r="AD464" s="133"/>
      <c r="AE464" s="134"/>
      <c r="AF464" s="77"/>
      <c r="AG464" s="134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77"/>
      <c r="CR464" s="77"/>
      <c r="CS464" s="77"/>
    </row>
    <row r="465" customHeight="true" ht="15.75" customFormat="true" s="5">
      <c r="A465" s="135"/>
      <c r="B465" s="135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133"/>
      <c r="Y465" s="134"/>
      <c r="Z465" s="133"/>
      <c r="AA465" s="134"/>
      <c r="AB465" s="133"/>
      <c r="AC465" s="134"/>
      <c r="AD465" s="133"/>
      <c r="AE465" s="134"/>
      <c r="AF465" s="77"/>
      <c r="AG465" s="134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  <c r="BG465" s="77"/>
      <c r="BH465" s="77"/>
      <c r="BI465" s="77"/>
      <c r="BJ465" s="77"/>
      <c r="BK465" s="77"/>
      <c r="BL465" s="77"/>
      <c r="BM465" s="77"/>
      <c r="BN465" s="77"/>
      <c r="BO465" s="77"/>
      <c r="BP465" s="77"/>
      <c r="BQ465" s="77"/>
      <c r="BR465" s="77"/>
      <c r="BS465" s="77"/>
      <c r="BT465" s="77"/>
      <c r="BU465" s="77"/>
      <c r="BV465" s="77"/>
      <c r="BW465" s="77"/>
      <c r="BX465" s="77"/>
      <c r="BY465" s="77"/>
      <c r="BZ465" s="77"/>
      <c r="CA465" s="77"/>
      <c r="CB465" s="77"/>
      <c r="CC465" s="77"/>
      <c r="CD465" s="77"/>
      <c r="CE465" s="77"/>
      <c r="CF465" s="77"/>
      <c r="CG465" s="77"/>
      <c r="CH465" s="77"/>
      <c r="CI465" s="77"/>
      <c r="CJ465" s="77"/>
      <c r="CK465" s="77"/>
      <c r="CL465" s="77"/>
      <c r="CM465" s="77"/>
      <c r="CN465" s="77"/>
      <c r="CO465" s="77"/>
      <c r="CP465" s="77"/>
      <c r="CQ465" s="77"/>
      <c r="CR465" s="77"/>
      <c r="CS465" s="77"/>
    </row>
    <row r="466" customHeight="true" ht="15.75" customFormat="true" s="5">
      <c r="A466" s="135"/>
      <c r="B466" s="135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133"/>
      <c r="Y466" s="134"/>
      <c r="Z466" s="133"/>
      <c r="AA466" s="134"/>
      <c r="AB466" s="133"/>
      <c r="AC466" s="134"/>
      <c r="AD466" s="133"/>
      <c r="AE466" s="134"/>
      <c r="AF466" s="77"/>
      <c r="AG466" s="134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  <c r="BG466" s="77"/>
      <c r="BH466" s="77"/>
      <c r="BI466" s="77"/>
      <c r="BJ466" s="77"/>
      <c r="BK466" s="77"/>
      <c r="BL466" s="77"/>
      <c r="BM466" s="77"/>
      <c r="BN466" s="77"/>
      <c r="BO466" s="77"/>
      <c r="BP466" s="77"/>
      <c r="BQ466" s="77"/>
      <c r="BR466" s="77"/>
      <c r="BS466" s="77"/>
      <c r="BT466" s="77"/>
      <c r="BU466" s="77"/>
      <c r="BV466" s="77"/>
      <c r="BW466" s="77"/>
      <c r="BX466" s="77"/>
      <c r="BY466" s="77"/>
      <c r="BZ466" s="77"/>
      <c r="CA466" s="77"/>
      <c r="CB466" s="77"/>
      <c r="CC466" s="77"/>
      <c r="CD466" s="77"/>
      <c r="CE466" s="77"/>
      <c r="CF466" s="77"/>
      <c r="CG466" s="77"/>
      <c r="CH466" s="77"/>
      <c r="CI466" s="77"/>
      <c r="CJ466" s="77"/>
      <c r="CK466" s="77"/>
      <c r="CL466" s="77"/>
      <c r="CM466" s="77"/>
      <c r="CN466" s="77"/>
      <c r="CO466" s="77"/>
      <c r="CP466" s="77"/>
      <c r="CQ466" s="77"/>
      <c r="CR466" s="77"/>
      <c r="CS466" s="77"/>
    </row>
    <row r="467" customHeight="true" ht="15.75" customFormat="true" s="5">
      <c r="A467" s="135"/>
      <c r="B467" s="135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133"/>
      <c r="Y467" s="134"/>
      <c r="Z467" s="133"/>
      <c r="AA467" s="134"/>
      <c r="AB467" s="133"/>
      <c r="AC467" s="134"/>
      <c r="AD467" s="133"/>
      <c r="AE467" s="134"/>
      <c r="AF467" s="77"/>
      <c r="AG467" s="134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  <c r="BG467" s="77"/>
      <c r="BH467" s="77"/>
      <c r="BI467" s="77"/>
      <c r="BJ467" s="77"/>
      <c r="BK467" s="77"/>
      <c r="BL467" s="77"/>
      <c r="BM467" s="77"/>
      <c r="BN467" s="77"/>
      <c r="BO467" s="77"/>
      <c r="BP467" s="77"/>
      <c r="BQ467" s="77"/>
      <c r="BR467" s="77"/>
      <c r="BS467" s="77"/>
      <c r="BT467" s="77"/>
      <c r="BU467" s="77"/>
      <c r="BV467" s="77"/>
      <c r="BW467" s="77"/>
      <c r="BX467" s="77"/>
      <c r="BY467" s="77"/>
      <c r="BZ467" s="77"/>
      <c r="CA467" s="77"/>
      <c r="CB467" s="77"/>
      <c r="CC467" s="77"/>
      <c r="CD467" s="77"/>
      <c r="CE467" s="77"/>
      <c r="CF467" s="77"/>
      <c r="CG467" s="77"/>
      <c r="CH467" s="77"/>
      <c r="CI467" s="77"/>
      <c r="CJ467" s="77"/>
      <c r="CK467" s="77"/>
      <c r="CL467" s="77"/>
      <c r="CM467" s="77"/>
      <c r="CN467" s="77"/>
      <c r="CO467" s="77"/>
      <c r="CP467" s="77"/>
      <c r="CQ467" s="77"/>
      <c r="CR467" s="77"/>
      <c r="CS467" s="77"/>
    </row>
    <row r="468" customHeight="true" ht="15.75" customFormat="true" s="5">
      <c r="A468" s="135"/>
      <c r="B468" s="135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133"/>
      <c r="Y468" s="134"/>
      <c r="Z468" s="133"/>
      <c r="AA468" s="134"/>
      <c r="AB468" s="133"/>
      <c r="AC468" s="134"/>
      <c r="AD468" s="133"/>
      <c r="AE468" s="134"/>
      <c r="AF468" s="77"/>
      <c r="AG468" s="134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  <c r="BG468" s="77"/>
      <c r="BH468" s="77"/>
      <c r="BI468" s="77"/>
      <c r="BJ468" s="77"/>
      <c r="BK468" s="77"/>
      <c r="BL468" s="77"/>
      <c r="BM468" s="77"/>
      <c r="BN468" s="77"/>
      <c r="BO468" s="77"/>
      <c r="BP468" s="77"/>
      <c r="BQ468" s="77"/>
      <c r="BR468" s="77"/>
      <c r="BS468" s="77"/>
      <c r="BT468" s="77"/>
      <c r="BU468" s="77"/>
      <c r="BV468" s="77"/>
      <c r="BW468" s="77"/>
      <c r="BX468" s="77"/>
      <c r="BY468" s="77"/>
      <c r="BZ468" s="77"/>
      <c r="CA468" s="77"/>
      <c r="CB468" s="77"/>
      <c r="CC468" s="77"/>
      <c r="CD468" s="77"/>
      <c r="CE468" s="77"/>
      <c r="CF468" s="77"/>
      <c r="CG468" s="77"/>
      <c r="CH468" s="77"/>
      <c r="CI468" s="77"/>
      <c r="CJ468" s="77"/>
      <c r="CK468" s="77"/>
      <c r="CL468" s="77"/>
      <c r="CM468" s="77"/>
      <c r="CN468" s="77"/>
      <c r="CO468" s="77"/>
      <c r="CP468" s="77"/>
      <c r="CQ468" s="77"/>
      <c r="CR468" s="77"/>
      <c r="CS468" s="77"/>
    </row>
    <row r="469" customHeight="true" ht="15.75" customFormat="true" s="5">
      <c r="A469" s="135"/>
      <c r="B469" s="135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133"/>
      <c r="Y469" s="134"/>
      <c r="Z469" s="133"/>
      <c r="AA469" s="134"/>
      <c r="AB469" s="133"/>
      <c r="AC469" s="134"/>
      <c r="AD469" s="133"/>
      <c r="AE469" s="134"/>
      <c r="AF469" s="77"/>
      <c r="AG469" s="134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77"/>
      <c r="CE469" s="77"/>
      <c r="CF469" s="77"/>
      <c r="CG469" s="77"/>
      <c r="CH469" s="77"/>
      <c r="CI469" s="77"/>
      <c r="CJ469" s="77"/>
      <c r="CK469" s="77"/>
      <c r="CL469" s="77"/>
      <c r="CM469" s="77"/>
      <c r="CN469" s="77"/>
      <c r="CO469" s="77"/>
      <c r="CP469" s="77"/>
      <c r="CQ469" s="77"/>
      <c r="CR469" s="77"/>
      <c r="CS469" s="77"/>
    </row>
    <row r="470" customHeight="true" ht="15.75" customFormat="true" s="5">
      <c r="A470" s="135"/>
      <c r="B470" s="135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133"/>
      <c r="Y470" s="134"/>
      <c r="Z470" s="133"/>
      <c r="AA470" s="134"/>
      <c r="AB470" s="133"/>
      <c r="AC470" s="134"/>
      <c r="AD470" s="133"/>
      <c r="AE470" s="134"/>
      <c r="AF470" s="77"/>
      <c r="AG470" s="134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  <c r="BG470" s="77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77"/>
      <c r="CR470" s="77"/>
      <c r="CS470" s="77"/>
    </row>
    <row r="471" customHeight="true" ht="15.75" customFormat="true" s="5">
      <c r="A471" s="135"/>
      <c r="B471" s="135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133"/>
      <c r="Y471" s="134"/>
      <c r="Z471" s="133"/>
      <c r="AA471" s="134"/>
      <c r="AB471" s="133"/>
      <c r="AC471" s="134"/>
      <c r="AD471" s="133"/>
      <c r="AE471" s="134"/>
      <c r="AF471" s="77"/>
      <c r="AG471" s="134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  <c r="BG471" s="77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77"/>
      <c r="CR471" s="77"/>
      <c r="CS471" s="77"/>
    </row>
    <row r="472" customHeight="true" ht="15.75" customFormat="true" s="5">
      <c r="A472" s="135"/>
      <c r="B472" s="135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133"/>
      <c r="Y472" s="134"/>
      <c r="Z472" s="133"/>
      <c r="AA472" s="134"/>
      <c r="AB472" s="133"/>
      <c r="AC472" s="134"/>
      <c r="AD472" s="133"/>
      <c r="AE472" s="134"/>
      <c r="AF472" s="77"/>
      <c r="AG472" s="134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  <c r="BG472" s="77"/>
      <c r="BH472" s="77"/>
      <c r="BI472" s="77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77"/>
      <c r="CR472" s="77"/>
      <c r="CS472" s="77"/>
    </row>
    <row r="473" customHeight="true" ht="15.75" customFormat="true" s="5">
      <c r="A473" s="135"/>
      <c r="B473" s="135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133"/>
      <c r="Y473" s="134"/>
      <c r="Z473" s="133"/>
      <c r="AA473" s="134"/>
      <c r="AB473" s="133"/>
      <c r="AC473" s="134"/>
      <c r="AD473" s="133"/>
      <c r="AE473" s="134"/>
      <c r="AF473" s="77"/>
      <c r="AG473" s="134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  <c r="BG473" s="77"/>
      <c r="BH473" s="77"/>
      <c r="BI473" s="77"/>
      <c r="BJ473" s="77"/>
      <c r="BK473" s="77"/>
      <c r="BL473" s="77"/>
      <c r="BM473" s="77"/>
      <c r="BN473" s="77"/>
      <c r="BO473" s="77"/>
      <c r="BP473" s="77"/>
      <c r="BQ473" s="77"/>
      <c r="BR473" s="77"/>
      <c r="BS473" s="77"/>
      <c r="BT473" s="77"/>
      <c r="BU473" s="77"/>
      <c r="BV473" s="77"/>
      <c r="BW473" s="77"/>
      <c r="BX473" s="77"/>
      <c r="BY473" s="77"/>
      <c r="BZ473" s="77"/>
      <c r="CA473" s="77"/>
      <c r="CB473" s="77"/>
      <c r="CC473" s="77"/>
      <c r="CD473" s="77"/>
      <c r="CE473" s="77"/>
      <c r="CF473" s="77"/>
      <c r="CG473" s="77"/>
      <c r="CH473" s="77"/>
      <c r="CI473" s="77"/>
      <c r="CJ473" s="77"/>
      <c r="CK473" s="77"/>
      <c r="CL473" s="77"/>
      <c r="CM473" s="77"/>
      <c r="CN473" s="77"/>
      <c r="CO473" s="77"/>
      <c r="CP473" s="77"/>
      <c r="CQ473" s="77"/>
      <c r="CR473" s="77"/>
      <c r="CS473" s="77"/>
    </row>
    <row r="474" customHeight="true" ht="15.75" customFormat="true" s="5">
      <c r="A474" s="135"/>
      <c r="B474" s="135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133"/>
      <c r="Y474" s="134"/>
      <c r="Z474" s="133"/>
      <c r="AA474" s="134"/>
      <c r="AB474" s="133"/>
      <c r="AC474" s="134"/>
      <c r="AD474" s="133"/>
      <c r="AE474" s="134"/>
      <c r="AF474" s="77"/>
      <c r="AG474" s="134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  <c r="BG474" s="77"/>
      <c r="BH474" s="77"/>
      <c r="BI474" s="77"/>
      <c r="BJ474" s="77"/>
      <c r="BK474" s="77"/>
      <c r="BL474" s="77"/>
      <c r="BM474" s="77"/>
      <c r="BN474" s="77"/>
      <c r="BO474" s="77"/>
      <c r="BP474" s="77"/>
      <c r="BQ474" s="77"/>
      <c r="BR474" s="77"/>
      <c r="BS474" s="77"/>
      <c r="BT474" s="77"/>
      <c r="BU474" s="77"/>
      <c r="BV474" s="77"/>
      <c r="BW474" s="77"/>
      <c r="BX474" s="77"/>
      <c r="BY474" s="77"/>
      <c r="BZ474" s="77"/>
      <c r="CA474" s="77"/>
      <c r="CB474" s="77"/>
      <c r="CC474" s="77"/>
      <c r="CD474" s="77"/>
      <c r="CE474" s="77"/>
      <c r="CF474" s="77"/>
      <c r="CG474" s="77"/>
      <c r="CH474" s="77"/>
      <c r="CI474" s="77"/>
      <c r="CJ474" s="77"/>
      <c r="CK474" s="77"/>
      <c r="CL474" s="77"/>
      <c r="CM474" s="77"/>
      <c r="CN474" s="77"/>
      <c r="CO474" s="77"/>
      <c r="CP474" s="77"/>
      <c r="CQ474" s="77"/>
      <c r="CR474" s="77"/>
      <c r="CS474" s="77"/>
    </row>
    <row r="475" customHeight="true" ht="15.75" customFormat="true" s="5">
      <c r="A475" s="135"/>
      <c r="B475" s="135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133"/>
      <c r="Y475" s="134"/>
      <c r="Z475" s="133"/>
      <c r="AA475" s="134"/>
      <c r="AB475" s="133"/>
      <c r="AC475" s="134"/>
      <c r="AD475" s="133"/>
      <c r="AE475" s="134"/>
      <c r="AF475" s="77"/>
      <c r="AG475" s="134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  <c r="BG475" s="77"/>
      <c r="BH475" s="77"/>
      <c r="BI475" s="77"/>
      <c r="BJ475" s="77"/>
      <c r="BK475" s="77"/>
      <c r="BL475" s="77"/>
      <c r="BM475" s="77"/>
      <c r="BN475" s="77"/>
      <c r="BO475" s="77"/>
      <c r="BP475" s="77"/>
      <c r="BQ475" s="77"/>
      <c r="BR475" s="77"/>
      <c r="BS475" s="77"/>
      <c r="BT475" s="77"/>
      <c r="BU475" s="77"/>
      <c r="BV475" s="77"/>
      <c r="BW475" s="77"/>
      <c r="BX475" s="77"/>
      <c r="BY475" s="77"/>
      <c r="BZ475" s="77"/>
      <c r="CA475" s="77"/>
      <c r="CB475" s="77"/>
      <c r="CC475" s="77"/>
      <c r="CD475" s="77"/>
      <c r="CE475" s="77"/>
      <c r="CF475" s="77"/>
      <c r="CG475" s="77"/>
      <c r="CH475" s="77"/>
      <c r="CI475" s="77"/>
      <c r="CJ475" s="77"/>
      <c r="CK475" s="77"/>
      <c r="CL475" s="77"/>
      <c r="CM475" s="77"/>
      <c r="CN475" s="77"/>
      <c r="CO475" s="77"/>
      <c r="CP475" s="77"/>
      <c r="CQ475" s="77"/>
      <c r="CR475" s="77"/>
      <c r="CS475" s="77"/>
    </row>
    <row r="476" customHeight="true" ht="15.75" customFormat="true" s="5">
      <c r="A476" s="135"/>
      <c r="B476" s="135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133"/>
      <c r="Y476" s="134"/>
      <c r="Z476" s="133"/>
      <c r="AA476" s="134"/>
      <c r="AB476" s="133"/>
      <c r="AC476" s="134"/>
      <c r="AD476" s="133"/>
      <c r="AE476" s="134"/>
      <c r="AF476" s="77"/>
      <c r="AG476" s="134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  <c r="BG476" s="77"/>
      <c r="BH476" s="77"/>
      <c r="BI476" s="77"/>
      <c r="BJ476" s="77"/>
      <c r="BK476" s="77"/>
      <c r="BL476" s="77"/>
      <c r="BM476" s="77"/>
      <c r="BN476" s="77"/>
      <c r="BO476" s="77"/>
      <c r="BP476" s="77"/>
      <c r="BQ476" s="77"/>
      <c r="BR476" s="77"/>
      <c r="BS476" s="77"/>
      <c r="BT476" s="77"/>
      <c r="BU476" s="77"/>
      <c r="BV476" s="77"/>
      <c r="BW476" s="77"/>
      <c r="BX476" s="77"/>
      <c r="BY476" s="77"/>
      <c r="BZ476" s="77"/>
      <c r="CA476" s="77"/>
      <c r="CB476" s="77"/>
      <c r="CC476" s="77"/>
      <c r="CD476" s="77"/>
      <c r="CE476" s="77"/>
      <c r="CF476" s="77"/>
      <c r="CG476" s="77"/>
      <c r="CH476" s="77"/>
      <c r="CI476" s="77"/>
      <c r="CJ476" s="77"/>
      <c r="CK476" s="77"/>
      <c r="CL476" s="77"/>
      <c r="CM476" s="77"/>
      <c r="CN476" s="77"/>
      <c r="CO476" s="77"/>
      <c r="CP476" s="77"/>
      <c r="CQ476" s="77"/>
      <c r="CR476" s="77"/>
      <c r="CS476" s="77"/>
    </row>
    <row r="477" customHeight="true" ht="15.75" customFormat="true" s="5">
      <c r="A477" s="135"/>
      <c r="B477" s="135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133"/>
      <c r="Y477" s="134"/>
      <c r="Z477" s="133"/>
      <c r="AA477" s="134"/>
      <c r="AB477" s="133"/>
      <c r="AC477" s="134"/>
      <c r="AD477" s="133"/>
      <c r="AE477" s="134"/>
      <c r="AF477" s="77"/>
      <c r="AG477" s="134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  <c r="BG477" s="77"/>
      <c r="BH477" s="77"/>
      <c r="BI477" s="77"/>
      <c r="BJ477" s="77"/>
      <c r="BK477" s="77"/>
      <c r="BL477" s="77"/>
      <c r="BM477" s="77"/>
      <c r="BN477" s="77"/>
      <c r="BO477" s="77"/>
      <c r="BP477" s="77"/>
      <c r="BQ477" s="77"/>
      <c r="BR477" s="77"/>
      <c r="BS477" s="77"/>
      <c r="BT477" s="77"/>
      <c r="BU477" s="77"/>
      <c r="BV477" s="77"/>
      <c r="BW477" s="77"/>
      <c r="BX477" s="77"/>
      <c r="BY477" s="77"/>
      <c r="BZ477" s="77"/>
      <c r="CA477" s="77"/>
      <c r="CB477" s="77"/>
      <c r="CC477" s="77"/>
      <c r="CD477" s="77"/>
      <c r="CE477" s="77"/>
      <c r="CF477" s="77"/>
      <c r="CG477" s="77"/>
      <c r="CH477" s="77"/>
      <c r="CI477" s="77"/>
      <c r="CJ477" s="77"/>
      <c r="CK477" s="77"/>
      <c r="CL477" s="77"/>
      <c r="CM477" s="77"/>
      <c r="CN477" s="77"/>
      <c r="CO477" s="77"/>
      <c r="CP477" s="77"/>
      <c r="CQ477" s="77"/>
      <c r="CR477" s="77"/>
      <c r="CS477" s="77"/>
    </row>
    <row r="478" customHeight="true" ht="15.75" customFormat="true" s="5">
      <c r="A478" s="135"/>
      <c r="B478" s="135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133"/>
      <c r="Y478" s="134"/>
      <c r="Z478" s="133"/>
      <c r="AA478" s="134"/>
      <c r="AB478" s="133"/>
      <c r="AC478" s="134"/>
      <c r="AD478" s="133"/>
      <c r="AE478" s="134"/>
      <c r="AF478" s="77"/>
      <c r="AG478" s="134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77"/>
      <c r="CR478" s="77"/>
      <c r="CS478" s="77"/>
    </row>
    <row r="479" customHeight="true" ht="15.75" customFormat="true" s="5">
      <c r="A479" s="135"/>
      <c r="B479" s="135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133"/>
      <c r="Y479" s="134"/>
      <c r="Z479" s="133"/>
      <c r="AA479" s="134"/>
      <c r="AB479" s="133"/>
      <c r="AC479" s="134"/>
      <c r="AD479" s="133"/>
      <c r="AE479" s="134"/>
      <c r="AF479" s="77"/>
      <c r="AG479" s="134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77"/>
      <c r="CR479" s="77"/>
      <c r="CS479" s="77"/>
    </row>
    <row r="480" customHeight="true" ht="15.75" customFormat="true" s="5">
      <c r="A480" s="135"/>
      <c r="B480" s="135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133"/>
      <c r="Y480" s="134"/>
      <c r="Z480" s="133"/>
      <c r="AA480" s="134"/>
      <c r="AB480" s="133"/>
      <c r="AC480" s="134"/>
      <c r="AD480" s="133"/>
      <c r="AE480" s="134"/>
      <c r="AF480" s="77"/>
      <c r="AG480" s="134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  <c r="BG480" s="77"/>
      <c r="BH480" s="77"/>
      <c r="BI480" s="77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77"/>
      <c r="CR480" s="77"/>
      <c r="CS480" s="77"/>
    </row>
    <row r="481" customHeight="true" ht="15.75" customFormat="true" s="5">
      <c r="A481" s="135"/>
      <c r="B481" s="135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133"/>
      <c r="Y481" s="134"/>
      <c r="Z481" s="133"/>
      <c r="AA481" s="134"/>
      <c r="AB481" s="133"/>
      <c r="AC481" s="134"/>
      <c r="AD481" s="133"/>
      <c r="AE481" s="134"/>
      <c r="AF481" s="77"/>
      <c r="AG481" s="134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  <c r="BG481" s="77"/>
      <c r="BH481" s="77"/>
      <c r="BI481" s="77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77"/>
      <c r="CR481" s="77"/>
      <c r="CS481" s="77"/>
    </row>
    <row r="482" customHeight="true" ht="15.75" customFormat="true" s="5">
      <c r="A482" s="135"/>
      <c r="B482" s="135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133"/>
      <c r="Y482" s="134"/>
      <c r="Z482" s="133"/>
      <c r="AA482" s="134"/>
      <c r="AB482" s="133"/>
      <c r="AC482" s="134"/>
      <c r="AD482" s="133"/>
      <c r="AE482" s="134"/>
      <c r="AF482" s="77"/>
      <c r="AG482" s="134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  <c r="BG482" s="77"/>
      <c r="BH482" s="77"/>
      <c r="BI482" s="77"/>
      <c r="BJ482" s="77"/>
      <c r="BK482" s="77"/>
      <c r="BL482" s="77"/>
      <c r="BM482" s="77"/>
      <c r="BN482" s="77"/>
      <c r="BO482" s="77"/>
      <c r="BP482" s="77"/>
      <c r="BQ482" s="77"/>
      <c r="BR482" s="77"/>
      <c r="BS482" s="77"/>
      <c r="BT482" s="77"/>
      <c r="BU482" s="77"/>
      <c r="BV482" s="77"/>
      <c r="BW482" s="77"/>
      <c r="BX482" s="77"/>
      <c r="BY482" s="77"/>
      <c r="BZ482" s="77"/>
      <c r="CA482" s="77"/>
      <c r="CB482" s="77"/>
      <c r="CC482" s="77"/>
      <c r="CD482" s="77"/>
      <c r="CE482" s="77"/>
      <c r="CF482" s="77"/>
      <c r="CG482" s="77"/>
      <c r="CH482" s="77"/>
      <c r="CI482" s="77"/>
      <c r="CJ482" s="77"/>
      <c r="CK482" s="77"/>
      <c r="CL482" s="77"/>
      <c r="CM482" s="77"/>
      <c r="CN482" s="77"/>
      <c r="CO482" s="77"/>
      <c r="CP482" s="77"/>
      <c r="CQ482" s="77"/>
      <c r="CR482" s="77"/>
      <c r="CS482" s="77"/>
    </row>
    <row r="483" customHeight="true" ht="15.75" customFormat="true" s="5">
      <c r="A483" s="135"/>
      <c r="B483" s="135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133"/>
      <c r="Y483" s="134"/>
      <c r="Z483" s="133"/>
      <c r="AA483" s="134"/>
      <c r="AB483" s="133"/>
      <c r="AC483" s="134"/>
      <c r="AD483" s="133"/>
      <c r="AE483" s="134"/>
      <c r="AF483" s="77"/>
      <c r="AG483" s="134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  <c r="BG483" s="77"/>
      <c r="BH483" s="77"/>
      <c r="BI483" s="77"/>
      <c r="BJ483" s="77"/>
      <c r="BK483" s="77"/>
      <c r="BL483" s="77"/>
      <c r="BM483" s="77"/>
      <c r="BN483" s="77"/>
      <c r="BO483" s="77"/>
      <c r="BP483" s="77"/>
      <c r="BQ483" s="77"/>
      <c r="BR483" s="77"/>
      <c r="BS483" s="77"/>
      <c r="BT483" s="77"/>
      <c r="BU483" s="77"/>
      <c r="BV483" s="77"/>
      <c r="BW483" s="77"/>
      <c r="BX483" s="77"/>
      <c r="BY483" s="77"/>
      <c r="BZ483" s="77"/>
      <c r="CA483" s="77"/>
      <c r="CB483" s="77"/>
      <c r="CC483" s="77"/>
      <c r="CD483" s="77"/>
      <c r="CE483" s="77"/>
      <c r="CF483" s="77"/>
      <c r="CG483" s="77"/>
      <c r="CH483" s="77"/>
      <c r="CI483" s="77"/>
      <c r="CJ483" s="77"/>
      <c r="CK483" s="77"/>
      <c r="CL483" s="77"/>
      <c r="CM483" s="77"/>
      <c r="CN483" s="77"/>
      <c r="CO483" s="77"/>
      <c r="CP483" s="77"/>
      <c r="CQ483" s="77"/>
      <c r="CR483" s="77"/>
      <c r="CS483" s="77"/>
    </row>
    <row r="484" customHeight="true" ht="15.75" customFormat="true" s="5">
      <c r="A484" s="135"/>
      <c r="B484" s="135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133"/>
      <c r="Y484" s="134"/>
      <c r="Z484" s="133"/>
      <c r="AA484" s="134"/>
      <c r="AB484" s="133"/>
      <c r="AC484" s="134"/>
      <c r="AD484" s="133"/>
      <c r="AE484" s="134"/>
      <c r="AF484" s="77"/>
      <c r="AG484" s="134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  <c r="BG484" s="77"/>
      <c r="BH484" s="77"/>
      <c r="BI484" s="77"/>
      <c r="BJ484" s="77"/>
      <c r="BK484" s="77"/>
      <c r="BL484" s="77"/>
      <c r="BM484" s="77"/>
      <c r="BN484" s="77"/>
      <c r="BO484" s="77"/>
      <c r="BP484" s="77"/>
      <c r="BQ484" s="77"/>
      <c r="BR484" s="77"/>
      <c r="BS484" s="77"/>
      <c r="BT484" s="77"/>
      <c r="BU484" s="77"/>
      <c r="BV484" s="77"/>
      <c r="BW484" s="77"/>
      <c r="BX484" s="77"/>
      <c r="BY484" s="77"/>
      <c r="BZ484" s="77"/>
      <c r="CA484" s="77"/>
      <c r="CB484" s="77"/>
      <c r="CC484" s="77"/>
      <c r="CD484" s="77"/>
      <c r="CE484" s="77"/>
      <c r="CF484" s="77"/>
      <c r="CG484" s="77"/>
      <c r="CH484" s="77"/>
      <c r="CI484" s="77"/>
      <c r="CJ484" s="77"/>
      <c r="CK484" s="77"/>
      <c r="CL484" s="77"/>
      <c r="CM484" s="77"/>
      <c r="CN484" s="77"/>
      <c r="CO484" s="77"/>
      <c r="CP484" s="77"/>
      <c r="CQ484" s="77"/>
      <c r="CR484" s="77"/>
      <c r="CS484" s="77"/>
    </row>
    <row r="485" customHeight="true" ht="15.75" customFormat="true" s="5">
      <c r="A485" s="135"/>
      <c r="B485" s="135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133"/>
      <c r="Y485" s="134"/>
      <c r="Z485" s="133"/>
      <c r="AA485" s="134"/>
      <c r="AB485" s="133"/>
      <c r="AC485" s="134"/>
      <c r="AD485" s="133"/>
      <c r="AE485" s="134"/>
      <c r="AF485" s="77"/>
      <c r="AG485" s="134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  <c r="BK485" s="77"/>
      <c r="BL485" s="77"/>
      <c r="BM485" s="77"/>
      <c r="BN485" s="77"/>
      <c r="BO485" s="77"/>
      <c r="BP485" s="77"/>
      <c r="BQ485" s="77"/>
      <c r="BR485" s="77"/>
      <c r="BS485" s="77"/>
      <c r="BT485" s="77"/>
      <c r="BU485" s="77"/>
      <c r="BV485" s="77"/>
      <c r="BW485" s="77"/>
      <c r="BX485" s="77"/>
      <c r="BY485" s="77"/>
      <c r="BZ485" s="77"/>
      <c r="CA485" s="77"/>
      <c r="CB485" s="77"/>
      <c r="CC485" s="77"/>
      <c r="CD485" s="77"/>
      <c r="CE485" s="77"/>
      <c r="CF485" s="77"/>
      <c r="CG485" s="77"/>
      <c r="CH485" s="77"/>
      <c r="CI485" s="77"/>
      <c r="CJ485" s="77"/>
      <c r="CK485" s="77"/>
      <c r="CL485" s="77"/>
      <c r="CM485" s="77"/>
      <c r="CN485" s="77"/>
      <c r="CO485" s="77"/>
      <c r="CP485" s="77"/>
      <c r="CQ485" s="77"/>
      <c r="CR485" s="77"/>
      <c r="CS485" s="77"/>
    </row>
    <row r="486" customHeight="true" ht="15.75" customFormat="true" s="5">
      <c r="A486" s="135"/>
      <c r="B486" s="135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133"/>
      <c r="Y486" s="134"/>
      <c r="Z486" s="133"/>
      <c r="AA486" s="134"/>
      <c r="AB486" s="133"/>
      <c r="AC486" s="134"/>
      <c r="AD486" s="133"/>
      <c r="AE486" s="134"/>
      <c r="AF486" s="77"/>
      <c r="AG486" s="134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  <c r="BG486" s="77"/>
      <c r="BH486" s="77"/>
      <c r="BI486" s="77"/>
      <c r="BJ486" s="77"/>
      <c r="BK486" s="77"/>
      <c r="BL486" s="77"/>
      <c r="BM486" s="77"/>
      <c r="BN486" s="77"/>
      <c r="BO486" s="77"/>
      <c r="BP486" s="77"/>
      <c r="BQ486" s="77"/>
      <c r="BR486" s="77"/>
      <c r="BS486" s="77"/>
      <c r="BT486" s="77"/>
      <c r="BU486" s="77"/>
      <c r="BV486" s="77"/>
      <c r="BW486" s="77"/>
      <c r="BX486" s="77"/>
      <c r="BY486" s="77"/>
      <c r="BZ486" s="77"/>
      <c r="CA486" s="77"/>
      <c r="CB486" s="77"/>
      <c r="CC486" s="77"/>
      <c r="CD486" s="77"/>
      <c r="CE486" s="77"/>
      <c r="CF486" s="77"/>
      <c r="CG486" s="77"/>
      <c r="CH486" s="77"/>
      <c r="CI486" s="77"/>
      <c r="CJ486" s="77"/>
      <c r="CK486" s="77"/>
      <c r="CL486" s="77"/>
      <c r="CM486" s="77"/>
      <c r="CN486" s="77"/>
      <c r="CO486" s="77"/>
      <c r="CP486" s="77"/>
      <c r="CQ486" s="77"/>
      <c r="CR486" s="77"/>
      <c r="CS486" s="77"/>
    </row>
    <row r="487" customHeight="true" ht="15.75" customFormat="true" s="5">
      <c r="A487" s="135"/>
      <c r="B487" s="135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133"/>
      <c r="Y487" s="134"/>
      <c r="Z487" s="133"/>
      <c r="AA487" s="134"/>
      <c r="AB487" s="133"/>
      <c r="AC487" s="134"/>
      <c r="AD487" s="133"/>
      <c r="AE487" s="134"/>
      <c r="AF487" s="77"/>
      <c r="AG487" s="134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  <c r="BG487" s="77"/>
      <c r="BH487" s="77"/>
      <c r="BI487" s="77"/>
      <c r="BJ487" s="77"/>
      <c r="BK487" s="77"/>
      <c r="BL487" s="77"/>
      <c r="BM487" s="77"/>
      <c r="BN487" s="77"/>
      <c r="BO487" s="77"/>
      <c r="BP487" s="77"/>
      <c r="BQ487" s="77"/>
      <c r="BR487" s="77"/>
      <c r="BS487" s="77"/>
      <c r="BT487" s="77"/>
      <c r="BU487" s="77"/>
      <c r="BV487" s="77"/>
      <c r="BW487" s="77"/>
      <c r="BX487" s="77"/>
      <c r="BY487" s="77"/>
      <c r="BZ487" s="77"/>
      <c r="CA487" s="77"/>
      <c r="CB487" s="77"/>
      <c r="CC487" s="77"/>
      <c r="CD487" s="77"/>
      <c r="CE487" s="77"/>
      <c r="CF487" s="77"/>
      <c r="CG487" s="77"/>
      <c r="CH487" s="77"/>
      <c r="CI487" s="77"/>
      <c r="CJ487" s="77"/>
      <c r="CK487" s="77"/>
      <c r="CL487" s="77"/>
      <c r="CM487" s="77"/>
      <c r="CN487" s="77"/>
      <c r="CO487" s="77"/>
      <c r="CP487" s="77"/>
      <c r="CQ487" s="77"/>
      <c r="CR487" s="77"/>
      <c r="CS487" s="77"/>
    </row>
    <row r="488" customHeight="true" ht="15.75" customFormat="true" s="5">
      <c r="A488" s="135"/>
      <c r="B488" s="135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133"/>
      <c r="Y488" s="134"/>
      <c r="Z488" s="133"/>
      <c r="AA488" s="134"/>
      <c r="AB488" s="133"/>
      <c r="AC488" s="134"/>
      <c r="AD488" s="133"/>
      <c r="AE488" s="134"/>
      <c r="AF488" s="77"/>
      <c r="AG488" s="134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77"/>
      <c r="CR488" s="77"/>
      <c r="CS488" s="77"/>
    </row>
    <row r="489" customHeight="true" ht="15.75" customFormat="true" s="5">
      <c r="A489" s="135"/>
      <c r="B489" s="135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133"/>
      <c r="Y489" s="134"/>
      <c r="Z489" s="133"/>
      <c r="AA489" s="134"/>
      <c r="AB489" s="133"/>
      <c r="AC489" s="134"/>
      <c r="AD489" s="133"/>
      <c r="AE489" s="134"/>
      <c r="AF489" s="77"/>
      <c r="AG489" s="134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77"/>
      <c r="CR489" s="77"/>
      <c r="CS489" s="77"/>
    </row>
    <row r="490" customHeight="true" ht="15.75" customFormat="true" s="5">
      <c r="A490" s="135"/>
      <c r="B490" s="135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133"/>
      <c r="Y490" s="134"/>
      <c r="Z490" s="133"/>
      <c r="AA490" s="134"/>
      <c r="AB490" s="133"/>
      <c r="AC490" s="134"/>
      <c r="AD490" s="133"/>
      <c r="AE490" s="134"/>
      <c r="AF490" s="77"/>
      <c r="AG490" s="134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77"/>
      <c r="CR490" s="77"/>
      <c r="CS490" s="77"/>
    </row>
    <row r="491" customHeight="true" ht="15.75" customFormat="true" s="5">
      <c r="A491" s="135"/>
      <c r="B491" s="135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133"/>
      <c r="Y491" s="134"/>
      <c r="Z491" s="133"/>
      <c r="AA491" s="134"/>
      <c r="AB491" s="133"/>
      <c r="AC491" s="134"/>
      <c r="AD491" s="133"/>
      <c r="AE491" s="134"/>
      <c r="AF491" s="77"/>
      <c r="AG491" s="134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  <c r="BG491" s="77"/>
      <c r="BH491" s="77"/>
      <c r="BI491" s="77"/>
      <c r="BJ491" s="77"/>
      <c r="BK491" s="77"/>
      <c r="BL491" s="77"/>
      <c r="BM491" s="77"/>
      <c r="BN491" s="77"/>
      <c r="BO491" s="77"/>
      <c r="BP491" s="77"/>
      <c r="BQ491" s="77"/>
      <c r="BR491" s="77"/>
      <c r="BS491" s="77"/>
      <c r="BT491" s="77"/>
      <c r="BU491" s="77"/>
      <c r="BV491" s="77"/>
      <c r="BW491" s="77"/>
      <c r="BX491" s="77"/>
      <c r="BY491" s="77"/>
      <c r="BZ491" s="77"/>
      <c r="CA491" s="77"/>
      <c r="CB491" s="77"/>
      <c r="CC491" s="77"/>
      <c r="CD491" s="77"/>
      <c r="CE491" s="77"/>
      <c r="CF491" s="77"/>
      <c r="CG491" s="77"/>
      <c r="CH491" s="77"/>
      <c r="CI491" s="77"/>
      <c r="CJ491" s="77"/>
      <c r="CK491" s="77"/>
      <c r="CL491" s="77"/>
      <c r="CM491" s="77"/>
      <c r="CN491" s="77"/>
      <c r="CO491" s="77"/>
      <c r="CP491" s="77"/>
      <c r="CQ491" s="77"/>
      <c r="CR491" s="77"/>
      <c r="CS491" s="77"/>
    </row>
    <row r="492" customHeight="true" ht="15.75" customFormat="true" s="5">
      <c r="A492" s="135"/>
      <c r="B492" s="135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133"/>
      <c r="Y492" s="134"/>
      <c r="Z492" s="133"/>
      <c r="AA492" s="134"/>
      <c r="AB492" s="133"/>
      <c r="AC492" s="134"/>
      <c r="AD492" s="133"/>
      <c r="AE492" s="134"/>
      <c r="AF492" s="77"/>
      <c r="AG492" s="134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  <c r="BG492" s="77"/>
      <c r="BH492" s="77"/>
      <c r="BI492" s="77"/>
      <c r="BJ492" s="77"/>
      <c r="BK492" s="77"/>
      <c r="BL492" s="77"/>
      <c r="BM492" s="77"/>
      <c r="BN492" s="77"/>
      <c r="BO492" s="77"/>
      <c r="BP492" s="77"/>
      <c r="BQ492" s="77"/>
      <c r="BR492" s="77"/>
      <c r="BS492" s="77"/>
      <c r="BT492" s="77"/>
      <c r="BU492" s="77"/>
      <c r="BV492" s="77"/>
      <c r="BW492" s="77"/>
      <c r="BX492" s="77"/>
      <c r="BY492" s="77"/>
      <c r="BZ492" s="77"/>
      <c r="CA492" s="77"/>
      <c r="CB492" s="77"/>
      <c r="CC492" s="77"/>
      <c r="CD492" s="77"/>
      <c r="CE492" s="77"/>
      <c r="CF492" s="77"/>
      <c r="CG492" s="77"/>
      <c r="CH492" s="77"/>
      <c r="CI492" s="77"/>
      <c r="CJ492" s="77"/>
      <c r="CK492" s="77"/>
      <c r="CL492" s="77"/>
      <c r="CM492" s="77"/>
      <c r="CN492" s="77"/>
      <c r="CO492" s="77"/>
      <c r="CP492" s="77"/>
      <c r="CQ492" s="77"/>
      <c r="CR492" s="77"/>
      <c r="CS492" s="77"/>
    </row>
    <row r="493" customHeight="true" ht="15.75" customFormat="true" s="5">
      <c r="A493" s="135"/>
      <c r="B493" s="135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133"/>
      <c r="Y493" s="134"/>
      <c r="Z493" s="133"/>
      <c r="AA493" s="134"/>
      <c r="AB493" s="133"/>
      <c r="AC493" s="134"/>
      <c r="AD493" s="133"/>
      <c r="AE493" s="134"/>
      <c r="AF493" s="77"/>
      <c r="AG493" s="134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  <c r="BG493" s="77"/>
      <c r="BH493" s="77"/>
      <c r="BI493" s="77"/>
      <c r="BJ493" s="77"/>
      <c r="BK493" s="77"/>
      <c r="BL493" s="77"/>
      <c r="BM493" s="77"/>
      <c r="BN493" s="77"/>
      <c r="BO493" s="77"/>
      <c r="BP493" s="77"/>
      <c r="BQ493" s="77"/>
      <c r="BR493" s="77"/>
      <c r="BS493" s="77"/>
      <c r="BT493" s="77"/>
      <c r="BU493" s="77"/>
      <c r="BV493" s="77"/>
      <c r="BW493" s="77"/>
      <c r="BX493" s="77"/>
      <c r="BY493" s="77"/>
      <c r="BZ493" s="77"/>
      <c r="CA493" s="77"/>
      <c r="CB493" s="77"/>
      <c r="CC493" s="77"/>
      <c r="CD493" s="77"/>
      <c r="CE493" s="77"/>
      <c r="CF493" s="77"/>
      <c r="CG493" s="77"/>
      <c r="CH493" s="77"/>
      <c r="CI493" s="77"/>
      <c r="CJ493" s="77"/>
      <c r="CK493" s="77"/>
      <c r="CL493" s="77"/>
      <c r="CM493" s="77"/>
      <c r="CN493" s="77"/>
      <c r="CO493" s="77"/>
      <c r="CP493" s="77"/>
      <c r="CQ493" s="77"/>
      <c r="CR493" s="77"/>
      <c r="CS493" s="77"/>
    </row>
    <row r="494" customHeight="true" ht="15.75" customFormat="true" s="5">
      <c r="A494" s="135"/>
      <c r="B494" s="135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133"/>
      <c r="Y494" s="134"/>
      <c r="Z494" s="133"/>
      <c r="AA494" s="134"/>
      <c r="AB494" s="133"/>
      <c r="AC494" s="134"/>
      <c r="AD494" s="133"/>
      <c r="AE494" s="134"/>
      <c r="AF494" s="77"/>
      <c r="AG494" s="134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  <c r="BG494" s="77"/>
      <c r="BH494" s="77"/>
      <c r="BI494" s="77"/>
      <c r="BJ494" s="77"/>
      <c r="BK494" s="77"/>
      <c r="BL494" s="77"/>
      <c r="BM494" s="77"/>
      <c r="BN494" s="77"/>
      <c r="BO494" s="77"/>
      <c r="BP494" s="77"/>
      <c r="BQ494" s="77"/>
      <c r="BR494" s="77"/>
      <c r="BS494" s="77"/>
      <c r="BT494" s="77"/>
      <c r="BU494" s="77"/>
      <c r="BV494" s="77"/>
      <c r="BW494" s="77"/>
      <c r="BX494" s="77"/>
      <c r="BY494" s="77"/>
      <c r="BZ494" s="77"/>
      <c r="CA494" s="77"/>
      <c r="CB494" s="77"/>
      <c r="CC494" s="77"/>
      <c r="CD494" s="77"/>
      <c r="CE494" s="77"/>
      <c r="CF494" s="77"/>
      <c r="CG494" s="77"/>
      <c r="CH494" s="77"/>
      <c r="CI494" s="77"/>
      <c r="CJ494" s="77"/>
      <c r="CK494" s="77"/>
      <c r="CL494" s="77"/>
      <c r="CM494" s="77"/>
      <c r="CN494" s="77"/>
      <c r="CO494" s="77"/>
      <c r="CP494" s="77"/>
      <c r="CQ494" s="77"/>
      <c r="CR494" s="77"/>
      <c r="CS494" s="77"/>
    </row>
    <row r="495" customHeight="true" ht="15.75" customFormat="true" s="5">
      <c r="A495" s="135"/>
      <c r="B495" s="135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133"/>
      <c r="Y495" s="134"/>
      <c r="Z495" s="133"/>
      <c r="AA495" s="134"/>
      <c r="AB495" s="133"/>
      <c r="AC495" s="134"/>
      <c r="AD495" s="133"/>
      <c r="AE495" s="134"/>
      <c r="AF495" s="77"/>
      <c r="AG495" s="134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  <c r="BG495" s="77"/>
      <c r="BH495" s="77"/>
      <c r="BI495" s="77"/>
      <c r="BJ495" s="77"/>
      <c r="BK495" s="77"/>
      <c r="BL495" s="77"/>
      <c r="BM495" s="77"/>
      <c r="BN495" s="77"/>
      <c r="BO495" s="77"/>
      <c r="BP495" s="77"/>
      <c r="BQ495" s="77"/>
      <c r="BR495" s="77"/>
      <c r="BS495" s="77"/>
      <c r="BT495" s="77"/>
      <c r="BU495" s="77"/>
      <c r="BV495" s="77"/>
      <c r="BW495" s="77"/>
      <c r="BX495" s="77"/>
      <c r="BY495" s="77"/>
      <c r="BZ495" s="77"/>
      <c r="CA495" s="77"/>
      <c r="CB495" s="77"/>
      <c r="CC495" s="77"/>
      <c r="CD495" s="77"/>
      <c r="CE495" s="77"/>
      <c r="CF495" s="77"/>
      <c r="CG495" s="77"/>
      <c r="CH495" s="77"/>
      <c r="CI495" s="77"/>
      <c r="CJ495" s="77"/>
      <c r="CK495" s="77"/>
      <c r="CL495" s="77"/>
      <c r="CM495" s="77"/>
      <c r="CN495" s="77"/>
      <c r="CO495" s="77"/>
      <c r="CP495" s="77"/>
      <c r="CQ495" s="77"/>
      <c r="CR495" s="77"/>
      <c r="CS495" s="77"/>
    </row>
    <row r="496" customHeight="true" ht="15.75" customFormat="true" s="5">
      <c r="A496" s="135"/>
      <c r="B496" s="135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133"/>
      <c r="Y496" s="134"/>
      <c r="Z496" s="133"/>
      <c r="AA496" s="134"/>
      <c r="AB496" s="133"/>
      <c r="AC496" s="134"/>
      <c r="AD496" s="133"/>
      <c r="AE496" s="134"/>
      <c r="AF496" s="77"/>
      <c r="AG496" s="134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77"/>
      <c r="CR496" s="77"/>
      <c r="CS496" s="77"/>
    </row>
    <row r="497" customHeight="true" ht="15.75" customFormat="true" s="5">
      <c r="A497" s="135"/>
      <c r="B497" s="135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133"/>
      <c r="Y497" s="134"/>
      <c r="Z497" s="133"/>
      <c r="AA497" s="134"/>
      <c r="AB497" s="133"/>
      <c r="AC497" s="134"/>
      <c r="AD497" s="133"/>
      <c r="AE497" s="134"/>
      <c r="AF497" s="77"/>
      <c r="AG497" s="134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77"/>
      <c r="CR497" s="77"/>
      <c r="CS497" s="77"/>
    </row>
    <row r="498" customHeight="true" ht="15.75" customFormat="true" s="5">
      <c r="A498" s="135"/>
      <c r="B498" s="135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133"/>
      <c r="Y498" s="134"/>
      <c r="Z498" s="133"/>
      <c r="AA498" s="134"/>
      <c r="AB498" s="133"/>
      <c r="AC498" s="134"/>
      <c r="AD498" s="133"/>
      <c r="AE498" s="134"/>
      <c r="AF498" s="77"/>
      <c r="AG498" s="134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  <c r="BG498" s="77"/>
      <c r="BH498" s="77"/>
      <c r="BI498" s="77"/>
      <c r="BJ498" s="77"/>
      <c r="BK498" s="77"/>
      <c r="BL498" s="77"/>
      <c r="BM498" s="77"/>
      <c r="BN498" s="77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77"/>
      <c r="CR498" s="77"/>
      <c r="CS498" s="77"/>
    </row>
    <row r="499" customHeight="true" ht="15.75" customFormat="true" s="5">
      <c r="A499" s="135"/>
      <c r="B499" s="135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133"/>
      <c r="Y499" s="134"/>
      <c r="Z499" s="133"/>
      <c r="AA499" s="134"/>
      <c r="AB499" s="133"/>
      <c r="AC499" s="134"/>
      <c r="AD499" s="133"/>
      <c r="AE499" s="134"/>
      <c r="AF499" s="77"/>
      <c r="AG499" s="134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  <c r="BG499" s="77"/>
      <c r="BH499" s="77"/>
      <c r="BI499" s="77"/>
      <c r="BJ499" s="77"/>
      <c r="BK499" s="77"/>
      <c r="BL499" s="77"/>
      <c r="BM499" s="77"/>
      <c r="BN499" s="77"/>
      <c r="BO499" s="77"/>
      <c r="BP499" s="77"/>
      <c r="BQ499" s="77"/>
      <c r="BR499" s="77"/>
      <c r="BS499" s="77"/>
      <c r="BT499" s="77"/>
      <c r="BU499" s="77"/>
      <c r="BV499" s="77"/>
      <c r="BW499" s="77"/>
      <c r="BX499" s="77"/>
      <c r="BY499" s="77"/>
      <c r="BZ499" s="77"/>
      <c r="CA499" s="77"/>
      <c r="CB499" s="77"/>
      <c r="CC499" s="77"/>
      <c r="CD499" s="77"/>
      <c r="CE499" s="77"/>
      <c r="CF499" s="77"/>
      <c r="CG499" s="77"/>
      <c r="CH499" s="77"/>
      <c r="CI499" s="77"/>
      <c r="CJ499" s="77"/>
      <c r="CK499" s="77"/>
      <c r="CL499" s="77"/>
      <c r="CM499" s="77"/>
      <c r="CN499" s="77"/>
      <c r="CO499" s="77"/>
      <c r="CP499" s="77"/>
      <c r="CQ499" s="77"/>
      <c r="CR499" s="77"/>
      <c r="CS499" s="77"/>
    </row>
    <row r="500" customHeight="true" ht="15.75" customFormat="true" s="5">
      <c r="A500" s="135"/>
      <c r="B500" s="135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133"/>
      <c r="Y500" s="134"/>
      <c r="Z500" s="133"/>
      <c r="AA500" s="134"/>
      <c r="AB500" s="133"/>
      <c r="AC500" s="134"/>
      <c r="AD500" s="133"/>
      <c r="AE500" s="134"/>
      <c r="AF500" s="77"/>
      <c r="AG500" s="134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  <c r="BG500" s="77"/>
      <c r="BH500" s="77"/>
      <c r="BI500" s="77"/>
      <c r="BJ500" s="77"/>
      <c r="BK500" s="77"/>
      <c r="BL500" s="77"/>
      <c r="BM500" s="77"/>
      <c r="BN500" s="77"/>
      <c r="BO500" s="77"/>
      <c r="BP500" s="77"/>
      <c r="BQ500" s="77"/>
      <c r="BR500" s="77"/>
      <c r="BS500" s="77"/>
      <c r="BT500" s="77"/>
      <c r="BU500" s="77"/>
      <c r="BV500" s="77"/>
      <c r="BW500" s="77"/>
      <c r="BX500" s="77"/>
      <c r="BY500" s="77"/>
      <c r="BZ500" s="77"/>
      <c r="CA500" s="77"/>
      <c r="CB500" s="77"/>
      <c r="CC500" s="77"/>
      <c r="CD500" s="77"/>
      <c r="CE500" s="77"/>
      <c r="CF500" s="77"/>
      <c r="CG500" s="77"/>
      <c r="CH500" s="77"/>
      <c r="CI500" s="77"/>
      <c r="CJ500" s="77"/>
      <c r="CK500" s="77"/>
      <c r="CL500" s="77"/>
      <c r="CM500" s="77"/>
      <c r="CN500" s="77"/>
      <c r="CO500" s="77"/>
      <c r="CP500" s="77"/>
      <c r="CQ500" s="77"/>
      <c r="CR500" s="77"/>
      <c r="CS500" s="77"/>
    </row>
    <row r="501" customHeight="true" ht="15.75" customFormat="true" s="5">
      <c r="A501" s="135"/>
      <c r="B501" s="135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133"/>
      <c r="Y501" s="134"/>
      <c r="Z501" s="133"/>
      <c r="AA501" s="134"/>
      <c r="AB501" s="133"/>
      <c r="AC501" s="134"/>
      <c r="AD501" s="133"/>
      <c r="AE501" s="134"/>
      <c r="AF501" s="77"/>
      <c r="AG501" s="134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  <c r="BG501" s="77"/>
      <c r="BH501" s="77"/>
      <c r="BI501" s="77"/>
      <c r="BJ501" s="77"/>
      <c r="BK501" s="77"/>
      <c r="BL501" s="77"/>
      <c r="BM501" s="77"/>
      <c r="BN501" s="77"/>
      <c r="BO501" s="77"/>
      <c r="BP501" s="77"/>
      <c r="BQ501" s="77"/>
      <c r="BR501" s="77"/>
      <c r="BS501" s="77"/>
      <c r="BT501" s="77"/>
      <c r="BU501" s="77"/>
      <c r="BV501" s="77"/>
      <c r="BW501" s="77"/>
      <c r="BX501" s="77"/>
      <c r="BY501" s="77"/>
      <c r="BZ501" s="77"/>
      <c r="CA501" s="77"/>
      <c r="CB501" s="77"/>
      <c r="CC501" s="77"/>
      <c r="CD501" s="77"/>
      <c r="CE501" s="77"/>
      <c r="CF501" s="77"/>
      <c r="CG501" s="77"/>
      <c r="CH501" s="77"/>
      <c r="CI501" s="77"/>
      <c r="CJ501" s="77"/>
      <c r="CK501" s="77"/>
      <c r="CL501" s="77"/>
      <c r="CM501" s="77"/>
      <c r="CN501" s="77"/>
      <c r="CO501" s="77"/>
      <c r="CP501" s="77"/>
      <c r="CQ501" s="77"/>
      <c r="CR501" s="77"/>
      <c r="CS501" s="77"/>
    </row>
    <row r="502" customHeight="true" ht="15.75" customFormat="true" s="5">
      <c r="A502" s="135"/>
      <c r="B502" s="135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133"/>
      <c r="Y502" s="134"/>
      <c r="Z502" s="133"/>
      <c r="AA502" s="134"/>
      <c r="AB502" s="133"/>
      <c r="AC502" s="134"/>
      <c r="AD502" s="133"/>
      <c r="AE502" s="134"/>
      <c r="AF502" s="77"/>
      <c r="AG502" s="134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  <c r="BK502" s="77"/>
      <c r="BL502" s="77"/>
      <c r="BM502" s="77"/>
      <c r="BN502" s="77"/>
      <c r="BO502" s="77"/>
      <c r="BP502" s="77"/>
      <c r="BQ502" s="77"/>
      <c r="BR502" s="77"/>
      <c r="BS502" s="77"/>
      <c r="BT502" s="77"/>
      <c r="BU502" s="77"/>
      <c r="BV502" s="77"/>
      <c r="BW502" s="77"/>
      <c r="BX502" s="77"/>
      <c r="BY502" s="77"/>
      <c r="BZ502" s="77"/>
      <c r="CA502" s="77"/>
      <c r="CB502" s="77"/>
      <c r="CC502" s="77"/>
      <c r="CD502" s="77"/>
      <c r="CE502" s="77"/>
      <c r="CF502" s="77"/>
      <c r="CG502" s="77"/>
      <c r="CH502" s="77"/>
      <c r="CI502" s="77"/>
      <c r="CJ502" s="77"/>
      <c r="CK502" s="77"/>
      <c r="CL502" s="77"/>
      <c r="CM502" s="77"/>
      <c r="CN502" s="77"/>
      <c r="CO502" s="77"/>
      <c r="CP502" s="77"/>
      <c r="CQ502" s="77"/>
      <c r="CR502" s="77"/>
      <c r="CS502" s="77"/>
    </row>
    <row r="503" customHeight="true" ht="15.75" customFormat="true" s="5">
      <c r="A503" s="135"/>
      <c r="B503" s="135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133"/>
      <c r="Y503" s="134"/>
      <c r="Z503" s="133"/>
      <c r="AA503" s="134"/>
      <c r="AB503" s="133"/>
      <c r="AC503" s="134"/>
      <c r="AD503" s="133"/>
      <c r="AE503" s="134"/>
      <c r="AF503" s="77"/>
      <c r="AG503" s="134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  <c r="BK503" s="77"/>
      <c r="BL503" s="77"/>
      <c r="BM503" s="77"/>
      <c r="BN503" s="77"/>
      <c r="BO503" s="77"/>
      <c r="BP503" s="77"/>
      <c r="BQ503" s="77"/>
      <c r="BR503" s="77"/>
      <c r="BS503" s="77"/>
      <c r="BT503" s="77"/>
      <c r="BU503" s="77"/>
      <c r="BV503" s="77"/>
      <c r="BW503" s="77"/>
      <c r="BX503" s="77"/>
      <c r="BY503" s="77"/>
      <c r="BZ503" s="77"/>
      <c r="CA503" s="77"/>
      <c r="CB503" s="77"/>
      <c r="CC503" s="77"/>
      <c r="CD503" s="77"/>
      <c r="CE503" s="77"/>
      <c r="CF503" s="77"/>
      <c r="CG503" s="77"/>
      <c r="CH503" s="77"/>
      <c r="CI503" s="77"/>
      <c r="CJ503" s="77"/>
      <c r="CK503" s="77"/>
      <c r="CL503" s="77"/>
      <c r="CM503" s="77"/>
      <c r="CN503" s="77"/>
      <c r="CO503" s="77"/>
      <c r="CP503" s="77"/>
      <c r="CQ503" s="77"/>
      <c r="CR503" s="77"/>
      <c r="CS503" s="77"/>
    </row>
    <row r="504" customHeight="true" ht="15.75" customFormat="true" s="5">
      <c r="A504" s="135"/>
      <c r="B504" s="135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133"/>
      <c r="Y504" s="134"/>
      <c r="Z504" s="133"/>
      <c r="AA504" s="134"/>
      <c r="AB504" s="133"/>
      <c r="AC504" s="134"/>
      <c r="AD504" s="133"/>
      <c r="AE504" s="134"/>
      <c r="AF504" s="77"/>
      <c r="AG504" s="134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  <c r="BG504" s="77"/>
      <c r="BH504" s="77"/>
      <c r="BI504" s="77"/>
      <c r="BJ504" s="77"/>
      <c r="BK504" s="77"/>
      <c r="BL504" s="77"/>
      <c r="BM504" s="77"/>
      <c r="BN504" s="77"/>
      <c r="BO504" s="77"/>
      <c r="BP504" s="77"/>
      <c r="BQ504" s="77"/>
      <c r="BR504" s="77"/>
      <c r="BS504" s="77"/>
      <c r="BT504" s="77"/>
      <c r="BU504" s="77"/>
      <c r="BV504" s="77"/>
      <c r="BW504" s="77"/>
      <c r="BX504" s="77"/>
      <c r="BY504" s="77"/>
      <c r="BZ504" s="77"/>
      <c r="CA504" s="77"/>
      <c r="CB504" s="77"/>
      <c r="CC504" s="77"/>
      <c r="CD504" s="77"/>
      <c r="CE504" s="77"/>
      <c r="CF504" s="77"/>
      <c r="CG504" s="77"/>
      <c r="CH504" s="77"/>
      <c r="CI504" s="77"/>
      <c r="CJ504" s="77"/>
      <c r="CK504" s="77"/>
      <c r="CL504" s="77"/>
      <c r="CM504" s="77"/>
      <c r="CN504" s="77"/>
      <c r="CO504" s="77"/>
      <c r="CP504" s="77"/>
      <c r="CQ504" s="77"/>
      <c r="CR504" s="77"/>
      <c r="CS504" s="77"/>
    </row>
    <row r="505" customHeight="true" ht="15.75" customFormat="true" s="5">
      <c r="A505" s="135"/>
      <c r="B505" s="135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133"/>
      <c r="Y505" s="134"/>
      <c r="Z505" s="133"/>
      <c r="AA505" s="134"/>
      <c r="AB505" s="133"/>
      <c r="AC505" s="134"/>
      <c r="AD505" s="133"/>
      <c r="AE505" s="134"/>
      <c r="AF505" s="77"/>
      <c r="AG505" s="134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77"/>
      <c r="CR505" s="77"/>
      <c r="CS505" s="77"/>
    </row>
    <row r="506" customHeight="true" ht="15.75" customFormat="true" s="5">
      <c r="A506" s="135"/>
      <c r="B506" s="135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133"/>
      <c r="Y506" s="134"/>
      <c r="Z506" s="133"/>
      <c r="AA506" s="134"/>
      <c r="AB506" s="133"/>
      <c r="AC506" s="134"/>
      <c r="AD506" s="133"/>
      <c r="AE506" s="134"/>
      <c r="AF506" s="77"/>
      <c r="AG506" s="134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  <c r="BK506" s="77"/>
      <c r="BL506" s="77"/>
      <c r="BM506" s="77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77"/>
      <c r="CR506" s="77"/>
      <c r="CS506" s="77"/>
    </row>
    <row r="507" customHeight="true" ht="15.75" customFormat="true" s="5">
      <c r="A507" s="135"/>
      <c r="B507" s="135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133"/>
      <c r="Y507" s="134"/>
      <c r="Z507" s="133"/>
      <c r="AA507" s="134"/>
      <c r="AB507" s="133"/>
      <c r="AC507" s="134"/>
      <c r="AD507" s="133"/>
      <c r="AE507" s="134"/>
      <c r="AF507" s="77"/>
      <c r="AG507" s="134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7"/>
      <c r="BL507" s="77"/>
      <c r="BM507" s="77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77"/>
      <c r="CR507" s="77"/>
      <c r="CS507" s="77"/>
    </row>
    <row r="508" customHeight="true" ht="15.75" customFormat="true" s="5">
      <c r="A508" s="135"/>
      <c r="B508" s="135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133"/>
      <c r="Y508" s="134"/>
      <c r="Z508" s="133"/>
      <c r="AA508" s="134"/>
      <c r="AB508" s="133"/>
      <c r="AC508" s="134"/>
      <c r="AD508" s="133"/>
      <c r="AE508" s="134"/>
      <c r="AF508" s="77"/>
      <c r="AG508" s="134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/>
      <c r="BM508" s="77"/>
      <c r="BN508" s="77"/>
      <c r="BO508" s="77"/>
      <c r="BP508" s="77"/>
      <c r="BQ508" s="77"/>
      <c r="BR508" s="77"/>
      <c r="BS508" s="77"/>
      <c r="BT508" s="77"/>
      <c r="BU508" s="77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77"/>
      <c r="CR508" s="77"/>
      <c r="CS508" s="77"/>
    </row>
    <row r="509" customHeight="true" ht="15.75" customFormat="true" s="5">
      <c r="A509" s="135"/>
      <c r="B509" s="135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133"/>
      <c r="Y509" s="134"/>
      <c r="Z509" s="133"/>
      <c r="AA509" s="134"/>
      <c r="AB509" s="133"/>
      <c r="AC509" s="134"/>
      <c r="AD509" s="133"/>
      <c r="AE509" s="134"/>
      <c r="AF509" s="77"/>
      <c r="AG509" s="134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  <c r="BG509" s="77"/>
      <c r="BH509" s="77"/>
      <c r="BI509" s="77"/>
      <c r="BJ509" s="77"/>
      <c r="BK509" s="77"/>
      <c r="BL509" s="77"/>
      <c r="BM509" s="77"/>
      <c r="BN509" s="77"/>
      <c r="BO509" s="77"/>
      <c r="BP509" s="77"/>
      <c r="BQ509" s="77"/>
      <c r="BR509" s="77"/>
      <c r="BS509" s="77"/>
      <c r="BT509" s="77"/>
      <c r="BU509" s="77"/>
      <c r="BV509" s="77"/>
      <c r="BW509" s="77"/>
      <c r="BX509" s="77"/>
      <c r="BY509" s="77"/>
      <c r="BZ509" s="77"/>
      <c r="CA509" s="77"/>
      <c r="CB509" s="77"/>
      <c r="CC509" s="77"/>
      <c r="CD509" s="77"/>
      <c r="CE509" s="77"/>
      <c r="CF509" s="77"/>
      <c r="CG509" s="77"/>
      <c r="CH509" s="77"/>
      <c r="CI509" s="77"/>
      <c r="CJ509" s="77"/>
      <c r="CK509" s="77"/>
      <c r="CL509" s="77"/>
      <c r="CM509" s="77"/>
      <c r="CN509" s="77"/>
      <c r="CO509" s="77"/>
      <c r="CP509" s="77"/>
      <c r="CQ509" s="77"/>
      <c r="CR509" s="77"/>
      <c r="CS509" s="77"/>
    </row>
    <row r="510" customHeight="true" ht="15.75" customFormat="true" s="5">
      <c r="A510" s="135"/>
      <c r="B510" s="135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133"/>
      <c r="Y510" s="134"/>
      <c r="Z510" s="133"/>
      <c r="AA510" s="134"/>
      <c r="AB510" s="133"/>
      <c r="AC510" s="134"/>
      <c r="AD510" s="133"/>
      <c r="AE510" s="134"/>
      <c r="AF510" s="77"/>
      <c r="AG510" s="134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  <c r="BG510" s="77"/>
      <c r="BH510" s="77"/>
      <c r="BI510" s="77"/>
      <c r="BJ510" s="77"/>
      <c r="BK510" s="77"/>
      <c r="BL510" s="77"/>
      <c r="BM510" s="77"/>
      <c r="BN510" s="77"/>
      <c r="BO510" s="77"/>
      <c r="BP510" s="77"/>
      <c r="BQ510" s="77"/>
      <c r="BR510" s="77"/>
      <c r="BS510" s="77"/>
      <c r="BT510" s="77"/>
      <c r="BU510" s="77"/>
      <c r="BV510" s="77"/>
      <c r="BW510" s="77"/>
      <c r="BX510" s="77"/>
      <c r="BY510" s="77"/>
      <c r="BZ510" s="77"/>
      <c r="CA510" s="77"/>
      <c r="CB510" s="77"/>
      <c r="CC510" s="77"/>
      <c r="CD510" s="77"/>
      <c r="CE510" s="77"/>
      <c r="CF510" s="77"/>
      <c r="CG510" s="77"/>
      <c r="CH510" s="77"/>
      <c r="CI510" s="77"/>
      <c r="CJ510" s="77"/>
      <c r="CK510" s="77"/>
      <c r="CL510" s="77"/>
      <c r="CM510" s="77"/>
      <c r="CN510" s="77"/>
      <c r="CO510" s="77"/>
      <c r="CP510" s="77"/>
      <c r="CQ510" s="77"/>
      <c r="CR510" s="77"/>
      <c r="CS510" s="77"/>
    </row>
    <row r="511" customHeight="true" ht="15.75" customFormat="true" s="5">
      <c r="A511" s="135"/>
      <c r="B511" s="135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133"/>
      <c r="Y511" s="134"/>
      <c r="Z511" s="133"/>
      <c r="AA511" s="134"/>
      <c r="AB511" s="133"/>
      <c r="AC511" s="134"/>
      <c r="AD511" s="133"/>
      <c r="AE511" s="134"/>
      <c r="AF511" s="77"/>
      <c r="AG511" s="134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  <c r="BG511" s="77"/>
      <c r="BH511" s="77"/>
      <c r="BI511" s="77"/>
      <c r="BJ511" s="77"/>
      <c r="BK511" s="77"/>
      <c r="BL511" s="77"/>
      <c r="BM511" s="77"/>
      <c r="BN511" s="77"/>
      <c r="BO511" s="77"/>
      <c r="BP511" s="77"/>
      <c r="BQ511" s="77"/>
      <c r="BR511" s="77"/>
      <c r="BS511" s="77"/>
      <c r="BT511" s="77"/>
      <c r="BU511" s="77"/>
      <c r="BV511" s="77"/>
      <c r="BW511" s="77"/>
      <c r="BX511" s="77"/>
      <c r="BY511" s="77"/>
      <c r="BZ511" s="77"/>
      <c r="CA511" s="77"/>
      <c r="CB511" s="77"/>
      <c r="CC511" s="77"/>
      <c r="CD511" s="77"/>
      <c r="CE511" s="77"/>
      <c r="CF511" s="77"/>
      <c r="CG511" s="77"/>
      <c r="CH511" s="77"/>
      <c r="CI511" s="77"/>
      <c r="CJ511" s="77"/>
      <c r="CK511" s="77"/>
      <c r="CL511" s="77"/>
      <c r="CM511" s="77"/>
      <c r="CN511" s="77"/>
      <c r="CO511" s="77"/>
      <c r="CP511" s="77"/>
      <c r="CQ511" s="77"/>
      <c r="CR511" s="77"/>
      <c r="CS511" s="77"/>
    </row>
    <row r="512" customHeight="true" ht="15.75" customFormat="true" s="5">
      <c r="A512" s="135"/>
      <c r="B512" s="135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133"/>
      <c r="Y512" s="134"/>
      <c r="Z512" s="133"/>
      <c r="AA512" s="134"/>
      <c r="AB512" s="133"/>
      <c r="AC512" s="134"/>
      <c r="AD512" s="133"/>
      <c r="AE512" s="134"/>
      <c r="AF512" s="77"/>
      <c r="AG512" s="134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  <c r="BG512" s="77"/>
      <c r="BH512" s="77"/>
      <c r="BI512" s="77"/>
      <c r="BJ512" s="77"/>
      <c r="BK512" s="77"/>
      <c r="BL512" s="77"/>
      <c r="BM512" s="77"/>
      <c r="BN512" s="77"/>
      <c r="BO512" s="77"/>
      <c r="BP512" s="77"/>
      <c r="BQ512" s="77"/>
      <c r="BR512" s="77"/>
      <c r="BS512" s="77"/>
      <c r="BT512" s="77"/>
      <c r="BU512" s="77"/>
      <c r="BV512" s="77"/>
      <c r="BW512" s="77"/>
      <c r="BX512" s="77"/>
      <c r="BY512" s="77"/>
      <c r="BZ512" s="77"/>
      <c r="CA512" s="77"/>
      <c r="CB512" s="77"/>
      <c r="CC512" s="77"/>
      <c r="CD512" s="77"/>
      <c r="CE512" s="77"/>
      <c r="CF512" s="77"/>
      <c r="CG512" s="77"/>
      <c r="CH512" s="77"/>
      <c r="CI512" s="77"/>
      <c r="CJ512" s="77"/>
      <c r="CK512" s="77"/>
      <c r="CL512" s="77"/>
      <c r="CM512" s="77"/>
      <c r="CN512" s="77"/>
      <c r="CO512" s="77"/>
      <c r="CP512" s="77"/>
      <c r="CQ512" s="77"/>
      <c r="CR512" s="77"/>
      <c r="CS512" s="77"/>
    </row>
    <row r="513" customHeight="true" ht="15.75" customFormat="true" s="5">
      <c r="A513" s="135"/>
      <c r="B513" s="135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133"/>
      <c r="Y513" s="134"/>
      <c r="Z513" s="133"/>
      <c r="AA513" s="134"/>
      <c r="AB513" s="133"/>
      <c r="AC513" s="134"/>
      <c r="AD513" s="133"/>
      <c r="AE513" s="134"/>
      <c r="AF513" s="77"/>
      <c r="AG513" s="134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  <c r="BG513" s="77"/>
      <c r="BH513" s="77"/>
      <c r="BI513" s="77"/>
      <c r="BJ513" s="77"/>
      <c r="BK513" s="77"/>
      <c r="BL513" s="77"/>
      <c r="BM513" s="77"/>
      <c r="BN513" s="77"/>
      <c r="BO513" s="77"/>
      <c r="BP513" s="77"/>
      <c r="BQ513" s="77"/>
      <c r="BR513" s="77"/>
      <c r="BS513" s="77"/>
      <c r="BT513" s="77"/>
      <c r="BU513" s="77"/>
      <c r="BV513" s="77"/>
      <c r="BW513" s="77"/>
      <c r="BX513" s="77"/>
      <c r="BY513" s="77"/>
      <c r="BZ513" s="77"/>
      <c r="CA513" s="77"/>
      <c r="CB513" s="77"/>
      <c r="CC513" s="77"/>
      <c r="CD513" s="77"/>
      <c r="CE513" s="77"/>
      <c r="CF513" s="77"/>
      <c r="CG513" s="77"/>
      <c r="CH513" s="77"/>
      <c r="CI513" s="77"/>
      <c r="CJ513" s="77"/>
      <c r="CK513" s="77"/>
      <c r="CL513" s="77"/>
      <c r="CM513" s="77"/>
      <c r="CN513" s="77"/>
      <c r="CO513" s="77"/>
      <c r="CP513" s="77"/>
      <c r="CQ513" s="77"/>
      <c r="CR513" s="77"/>
      <c r="CS513" s="77"/>
    </row>
    <row r="514" customHeight="true" ht="15.75" customFormat="true" s="5">
      <c r="A514" s="135"/>
      <c r="B514" s="135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133"/>
      <c r="Y514" s="134"/>
      <c r="Z514" s="133"/>
      <c r="AA514" s="134"/>
      <c r="AB514" s="133"/>
      <c r="AC514" s="134"/>
      <c r="AD514" s="133"/>
      <c r="AE514" s="134"/>
      <c r="AF514" s="77"/>
      <c r="AG514" s="134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77"/>
      <c r="CR514" s="77"/>
      <c r="CS514" s="77"/>
    </row>
    <row r="515" customHeight="true" ht="15.75" customFormat="true" s="5">
      <c r="A515" s="135"/>
      <c r="B515" s="135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133"/>
      <c r="Y515" s="134"/>
      <c r="Z515" s="133"/>
      <c r="AA515" s="134"/>
      <c r="AB515" s="133"/>
      <c r="AC515" s="134"/>
      <c r="AD515" s="133"/>
      <c r="AE515" s="134"/>
      <c r="AF515" s="77"/>
      <c r="AG515" s="134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77"/>
      <c r="CR515" s="77"/>
      <c r="CS515" s="77"/>
    </row>
    <row r="516" customHeight="true" ht="15.75" customFormat="true" s="5">
      <c r="A516" s="135"/>
      <c r="B516" s="135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133"/>
      <c r="Y516" s="134"/>
      <c r="Z516" s="133"/>
      <c r="AA516" s="134"/>
      <c r="AB516" s="133"/>
      <c r="AC516" s="134"/>
      <c r="AD516" s="133"/>
      <c r="AE516" s="134"/>
      <c r="AF516" s="77"/>
      <c r="AG516" s="134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77"/>
      <c r="CR516" s="77"/>
      <c r="CS516" s="77"/>
    </row>
    <row r="517" customHeight="true" ht="15.75" customFormat="true" s="5">
      <c r="A517" s="135"/>
      <c r="B517" s="135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133"/>
      <c r="Y517" s="134"/>
      <c r="Z517" s="133"/>
      <c r="AA517" s="134"/>
      <c r="AB517" s="133"/>
      <c r="AC517" s="134"/>
      <c r="AD517" s="133"/>
      <c r="AE517" s="134"/>
      <c r="AF517" s="77"/>
      <c r="AG517" s="134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  <c r="BG517" s="77"/>
      <c r="BH517" s="77"/>
      <c r="BI517" s="77"/>
      <c r="BJ517" s="77"/>
      <c r="BK517" s="77"/>
      <c r="BL517" s="77"/>
      <c r="BM517" s="77"/>
      <c r="BN517" s="77"/>
      <c r="BO517" s="77"/>
      <c r="BP517" s="77"/>
      <c r="BQ517" s="77"/>
      <c r="BR517" s="77"/>
      <c r="BS517" s="77"/>
      <c r="BT517" s="77"/>
      <c r="BU517" s="77"/>
      <c r="BV517" s="77"/>
      <c r="BW517" s="77"/>
      <c r="BX517" s="77"/>
      <c r="BY517" s="77"/>
      <c r="BZ517" s="77"/>
      <c r="CA517" s="77"/>
      <c r="CB517" s="77"/>
      <c r="CC517" s="77"/>
      <c r="CD517" s="77"/>
      <c r="CE517" s="77"/>
      <c r="CF517" s="77"/>
      <c r="CG517" s="77"/>
      <c r="CH517" s="77"/>
      <c r="CI517" s="77"/>
      <c r="CJ517" s="77"/>
      <c r="CK517" s="77"/>
      <c r="CL517" s="77"/>
      <c r="CM517" s="77"/>
      <c r="CN517" s="77"/>
      <c r="CO517" s="77"/>
      <c r="CP517" s="77"/>
      <c r="CQ517" s="77"/>
      <c r="CR517" s="77"/>
      <c r="CS517" s="77"/>
    </row>
    <row r="518" customHeight="true" ht="15.75" customFormat="true" s="5">
      <c r="A518" s="135"/>
      <c r="B518" s="135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133"/>
      <c r="Y518" s="134"/>
      <c r="Z518" s="133"/>
      <c r="AA518" s="134"/>
      <c r="AB518" s="133"/>
      <c r="AC518" s="134"/>
      <c r="AD518" s="133"/>
      <c r="AE518" s="134"/>
      <c r="AF518" s="77"/>
      <c r="AG518" s="134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  <c r="BG518" s="77"/>
      <c r="BH518" s="77"/>
      <c r="BI518" s="77"/>
      <c r="BJ518" s="77"/>
      <c r="BK518" s="77"/>
      <c r="BL518" s="77"/>
      <c r="BM518" s="77"/>
      <c r="BN518" s="77"/>
      <c r="BO518" s="77"/>
      <c r="BP518" s="77"/>
      <c r="BQ518" s="77"/>
      <c r="BR518" s="77"/>
      <c r="BS518" s="77"/>
      <c r="BT518" s="77"/>
      <c r="BU518" s="77"/>
      <c r="BV518" s="77"/>
      <c r="BW518" s="77"/>
      <c r="BX518" s="77"/>
      <c r="BY518" s="77"/>
      <c r="BZ518" s="77"/>
      <c r="CA518" s="77"/>
      <c r="CB518" s="77"/>
      <c r="CC518" s="77"/>
      <c r="CD518" s="77"/>
      <c r="CE518" s="77"/>
      <c r="CF518" s="77"/>
      <c r="CG518" s="77"/>
      <c r="CH518" s="77"/>
      <c r="CI518" s="77"/>
      <c r="CJ518" s="77"/>
      <c r="CK518" s="77"/>
      <c r="CL518" s="77"/>
      <c r="CM518" s="77"/>
      <c r="CN518" s="77"/>
      <c r="CO518" s="77"/>
      <c r="CP518" s="77"/>
      <c r="CQ518" s="77"/>
      <c r="CR518" s="77"/>
      <c r="CS518" s="77"/>
    </row>
    <row r="519" customHeight="true" ht="15.75" customFormat="true" s="5">
      <c r="A519" s="135"/>
      <c r="B519" s="135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133"/>
      <c r="Y519" s="134"/>
      <c r="Z519" s="133"/>
      <c r="AA519" s="134"/>
      <c r="AB519" s="133"/>
      <c r="AC519" s="134"/>
      <c r="AD519" s="133"/>
      <c r="AE519" s="134"/>
      <c r="AF519" s="77"/>
      <c r="AG519" s="134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  <c r="BG519" s="77"/>
      <c r="BH519" s="77"/>
      <c r="BI519" s="77"/>
      <c r="BJ519" s="77"/>
      <c r="BK519" s="77"/>
      <c r="BL519" s="77"/>
      <c r="BM519" s="77"/>
      <c r="BN519" s="77"/>
      <c r="BO519" s="77"/>
      <c r="BP519" s="77"/>
      <c r="BQ519" s="77"/>
      <c r="BR519" s="77"/>
      <c r="BS519" s="77"/>
      <c r="BT519" s="77"/>
      <c r="BU519" s="77"/>
      <c r="BV519" s="77"/>
      <c r="BW519" s="77"/>
      <c r="BX519" s="77"/>
      <c r="BY519" s="77"/>
      <c r="BZ519" s="77"/>
      <c r="CA519" s="77"/>
      <c r="CB519" s="77"/>
      <c r="CC519" s="77"/>
      <c r="CD519" s="77"/>
      <c r="CE519" s="77"/>
      <c r="CF519" s="77"/>
      <c r="CG519" s="77"/>
      <c r="CH519" s="77"/>
      <c r="CI519" s="77"/>
      <c r="CJ519" s="77"/>
      <c r="CK519" s="77"/>
      <c r="CL519" s="77"/>
      <c r="CM519" s="77"/>
      <c r="CN519" s="77"/>
      <c r="CO519" s="77"/>
      <c r="CP519" s="77"/>
      <c r="CQ519" s="77"/>
      <c r="CR519" s="77"/>
      <c r="CS519" s="77"/>
    </row>
    <row r="520" customHeight="true" ht="15.75" customFormat="true" s="5">
      <c r="A520" s="135"/>
      <c r="B520" s="135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133"/>
      <c r="Y520" s="134"/>
      <c r="Z520" s="133"/>
      <c r="AA520" s="134"/>
      <c r="AB520" s="133"/>
      <c r="AC520" s="134"/>
      <c r="AD520" s="133"/>
      <c r="AE520" s="134"/>
      <c r="AF520" s="77"/>
      <c r="AG520" s="134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  <c r="BG520" s="77"/>
      <c r="BH520" s="77"/>
      <c r="BI520" s="77"/>
      <c r="BJ520" s="77"/>
      <c r="BK520" s="77"/>
      <c r="BL520" s="77"/>
      <c r="BM520" s="77"/>
      <c r="BN520" s="77"/>
      <c r="BO520" s="77"/>
      <c r="BP520" s="77"/>
      <c r="BQ520" s="77"/>
      <c r="BR520" s="77"/>
      <c r="BS520" s="77"/>
      <c r="BT520" s="77"/>
      <c r="BU520" s="77"/>
      <c r="BV520" s="77"/>
      <c r="BW520" s="77"/>
      <c r="BX520" s="77"/>
      <c r="BY520" s="77"/>
      <c r="BZ520" s="77"/>
      <c r="CA520" s="77"/>
      <c r="CB520" s="77"/>
      <c r="CC520" s="77"/>
      <c r="CD520" s="77"/>
      <c r="CE520" s="77"/>
      <c r="CF520" s="77"/>
      <c r="CG520" s="77"/>
      <c r="CH520" s="77"/>
      <c r="CI520" s="77"/>
      <c r="CJ520" s="77"/>
      <c r="CK520" s="77"/>
      <c r="CL520" s="77"/>
      <c r="CM520" s="77"/>
      <c r="CN520" s="77"/>
      <c r="CO520" s="77"/>
      <c r="CP520" s="77"/>
      <c r="CQ520" s="77"/>
      <c r="CR520" s="77"/>
      <c r="CS520" s="77"/>
    </row>
    <row r="521" customHeight="true" ht="15.75" customFormat="true" s="5">
      <c r="A521" s="135"/>
      <c r="B521" s="135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133"/>
      <c r="Y521" s="134"/>
      <c r="Z521" s="133"/>
      <c r="AA521" s="134"/>
      <c r="AB521" s="133"/>
      <c r="AC521" s="134"/>
      <c r="AD521" s="133"/>
      <c r="AE521" s="134"/>
      <c r="AF521" s="77"/>
      <c r="AG521" s="134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  <c r="BG521" s="77"/>
      <c r="BH521" s="77"/>
      <c r="BI521" s="77"/>
      <c r="BJ521" s="77"/>
      <c r="BK521" s="77"/>
      <c r="BL521" s="77"/>
      <c r="BM521" s="77"/>
      <c r="BN521" s="77"/>
      <c r="BO521" s="77"/>
      <c r="BP521" s="77"/>
      <c r="BQ521" s="77"/>
      <c r="BR521" s="77"/>
      <c r="BS521" s="77"/>
      <c r="BT521" s="77"/>
      <c r="BU521" s="77"/>
      <c r="BV521" s="77"/>
      <c r="BW521" s="77"/>
      <c r="BX521" s="77"/>
      <c r="BY521" s="77"/>
      <c r="BZ521" s="77"/>
      <c r="CA521" s="77"/>
      <c r="CB521" s="77"/>
      <c r="CC521" s="77"/>
      <c r="CD521" s="77"/>
      <c r="CE521" s="77"/>
      <c r="CF521" s="77"/>
      <c r="CG521" s="77"/>
      <c r="CH521" s="77"/>
      <c r="CI521" s="77"/>
      <c r="CJ521" s="77"/>
      <c r="CK521" s="77"/>
      <c r="CL521" s="77"/>
      <c r="CM521" s="77"/>
      <c r="CN521" s="77"/>
      <c r="CO521" s="77"/>
      <c r="CP521" s="77"/>
      <c r="CQ521" s="77"/>
      <c r="CR521" s="77"/>
      <c r="CS521" s="77"/>
    </row>
    <row r="522" customHeight="true" ht="15.75" customFormat="true" s="5">
      <c r="A522" s="135"/>
      <c r="B522" s="135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133"/>
      <c r="Y522" s="134"/>
      <c r="Z522" s="133"/>
      <c r="AA522" s="134"/>
      <c r="AB522" s="133"/>
      <c r="AC522" s="134"/>
      <c r="AD522" s="133"/>
      <c r="AE522" s="134"/>
      <c r="AF522" s="77"/>
      <c r="AG522" s="134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  <c r="BG522" s="77"/>
      <c r="BH522" s="77"/>
      <c r="BI522" s="77"/>
      <c r="BJ522" s="77"/>
      <c r="BK522" s="77"/>
      <c r="BL522" s="77"/>
      <c r="BM522" s="77"/>
      <c r="BN522" s="77"/>
      <c r="BO522" s="77"/>
      <c r="BP522" s="77"/>
      <c r="BQ522" s="77"/>
      <c r="BR522" s="77"/>
      <c r="BS522" s="77"/>
      <c r="BT522" s="77"/>
      <c r="BU522" s="77"/>
      <c r="BV522" s="77"/>
      <c r="BW522" s="77"/>
      <c r="BX522" s="77"/>
      <c r="BY522" s="77"/>
      <c r="BZ522" s="77"/>
      <c r="CA522" s="77"/>
      <c r="CB522" s="77"/>
      <c r="CC522" s="77"/>
      <c r="CD522" s="77"/>
      <c r="CE522" s="77"/>
      <c r="CF522" s="77"/>
      <c r="CG522" s="77"/>
      <c r="CH522" s="77"/>
      <c r="CI522" s="77"/>
      <c r="CJ522" s="77"/>
      <c r="CK522" s="77"/>
      <c r="CL522" s="77"/>
      <c r="CM522" s="77"/>
      <c r="CN522" s="77"/>
      <c r="CO522" s="77"/>
      <c r="CP522" s="77"/>
      <c r="CQ522" s="77"/>
      <c r="CR522" s="77"/>
      <c r="CS522" s="77"/>
    </row>
    <row r="523" customHeight="true" ht="15.75" customFormat="true" s="5">
      <c r="A523" s="135"/>
      <c r="B523" s="135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133"/>
      <c r="Y523" s="134"/>
      <c r="Z523" s="133"/>
      <c r="AA523" s="134"/>
      <c r="AB523" s="133"/>
      <c r="AC523" s="134"/>
      <c r="AD523" s="133"/>
      <c r="AE523" s="134"/>
      <c r="AF523" s="77"/>
      <c r="AG523" s="134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77"/>
      <c r="CR523" s="77"/>
      <c r="CS523" s="77"/>
    </row>
    <row r="524" customHeight="true" ht="15.75" customFormat="true" s="5">
      <c r="A524" s="135"/>
      <c r="B524" s="135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133"/>
      <c r="Y524" s="134"/>
      <c r="Z524" s="133"/>
      <c r="AA524" s="134"/>
      <c r="AB524" s="133"/>
      <c r="AC524" s="134"/>
      <c r="AD524" s="133"/>
      <c r="AE524" s="134"/>
      <c r="AF524" s="77"/>
      <c r="AG524" s="134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77"/>
      <c r="CR524" s="77"/>
      <c r="CS524" s="77"/>
    </row>
    <row r="525" customHeight="true" ht="15.75" customFormat="true" s="5">
      <c r="A525" s="135"/>
      <c r="B525" s="135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133"/>
      <c r="Y525" s="134"/>
      <c r="Z525" s="133"/>
      <c r="AA525" s="134"/>
      <c r="AB525" s="133"/>
      <c r="AC525" s="134"/>
      <c r="AD525" s="133"/>
      <c r="AE525" s="134"/>
      <c r="AF525" s="77"/>
      <c r="AG525" s="134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77"/>
      <c r="CR525" s="77"/>
      <c r="CS525" s="77"/>
    </row>
    <row r="526" customHeight="true" ht="15.75" customFormat="true" s="5">
      <c r="A526" s="135"/>
      <c r="B526" s="135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133"/>
      <c r="Y526" s="134"/>
      <c r="Z526" s="133"/>
      <c r="AA526" s="134"/>
      <c r="AB526" s="133"/>
      <c r="AC526" s="134"/>
      <c r="AD526" s="133"/>
      <c r="AE526" s="134"/>
      <c r="AF526" s="77"/>
      <c r="AG526" s="134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  <c r="BG526" s="77"/>
      <c r="BH526" s="77"/>
      <c r="BI526" s="77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77"/>
      <c r="CR526" s="77"/>
      <c r="CS526" s="77"/>
    </row>
    <row r="527" customHeight="true" ht="15.75" customFormat="true" s="5">
      <c r="A527" s="135"/>
      <c r="B527" s="135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133"/>
      <c r="Y527" s="134"/>
      <c r="Z527" s="133"/>
      <c r="AA527" s="134"/>
      <c r="AB527" s="133"/>
      <c r="AC527" s="134"/>
      <c r="AD527" s="133"/>
      <c r="AE527" s="134"/>
      <c r="AF527" s="77"/>
      <c r="AG527" s="134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  <c r="BG527" s="77"/>
      <c r="BH527" s="77"/>
      <c r="BI527" s="77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77"/>
      <c r="CR527" s="77"/>
      <c r="CS527" s="77"/>
    </row>
    <row r="528" customHeight="true" ht="15.75" customFormat="true" s="5">
      <c r="A528" s="135"/>
      <c r="B528" s="135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133"/>
      <c r="Y528" s="134"/>
      <c r="Z528" s="133"/>
      <c r="AA528" s="134"/>
      <c r="AB528" s="133"/>
      <c r="AC528" s="134"/>
      <c r="AD528" s="133"/>
      <c r="AE528" s="134"/>
      <c r="AF528" s="77"/>
      <c r="AG528" s="134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  <c r="BK528" s="77"/>
      <c r="BL528" s="77"/>
      <c r="BM528" s="77"/>
      <c r="BN528" s="77"/>
      <c r="BO528" s="77"/>
      <c r="BP528" s="77"/>
      <c r="BQ528" s="77"/>
      <c r="BR528" s="77"/>
      <c r="BS528" s="77"/>
      <c r="BT528" s="77"/>
      <c r="BU528" s="77"/>
      <c r="BV528" s="77"/>
      <c r="BW528" s="77"/>
      <c r="BX528" s="77"/>
      <c r="BY528" s="77"/>
      <c r="BZ528" s="77"/>
      <c r="CA528" s="77"/>
      <c r="CB528" s="77"/>
      <c r="CC528" s="77"/>
      <c r="CD528" s="77"/>
      <c r="CE528" s="77"/>
      <c r="CF528" s="77"/>
      <c r="CG528" s="77"/>
      <c r="CH528" s="77"/>
      <c r="CI528" s="77"/>
      <c r="CJ528" s="77"/>
      <c r="CK528" s="77"/>
      <c r="CL528" s="77"/>
      <c r="CM528" s="77"/>
      <c r="CN528" s="77"/>
      <c r="CO528" s="77"/>
      <c r="CP528" s="77"/>
      <c r="CQ528" s="77"/>
      <c r="CR528" s="77"/>
      <c r="CS528" s="77"/>
    </row>
    <row r="529" customHeight="true" ht="15.75" customFormat="true" s="5">
      <c r="A529" s="135"/>
      <c r="B529" s="135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133"/>
      <c r="Y529" s="134"/>
      <c r="Z529" s="133"/>
      <c r="AA529" s="134"/>
      <c r="AB529" s="133"/>
      <c r="AC529" s="134"/>
      <c r="AD529" s="133"/>
      <c r="AE529" s="134"/>
      <c r="AF529" s="77"/>
      <c r="AG529" s="134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  <c r="BG529" s="77"/>
      <c r="BH529" s="77"/>
      <c r="BI529" s="77"/>
      <c r="BJ529" s="77"/>
      <c r="BK529" s="77"/>
      <c r="BL529" s="77"/>
      <c r="BM529" s="77"/>
      <c r="BN529" s="77"/>
      <c r="BO529" s="77"/>
      <c r="BP529" s="77"/>
      <c r="BQ529" s="77"/>
      <c r="BR529" s="77"/>
      <c r="BS529" s="77"/>
      <c r="BT529" s="77"/>
      <c r="BU529" s="77"/>
      <c r="BV529" s="77"/>
      <c r="BW529" s="77"/>
      <c r="BX529" s="77"/>
      <c r="BY529" s="77"/>
      <c r="BZ529" s="77"/>
      <c r="CA529" s="77"/>
      <c r="CB529" s="77"/>
      <c r="CC529" s="77"/>
      <c r="CD529" s="77"/>
      <c r="CE529" s="77"/>
      <c r="CF529" s="77"/>
      <c r="CG529" s="77"/>
      <c r="CH529" s="77"/>
      <c r="CI529" s="77"/>
      <c r="CJ529" s="77"/>
      <c r="CK529" s="77"/>
      <c r="CL529" s="77"/>
      <c r="CM529" s="77"/>
      <c r="CN529" s="77"/>
      <c r="CO529" s="77"/>
      <c r="CP529" s="77"/>
      <c r="CQ529" s="77"/>
      <c r="CR529" s="77"/>
      <c r="CS529" s="77"/>
    </row>
    <row r="530" customHeight="true" ht="15.75" customFormat="true" s="5">
      <c r="A530" s="135"/>
      <c r="B530" s="135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133"/>
      <c r="Y530" s="134"/>
      <c r="Z530" s="133"/>
      <c r="AA530" s="134"/>
      <c r="AB530" s="133"/>
      <c r="AC530" s="134"/>
      <c r="AD530" s="133"/>
      <c r="AE530" s="134"/>
      <c r="AF530" s="77"/>
      <c r="AG530" s="134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  <c r="BG530" s="77"/>
      <c r="BH530" s="77"/>
      <c r="BI530" s="77"/>
      <c r="BJ530" s="77"/>
      <c r="BK530" s="77"/>
      <c r="BL530" s="77"/>
      <c r="BM530" s="77"/>
      <c r="BN530" s="77"/>
      <c r="BO530" s="77"/>
      <c r="BP530" s="77"/>
      <c r="BQ530" s="77"/>
      <c r="BR530" s="77"/>
      <c r="BS530" s="77"/>
      <c r="BT530" s="77"/>
      <c r="BU530" s="77"/>
      <c r="BV530" s="77"/>
      <c r="BW530" s="77"/>
      <c r="BX530" s="77"/>
      <c r="BY530" s="77"/>
      <c r="BZ530" s="77"/>
      <c r="CA530" s="77"/>
      <c r="CB530" s="77"/>
      <c r="CC530" s="77"/>
      <c r="CD530" s="77"/>
      <c r="CE530" s="77"/>
      <c r="CF530" s="77"/>
      <c r="CG530" s="77"/>
      <c r="CH530" s="77"/>
      <c r="CI530" s="77"/>
      <c r="CJ530" s="77"/>
      <c r="CK530" s="77"/>
      <c r="CL530" s="77"/>
      <c r="CM530" s="77"/>
      <c r="CN530" s="77"/>
      <c r="CO530" s="77"/>
      <c r="CP530" s="77"/>
      <c r="CQ530" s="77"/>
      <c r="CR530" s="77"/>
      <c r="CS530" s="77"/>
    </row>
    <row r="531" customHeight="true" ht="15.75" customFormat="true" s="5">
      <c r="A531" s="135"/>
      <c r="B531" s="135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133"/>
      <c r="Y531" s="134"/>
      <c r="Z531" s="133"/>
      <c r="AA531" s="134"/>
      <c r="AB531" s="133"/>
      <c r="AC531" s="134"/>
      <c r="AD531" s="133"/>
      <c r="AE531" s="134"/>
      <c r="AF531" s="77"/>
      <c r="AG531" s="134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  <c r="BG531" s="77"/>
      <c r="BH531" s="77"/>
      <c r="BI531" s="77"/>
      <c r="BJ531" s="77"/>
      <c r="BK531" s="77"/>
      <c r="BL531" s="77"/>
      <c r="BM531" s="77"/>
      <c r="BN531" s="77"/>
      <c r="BO531" s="77"/>
      <c r="BP531" s="77"/>
      <c r="BQ531" s="77"/>
      <c r="BR531" s="77"/>
      <c r="BS531" s="77"/>
      <c r="BT531" s="77"/>
      <c r="BU531" s="77"/>
      <c r="BV531" s="77"/>
      <c r="BW531" s="77"/>
      <c r="BX531" s="77"/>
      <c r="BY531" s="77"/>
      <c r="BZ531" s="77"/>
      <c r="CA531" s="77"/>
      <c r="CB531" s="77"/>
      <c r="CC531" s="77"/>
      <c r="CD531" s="77"/>
      <c r="CE531" s="77"/>
      <c r="CF531" s="77"/>
      <c r="CG531" s="77"/>
      <c r="CH531" s="77"/>
      <c r="CI531" s="77"/>
      <c r="CJ531" s="77"/>
      <c r="CK531" s="77"/>
      <c r="CL531" s="77"/>
      <c r="CM531" s="77"/>
      <c r="CN531" s="77"/>
      <c r="CO531" s="77"/>
      <c r="CP531" s="77"/>
      <c r="CQ531" s="77"/>
      <c r="CR531" s="77"/>
      <c r="CS531" s="77"/>
    </row>
    <row r="532" customHeight="true" ht="15.75" customFormat="true" s="5">
      <c r="A532" s="135"/>
      <c r="B532" s="135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133"/>
      <c r="Y532" s="134"/>
      <c r="Z532" s="133"/>
      <c r="AA532" s="134"/>
      <c r="AB532" s="133"/>
      <c r="AC532" s="134"/>
      <c r="AD532" s="133"/>
      <c r="AE532" s="134"/>
      <c r="AF532" s="77"/>
      <c r="AG532" s="134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  <c r="BG532" s="77"/>
      <c r="BH532" s="77"/>
      <c r="BI532" s="77"/>
      <c r="BJ532" s="77"/>
      <c r="BK532" s="77"/>
      <c r="BL532" s="77"/>
      <c r="BM532" s="77"/>
      <c r="BN532" s="77"/>
      <c r="BO532" s="77"/>
      <c r="BP532" s="77"/>
      <c r="BQ532" s="77"/>
      <c r="BR532" s="77"/>
      <c r="BS532" s="77"/>
      <c r="BT532" s="77"/>
      <c r="BU532" s="77"/>
      <c r="BV532" s="77"/>
      <c r="BW532" s="77"/>
      <c r="BX532" s="77"/>
      <c r="BY532" s="77"/>
      <c r="BZ532" s="77"/>
      <c r="CA532" s="77"/>
      <c r="CB532" s="77"/>
      <c r="CC532" s="77"/>
      <c r="CD532" s="77"/>
      <c r="CE532" s="77"/>
      <c r="CF532" s="77"/>
      <c r="CG532" s="77"/>
      <c r="CH532" s="77"/>
      <c r="CI532" s="77"/>
      <c r="CJ532" s="77"/>
      <c r="CK532" s="77"/>
      <c r="CL532" s="77"/>
      <c r="CM532" s="77"/>
      <c r="CN532" s="77"/>
      <c r="CO532" s="77"/>
      <c r="CP532" s="77"/>
      <c r="CQ532" s="77"/>
      <c r="CR532" s="77"/>
      <c r="CS532" s="77"/>
    </row>
    <row r="533" customHeight="true" ht="15.75" customFormat="true" s="5">
      <c r="A533" s="135"/>
      <c r="B533" s="135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133"/>
      <c r="Y533" s="134"/>
      <c r="Z533" s="133"/>
      <c r="AA533" s="134"/>
      <c r="AB533" s="133"/>
      <c r="AC533" s="134"/>
      <c r="AD533" s="133"/>
      <c r="AE533" s="134"/>
      <c r="AF533" s="77"/>
      <c r="AG533" s="134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77"/>
      <c r="CR533" s="77"/>
      <c r="CS533" s="77"/>
    </row>
    <row r="534" customHeight="true" ht="15.75" customFormat="true" s="5">
      <c r="A534" s="135"/>
      <c r="B534" s="135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133"/>
      <c r="Y534" s="134"/>
      <c r="Z534" s="133"/>
      <c r="AA534" s="134"/>
      <c r="AB534" s="133"/>
      <c r="AC534" s="134"/>
      <c r="AD534" s="133"/>
      <c r="AE534" s="134"/>
      <c r="AF534" s="77"/>
      <c r="AG534" s="134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  <c r="BG534" s="77"/>
      <c r="BH534" s="77"/>
      <c r="BI534" s="77"/>
      <c r="BJ534" s="77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77"/>
      <c r="CR534" s="77"/>
      <c r="CS534" s="77"/>
    </row>
    <row r="535" customHeight="true" ht="15.75" customFormat="true" s="5">
      <c r="A535" s="135"/>
      <c r="B535" s="135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133"/>
      <c r="Y535" s="134"/>
      <c r="Z535" s="133"/>
      <c r="AA535" s="134"/>
      <c r="AB535" s="133"/>
      <c r="AC535" s="134"/>
      <c r="AD535" s="133"/>
      <c r="AE535" s="134"/>
      <c r="AF535" s="77"/>
      <c r="AG535" s="134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  <c r="BG535" s="77"/>
      <c r="BH535" s="77"/>
      <c r="BI535" s="77"/>
      <c r="BJ535" s="77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77"/>
      <c r="CR535" s="77"/>
      <c r="CS535" s="77"/>
    </row>
    <row r="536" customHeight="true" ht="15.75" customFormat="true" s="5">
      <c r="A536" s="135"/>
      <c r="B536" s="135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133"/>
      <c r="Y536" s="134"/>
      <c r="Z536" s="133"/>
      <c r="AA536" s="134"/>
      <c r="AB536" s="133"/>
      <c r="AC536" s="134"/>
      <c r="AD536" s="133"/>
      <c r="AE536" s="134"/>
      <c r="AF536" s="77"/>
      <c r="AG536" s="134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  <c r="BG536" s="77"/>
      <c r="BH536" s="77"/>
      <c r="BI536" s="77"/>
      <c r="BJ536" s="77"/>
      <c r="BK536" s="77"/>
      <c r="BL536" s="77"/>
      <c r="BM536" s="77"/>
      <c r="BN536" s="77"/>
      <c r="BO536" s="77"/>
      <c r="BP536" s="77"/>
      <c r="BQ536" s="77"/>
      <c r="BR536" s="77"/>
      <c r="BS536" s="77"/>
      <c r="BT536" s="77"/>
      <c r="BU536" s="77"/>
      <c r="BV536" s="77"/>
      <c r="BW536" s="77"/>
      <c r="BX536" s="77"/>
      <c r="BY536" s="77"/>
      <c r="BZ536" s="77"/>
      <c r="CA536" s="77"/>
      <c r="CB536" s="77"/>
      <c r="CC536" s="77"/>
      <c r="CD536" s="77"/>
      <c r="CE536" s="77"/>
      <c r="CF536" s="77"/>
      <c r="CG536" s="77"/>
      <c r="CH536" s="77"/>
      <c r="CI536" s="77"/>
      <c r="CJ536" s="77"/>
      <c r="CK536" s="77"/>
      <c r="CL536" s="77"/>
      <c r="CM536" s="77"/>
      <c r="CN536" s="77"/>
      <c r="CO536" s="77"/>
      <c r="CP536" s="77"/>
      <c r="CQ536" s="77"/>
      <c r="CR536" s="77"/>
      <c r="CS536" s="77"/>
    </row>
    <row r="537" customHeight="true" ht="15.75" customFormat="true" s="5">
      <c r="A537" s="135"/>
      <c r="B537" s="135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133"/>
      <c r="Y537" s="134"/>
      <c r="Z537" s="133"/>
      <c r="AA537" s="134"/>
      <c r="AB537" s="133"/>
      <c r="AC537" s="134"/>
      <c r="AD537" s="133"/>
      <c r="AE537" s="134"/>
      <c r="AF537" s="77"/>
      <c r="AG537" s="134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  <c r="BG537" s="77"/>
      <c r="BH537" s="77"/>
      <c r="BI537" s="77"/>
      <c r="BJ537" s="77"/>
      <c r="BK537" s="77"/>
      <c r="BL537" s="77"/>
      <c r="BM537" s="77"/>
      <c r="BN537" s="77"/>
      <c r="BO537" s="77"/>
      <c r="BP537" s="77"/>
      <c r="BQ537" s="77"/>
      <c r="BR537" s="77"/>
      <c r="BS537" s="77"/>
      <c r="BT537" s="77"/>
      <c r="BU537" s="77"/>
      <c r="BV537" s="77"/>
      <c r="BW537" s="77"/>
      <c r="BX537" s="77"/>
      <c r="BY537" s="77"/>
      <c r="BZ537" s="77"/>
      <c r="CA537" s="77"/>
      <c r="CB537" s="77"/>
      <c r="CC537" s="77"/>
      <c r="CD537" s="77"/>
      <c r="CE537" s="77"/>
      <c r="CF537" s="77"/>
      <c r="CG537" s="77"/>
      <c r="CH537" s="77"/>
      <c r="CI537" s="77"/>
      <c r="CJ537" s="77"/>
      <c r="CK537" s="77"/>
      <c r="CL537" s="77"/>
      <c r="CM537" s="77"/>
      <c r="CN537" s="77"/>
      <c r="CO537" s="77"/>
      <c r="CP537" s="77"/>
      <c r="CQ537" s="77"/>
      <c r="CR537" s="77"/>
      <c r="CS537" s="77"/>
    </row>
    <row r="538" customHeight="true" ht="15.75" customFormat="true" s="5">
      <c r="A538" s="135"/>
      <c r="B538" s="135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133"/>
      <c r="Y538" s="134"/>
      <c r="Z538" s="133"/>
      <c r="AA538" s="134"/>
      <c r="AB538" s="133"/>
      <c r="AC538" s="134"/>
      <c r="AD538" s="133"/>
      <c r="AE538" s="134"/>
      <c r="AF538" s="77"/>
      <c r="AG538" s="134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  <c r="BG538" s="77"/>
      <c r="BH538" s="77"/>
      <c r="BI538" s="77"/>
      <c r="BJ538" s="77"/>
      <c r="BK538" s="77"/>
      <c r="BL538" s="77"/>
      <c r="BM538" s="77"/>
      <c r="BN538" s="77"/>
      <c r="BO538" s="77"/>
      <c r="BP538" s="77"/>
      <c r="BQ538" s="77"/>
      <c r="BR538" s="77"/>
      <c r="BS538" s="77"/>
      <c r="BT538" s="77"/>
      <c r="BU538" s="77"/>
      <c r="BV538" s="77"/>
      <c r="BW538" s="77"/>
      <c r="BX538" s="77"/>
      <c r="BY538" s="77"/>
      <c r="BZ538" s="77"/>
      <c r="CA538" s="77"/>
      <c r="CB538" s="77"/>
      <c r="CC538" s="77"/>
      <c r="CD538" s="77"/>
      <c r="CE538" s="77"/>
      <c r="CF538" s="77"/>
      <c r="CG538" s="77"/>
      <c r="CH538" s="77"/>
      <c r="CI538" s="77"/>
      <c r="CJ538" s="77"/>
      <c r="CK538" s="77"/>
      <c r="CL538" s="77"/>
      <c r="CM538" s="77"/>
      <c r="CN538" s="77"/>
      <c r="CO538" s="77"/>
      <c r="CP538" s="77"/>
      <c r="CQ538" s="77"/>
      <c r="CR538" s="77"/>
      <c r="CS538" s="77"/>
    </row>
    <row r="539" customHeight="true" ht="15.75" customFormat="true" s="5">
      <c r="A539" s="135"/>
      <c r="B539" s="135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133"/>
      <c r="Y539" s="134"/>
      <c r="Z539" s="133"/>
      <c r="AA539" s="134"/>
      <c r="AB539" s="133"/>
      <c r="AC539" s="134"/>
      <c r="AD539" s="133"/>
      <c r="AE539" s="134"/>
      <c r="AF539" s="77"/>
      <c r="AG539" s="134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  <c r="BG539" s="77"/>
      <c r="BH539" s="77"/>
      <c r="BI539" s="77"/>
      <c r="BJ539" s="77"/>
      <c r="BK539" s="77"/>
      <c r="BL539" s="77"/>
      <c r="BM539" s="77"/>
      <c r="BN539" s="77"/>
      <c r="BO539" s="77"/>
      <c r="BP539" s="77"/>
      <c r="BQ539" s="77"/>
      <c r="BR539" s="77"/>
      <c r="BS539" s="77"/>
      <c r="BT539" s="77"/>
      <c r="BU539" s="77"/>
      <c r="BV539" s="77"/>
      <c r="BW539" s="77"/>
      <c r="BX539" s="77"/>
      <c r="BY539" s="77"/>
      <c r="BZ539" s="77"/>
      <c r="CA539" s="77"/>
      <c r="CB539" s="77"/>
      <c r="CC539" s="77"/>
      <c r="CD539" s="77"/>
      <c r="CE539" s="77"/>
      <c r="CF539" s="77"/>
      <c r="CG539" s="77"/>
      <c r="CH539" s="77"/>
      <c r="CI539" s="77"/>
      <c r="CJ539" s="77"/>
      <c r="CK539" s="77"/>
      <c r="CL539" s="77"/>
      <c r="CM539" s="77"/>
      <c r="CN539" s="77"/>
      <c r="CO539" s="77"/>
      <c r="CP539" s="77"/>
      <c r="CQ539" s="77"/>
      <c r="CR539" s="77"/>
      <c r="CS539" s="77"/>
    </row>
    <row r="540" customHeight="true" ht="15.75" customFormat="true" s="5">
      <c r="A540" s="135"/>
      <c r="B540" s="135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133"/>
      <c r="Y540" s="134"/>
      <c r="Z540" s="133"/>
      <c r="AA540" s="134"/>
      <c r="AB540" s="133"/>
      <c r="AC540" s="134"/>
      <c r="AD540" s="133"/>
      <c r="AE540" s="134"/>
      <c r="AF540" s="77"/>
      <c r="AG540" s="134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  <c r="BK540" s="77"/>
      <c r="BL540" s="77"/>
      <c r="BM540" s="77"/>
      <c r="BN540" s="77"/>
      <c r="BO540" s="77"/>
      <c r="BP540" s="77"/>
      <c r="BQ540" s="77"/>
      <c r="BR540" s="77"/>
      <c r="BS540" s="77"/>
      <c r="BT540" s="77"/>
      <c r="BU540" s="77"/>
      <c r="BV540" s="77"/>
      <c r="BW540" s="77"/>
      <c r="BX540" s="77"/>
      <c r="BY540" s="77"/>
      <c r="BZ540" s="77"/>
      <c r="CA540" s="77"/>
      <c r="CB540" s="77"/>
      <c r="CC540" s="77"/>
      <c r="CD540" s="77"/>
      <c r="CE540" s="77"/>
      <c r="CF540" s="77"/>
      <c r="CG540" s="77"/>
      <c r="CH540" s="77"/>
      <c r="CI540" s="77"/>
      <c r="CJ540" s="77"/>
      <c r="CK540" s="77"/>
      <c r="CL540" s="77"/>
      <c r="CM540" s="77"/>
      <c r="CN540" s="77"/>
      <c r="CO540" s="77"/>
      <c r="CP540" s="77"/>
      <c r="CQ540" s="77"/>
      <c r="CR540" s="77"/>
      <c r="CS540" s="77"/>
    </row>
    <row r="541" customHeight="true" ht="15.75" customFormat="true" s="5">
      <c r="A541" s="135"/>
      <c r="B541" s="135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133"/>
      <c r="Y541" s="134"/>
      <c r="Z541" s="133"/>
      <c r="AA541" s="134"/>
      <c r="AB541" s="133"/>
      <c r="AC541" s="134"/>
      <c r="AD541" s="133"/>
      <c r="AE541" s="134"/>
      <c r="AF541" s="77"/>
      <c r="AG541" s="134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77"/>
      <c r="CR541" s="77"/>
      <c r="CS541" s="77"/>
    </row>
    <row r="542" customHeight="true" ht="15.75" customFormat="true" s="5">
      <c r="A542" s="135"/>
      <c r="B542" s="135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133"/>
      <c r="Y542" s="134"/>
      <c r="Z542" s="133"/>
      <c r="AA542" s="134"/>
      <c r="AB542" s="133"/>
      <c r="AC542" s="134"/>
      <c r="AD542" s="133"/>
      <c r="AE542" s="134"/>
      <c r="AF542" s="77"/>
      <c r="AG542" s="134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77"/>
      <c r="CR542" s="77"/>
      <c r="CS542" s="77"/>
    </row>
    <row r="543" customHeight="true" ht="15.75" customFormat="true" s="5">
      <c r="A543" s="135"/>
      <c r="B543" s="135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133"/>
      <c r="Y543" s="134"/>
      <c r="Z543" s="133"/>
      <c r="AA543" s="134"/>
      <c r="AB543" s="133"/>
      <c r="AC543" s="134"/>
      <c r="AD543" s="133"/>
      <c r="AE543" s="134"/>
      <c r="AF543" s="77"/>
      <c r="AG543" s="134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77"/>
      <c r="CR543" s="77"/>
      <c r="CS543" s="77"/>
    </row>
    <row r="544" customHeight="true" ht="15.75" customFormat="true" s="5">
      <c r="A544" s="135"/>
      <c r="B544" s="135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133"/>
      <c r="Y544" s="134"/>
      <c r="Z544" s="133"/>
      <c r="AA544" s="134"/>
      <c r="AB544" s="133"/>
      <c r="AC544" s="134"/>
      <c r="AD544" s="133"/>
      <c r="AE544" s="134"/>
      <c r="AF544" s="77"/>
      <c r="AG544" s="134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77"/>
      <c r="CR544" s="77"/>
      <c r="CS544" s="77"/>
    </row>
    <row r="545" customHeight="true" ht="15.75" customFormat="true" s="5">
      <c r="A545" s="135"/>
      <c r="B545" s="135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133"/>
      <c r="Y545" s="134"/>
      <c r="Z545" s="133"/>
      <c r="AA545" s="134"/>
      <c r="AB545" s="133"/>
      <c r="AC545" s="134"/>
      <c r="AD545" s="133"/>
      <c r="AE545" s="134"/>
      <c r="AF545" s="77"/>
      <c r="AG545" s="134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  <c r="BG545" s="77"/>
      <c r="BH545" s="77"/>
      <c r="BI545" s="77"/>
      <c r="BJ545" s="77"/>
      <c r="BK545" s="77"/>
      <c r="BL545" s="77"/>
      <c r="BM545" s="77"/>
      <c r="BN545" s="77"/>
      <c r="BO545" s="77"/>
      <c r="BP545" s="77"/>
      <c r="BQ545" s="77"/>
      <c r="BR545" s="77"/>
      <c r="BS545" s="77"/>
      <c r="BT545" s="77"/>
      <c r="BU545" s="77"/>
      <c r="BV545" s="77"/>
      <c r="BW545" s="77"/>
      <c r="BX545" s="77"/>
      <c r="BY545" s="77"/>
      <c r="BZ545" s="77"/>
      <c r="CA545" s="77"/>
      <c r="CB545" s="77"/>
      <c r="CC545" s="77"/>
      <c r="CD545" s="77"/>
      <c r="CE545" s="77"/>
      <c r="CF545" s="77"/>
      <c r="CG545" s="77"/>
      <c r="CH545" s="77"/>
      <c r="CI545" s="77"/>
      <c r="CJ545" s="77"/>
      <c r="CK545" s="77"/>
      <c r="CL545" s="77"/>
      <c r="CM545" s="77"/>
      <c r="CN545" s="77"/>
      <c r="CO545" s="77"/>
      <c r="CP545" s="77"/>
      <c r="CQ545" s="77"/>
      <c r="CR545" s="77"/>
      <c r="CS545" s="77"/>
    </row>
    <row r="546" customHeight="true" ht="15.75" customFormat="true" s="5">
      <c r="A546" s="135"/>
      <c r="B546" s="135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133"/>
      <c r="Y546" s="134"/>
      <c r="Z546" s="133"/>
      <c r="AA546" s="134"/>
      <c r="AB546" s="133"/>
      <c r="AC546" s="134"/>
      <c r="AD546" s="133"/>
      <c r="AE546" s="134"/>
      <c r="AF546" s="77"/>
      <c r="AG546" s="134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77"/>
      <c r="BK546" s="77"/>
      <c r="BL546" s="77"/>
      <c r="BM546" s="77"/>
      <c r="BN546" s="77"/>
      <c r="BO546" s="77"/>
      <c r="BP546" s="77"/>
      <c r="BQ546" s="77"/>
      <c r="BR546" s="77"/>
      <c r="BS546" s="77"/>
      <c r="BT546" s="77"/>
      <c r="BU546" s="77"/>
      <c r="BV546" s="77"/>
      <c r="BW546" s="77"/>
      <c r="BX546" s="77"/>
      <c r="BY546" s="77"/>
      <c r="BZ546" s="77"/>
      <c r="CA546" s="77"/>
      <c r="CB546" s="77"/>
      <c r="CC546" s="77"/>
      <c r="CD546" s="77"/>
      <c r="CE546" s="77"/>
      <c r="CF546" s="77"/>
      <c r="CG546" s="77"/>
      <c r="CH546" s="77"/>
      <c r="CI546" s="77"/>
      <c r="CJ546" s="77"/>
      <c r="CK546" s="77"/>
      <c r="CL546" s="77"/>
      <c r="CM546" s="77"/>
      <c r="CN546" s="77"/>
      <c r="CO546" s="77"/>
      <c r="CP546" s="77"/>
      <c r="CQ546" s="77"/>
      <c r="CR546" s="77"/>
      <c r="CS546" s="77"/>
    </row>
    <row r="547" customHeight="true" ht="15.75" customFormat="true" s="5">
      <c r="A547" s="135"/>
      <c r="B547" s="135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133"/>
      <c r="Y547" s="134"/>
      <c r="Z547" s="133"/>
      <c r="AA547" s="134"/>
      <c r="AB547" s="133"/>
      <c r="AC547" s="134"/>
      <c r="AD547" s="133"/>
      <c r="AE547" s="134"/>
      <c r="AF547" s="77"/>
      <c r="AG547" s="134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  <c r="BG547" s="77"/>
      <c r="BH547" s="77"/>
      <c r="BI547" s="77"/>
      <c r="BJ547" s="77"/>
      <c r="BK547" s="77"/>
      <c r="BL547" s="77"/>
      <c r="BM547" s="77"/>
      <c r="BN547" s="77"/>
      <c r="BO547" s="77"/>
      <c r="BP547" s="77"/>
      <c r="BQ547" s="77"/>
      <c r="BR547" s="77"/>
      <c r="BS547" s="77"/>
      <c r="BT547" s="77"/>
      <c r="BU547" s="77"/>
      <c r="BV547" s="77"/>
      <c r="BW547" s="77"/>
      <c r="BX547" s="77"/>
      <c r="BY547" s="77"/>
      <c r="BZ547" s="77"/>
      <c r="CA547" s="77"/>
      <c r="CB547" s="77"/>
      <c r="CC547" s="77"/>
      <c r="CD547" s="77"/>
      <c r="CE547" s="77"/>
      <c r="CF547" s="77"/>
      <c r="CG547" s="77"/>
      <c r="CH547" s="77"/>
      <c r="CI547" s="77"/>
      <c r="CJ547" s="77"/>
      <c r="CK547" s="77"/>
      <c r="CL547" s="77"/>
      <c r="CM547" s="77"/>
      <c r="CN547" s="77"/>
      <c r="CO547" s="77"/>
      <c r="CP547" s="77"/>
      <c r="CQ547" s="77"/>
      <c r="CR547" s="77"/>
      <c r="CS547" s="77"/>
    </row>
    <row r="548" customHeight="true" ht="15.75" customFormat="true" s="5">
      <c r="A548" s="135"/>
      <c r="B548" s="135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133"/>
      <c r="Y548" s="134"/>
      <c r="Z548" s="133"/>
      <c r="AA548" s="134"/>
      <c r="AB548" s="133"/>
      <c r="AC548" s="134"/>
      <c r="AD548" s="133"/>
      <c r="AE548" s="134"/>
      <c r="AF548" s="77"/>
      <c r="AG548" s="134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  <c r="BG548" s="77"/>
      <c r="BH548" s="77"/>
      <c r="BI548" s="77"/>
      <c r="BJ548" s="77"/>
      <c r="BK548" s="77"/>
      <c r="BL548" s="77"/>
      <c r="BM548" s="77"/>
      <c r="BN548" s="77"/>
      <c r="BO548" s="77"/>
      <c r="BP548" s="77"/>
      <c r="BQ548" s="77"/>
      <c r="BR548" s="77"/>
      <c r="BS548" s="77"/>
      <c r="BT548" s="77"/>
      <c r="BU548" s="77"/>
      <c r="BV548" s="77"/>
      <c r="BW548" s="77"/>
      <c r="BX548" s="77"/>
      <c r="BY548" s="77"/>
      <c r="BZ548" s="77"/>
      <c r="CA548" s="77"/>
      <c r="CB548" s="77"/>
      <c r="CC548" s="77"/>
      <c r="CD548" s="77"/>
      <c r="CE548" s="77"/>
      <c r="CF548" s="77"/>
      <c r="CG548" s="77"/>
      <c r="CH548" s="77"/>
      <c r="CI548" s="77"/>
      <c r="CJ548" s="77"/>
      <c r="CK548" s="77"/>
      <c r="CL548" s="77"/>
      <c r="CM548" s="77"/>
      <c r="CN548" s="77"/>
      <c r="CO548" s="77"/>
      <c r="CP548" s="77"/>
      <c r="CQ548" s="77"/>
      <c r="CR548" s="77"/>
      <c r="CS548" s="77"/>
    </row>
    <row r="549" customHeight="true" ht="15.75" customFormat="true" s="5">
      <c r="A549" s="135"/>
      <c r="B549" s="135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133"/>
      <c r="Y549" s="134"/>
      <c r="Z549" s="133"/>
      <c r="AA549" s="134"/>
      <c r="AB549" s="133"/>
      <c r="AC549" s="134"/>
      <c r="AD549" s="133"/>
      <c r="AE549" s="134"/>
      <c r="AF549" s="77"/>
      <c r="AG549" s="134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  <c r="BK549" s="77"/>
      <c r="BL549" s="77"/>
      <c r="BM549" s="77"/>
      <c r="BN549" s="77"/>
      <c r="BO549" s="77"/>
      <c r="BP549" s="77"/>
      <c r="BQ549" s="77"/>
      <c r="BR549" s="77"/>
      <c r="BS549" s="77"/>
      <c r="BT549" s="77"/>
      <c r="BU549" s="77"/>
      <c r="BV549" s="77"/>
      <c r="BW549" s="77"/>
      <c r="BX549" s="77"/>
      <c r="BY549" s="77"/>
      <c r="BZ549" s="77"/>
      <c r="CA549" s="77"/>
      <c r="CB549" s="77"/>
      <c r="CC549" s="77"/>
      <c r="CD549" s="77"/>
      <c r="CE549" s="77"/>
      <c r="CF549" s="77"/>
      <c r="CG549" s="77"/>
      <c r="CH549" s="77"/>
      <c r="CI549" s="77"/>
      <c r="CJ549" s="77"/>
      <c r="CK549" s="77"/>
      <c r="CL549" s="77"/>
      <c r="CM549" s="77"/>
      <c r="CN549" s="77"/>
      <c r="CO549" s="77"/>
      <c r="CP549" s="77"/>
      <c r="CQ549" s="77"/>
      <c r="CR549" s="77"/>
      <c r="CS549" s="77"/>
    </row>
    <row r="550" customHeight="true" ht="15.75" customFormat="true" s="5">
      <c r="A550" s="135"/>
      <c r="B550" s="135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133"/>
      <c r="Y550" s="134"/>
      <c r="Z550" s="133"/>
      <c r="AA550" s="134"/>
      <c r="AB550" s="133"/>
      <c r="AC550" s="134"/>
      <c r="AD550" s="133"/>
      <c r="AE550" s="134"/>
      <c r="AF550" s="77"/>
      <c r="AG550" s="134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  <c r="BK550" s="77"/>
      <c r="BL550" s="77"/>
      <c r="BM550" s="77"/>
      <c r="BN550" s="77"/>
      <c r="BO550" s="77"/>
      <c r="BP550" s="77"/>
      <c r="BQ550" s="77"/>
      <c r="BR550" s="77"/>
      <c r="BS550" s="77"/>
      <c r="BT550" s="77"/>
      <c r="BU550" s="77"/>
      <c r="BV550" s="77"/>
      <c r="BW550" s="77"/>
      <c r="BX550" s="77"/>
      <c r="BY550" s="77"/>
      <c r="BZ550" s="77"/>
      <c r="CA550" s="77"/>
      <c r="CB550" s="77"/>
      <c r="CC550" s="77"/>
      <c r="CD550" s="77"/>
      <c r="CE550" s="77"/>
      <c r="CF550" s="77"/>
      <c r="CG550" s="77"/>
      <c r="CH550" s="77"/>
      <c r="CI550" s="77"/>
      <c r="CJ550" s="77"/>
      <c r="CK550" s="77"/>
      <c r="CL550" s="77"/>
      <c r="CM550" s="77"/>
      <c r="CN550" s="77"/>
      <c r="CO550" s="77"/>
      <c r="CP550" s="77"/>
      <c r="CQ550" s="77"/>
      <c r="CR550" s="77"/>
      <c r="CS550" s="77"/>
    </row>
    <row r="551" customHeight="true" ht="15.75" customFormat="true" s="5">
      <c r="A551" s="135"/>
      <c r="B551" s="135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133"/>
      <c r="Y551" s="134"/>
      <c r="Z551" s="133"/>
      <c r="AA551" s="134"/>
      <c r="AB551" s="133"/>
      <c r="AC551" s="134"/>
      <c r="AD551" s="133"/>
      <c r="AE551" s="134"/>
      <c r="AF551" s="77"/>
      <c r="AG551" s="134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77"/>
      <c r="CR551" s="77"/>
      <c r="CS551" s="77"/>
    </row>
    <row r="552" customHeight="true" ht="15.75" customFormat="true" s="5">
      <c r="A552" s="135"/>
      <c r="B552" s="135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133"/>
      <c r="Y552" s="134"/>
      <c r="Z552" s="133"/>
      <c r="AA552" s="134"/>
      <c r="AB552" s="133"/>
      <c r="AC552" s="134"/>
      <c r="AD552" s="133"/>
      <c r="AE552" s="134"/>
      <c r="AF552" s="77"/>
      <c r="AG552" s="134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  <c r="BG552" s="77"/>
      <c r="BH552" s="77"/>
      <c r="BI552" s="77"/>
      <c r="BJ552" s="77"/>
      <c r="BK552" s="77"/>
      <c r="BL552" s="77"/>
      <c r="BM552" s="77"/>
      <c r="BN552" s="77"/>
      <c r="BO552" s="77"/>
      <c r="BP552" s="77"/>
      <c r="BQ552" s="77"/>
      <c r="BR552" s="77"/>
      <c r="BS552" s="77"/>
      <c r="BT552" s="77"/>
      <c r="BU552" s="77"/>
      <c r="BV552" s="77"/>
      <c r="BW552" s="77"/>
      <c r="BX552" s="77"/>
      <c r="BY552" s="77"/>
      <c r="BZ552" s="77"/>
      <c r="CA552" s="77"/>
      <c r="CB552" s="77"/>
      <c r="CC552" s="77"/>
      <c r="CD552" s="77"/>
      <c r="CE552" s="77"/>
      <c r="CF552" s="77"/>
      <c r="CG552" s="77"/>
      <c r="CH552" s="77"/>
      <c r="CI552" s="77"/>
      <c r="CJ552" s="77"/>
      <c r="CK552" s="77"/>
      <c r="CL552" s="77"/>
      <c r="CM552" s="77"/>
      <c r="CN552" s="77"/>
      <c r="CO552" s="77"/>
      <c r="CP552" s="77"/>
      <c r="CQ552" s="77"/>
      <c r="CR552" s="77"/>
      <c r="CS552" s="77"/>
    </row>
    <row r="553" customHeight="true" ht="15.75" customFormat="true" s="5">
      <c r="A553" s="135"/>
      <c r="B553" s="135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133"/>
      <c r="Y553" s="134"/>
      <c r="Z553" s="133"/>
      <c r="AA553" s="134"/>
      <c r="AB553" s="133"/>
      <c r="AC553" s="134"/>
      <c r="AD553" s="133"/>
      <c r="AE553" s="134"/>
      <c r="AF553" s="77"/>
      <c r="AG553" s="134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  <c r="BG553" s="77"/>
      <c r="BH553" s="77"/>
      <c r="BI553" s="77"/>
      <c r="BJ553" s="77"/>
      <c r="BK553" s="77"/>
      <c r="BL553" s="77"/>
      <c r="BM553" s="77"/>
      <c r="BN553" s="77"/>
      <c r="BO553" s="77"/>
      <c r="BP553" s="77"/>
      <c r="BQ553" s="77"/>
      <c r="BR553" s="77"/>
      <c r="BS553" s="77"/>
      <c r="BT553" s="77"/>
      <c r="BU553" s="77"/>
      <c r="BV553" s="77"/>
      <c r="BW553" s="77"/>
      <c r="BX553" s="77"/>
      <c r="BY553" s="77"/>
      <c r="BZ553" s="77"/>
      <c r="CA553" s="77"/>
      <c r="CB553" s="77"/>
      <c r="CC553" s="77"/>
      <c r="CD553" s="77"/>
      <c r="CE553" s="77"/>
      <c r="CF553" s="77"/>
      <c r="CG553" s="77"/>
      <c r="CH553" s="77"/>
      <c r="CI553" s="77"/>
      <c r="CJ553" s="77"/>
      <c r="CK553" s="77"/>
      <c r="CL553" s="77"/>
      <c r="CM553" s="77"/>
      <c r="CN553" s="77"/>
      <c r="CO553" s="77"/>
      <c r="CP553" s="77"/>
      <c r="CQ553" s="77"/>
      <c r="CR553" s="77"/>
      <c r="CS553" s="77"/>
    </row>
    <row r="554" customHeight="true" ht="15.75" customFormat="true" s="5">
      <c r="A554" s="135"/>
      <c r="B554" s="135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133"/>
      <c r="Y554" s="134"/>
      <c r="Z554" s="133"/>
      <c r="AA554" s="134"/>
      <c r="AB554" s="133"/>
      <c r="AC554" s="134"/>
      <c r="AD554" s="133"/>
      <c r="AE554" s="134"/>
      <c r="AF554" s="77"/>
      <c r="AG554" s="134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  <c r="BG554" s="77"/>
      <c r="BH554" s="77"/>
      <c r="BI554" s="77"/>
      <c r="BJ554" s="77"/>
      <c r="BK554" s="77"/>
      <c r="BL554" s="77"/>
      <c r="BM554" s="77"/>
      <c r="BN554" s="77"/>
      <c r="BO554" s="77"/>
      <c r="BP554" s="77"/>
      <c r="BQ554" s="77"/>
      <c r="BR554" s="77"/>
      <c r="BS554" s="77"/>
      <c r="BT554" s="77"/>
      <c r="BU554" s="77"/>
      <c r="BV554" s="77"/>
      <c r="BW554" s="77"/>
      <c r="BX554" s="77"/>
      <c r="BY554" s="77"/>
      <c r="BZ554" s="77"/>
      <c r="CA554" s="77"/>
      <c r="CB554" s="77"/>
      <c r="CC554" s="77"/>
      <c r="CD554" s="77"/>
      <c r="CE554" s="77"/>
      <c r="CF554" s="77"/>
      <c r="CG554" s="77"/>
      <c r="CH554" s="77"/>
      <c r="CI554" s="77"/>
      <c r="CJ554" s="77"/>
      <c r="CK554" s="77"/>
      <c r="CL554" s="77"/>
      <c r="CM554" s="77"/>
      <c r="CN554" s="77"/>
      <c r="CO554" s="77"/>
      <c r="CP554" s="77"/>
      <c r="CQ554" s="77"/>
      <c r="CR554" s="77"/>
      <c r="CS554" s="77"/>
    </row>
    <row r="555" customHeight="true" ht="15.75" customFormat="true" s="5">
      <c r="A555" s="135"/>
      <c r="B555" s="135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133"/>
      <c r="Y555" s="134"/>
      <c r="Z555" s="133"/>
      <c r="AA555" s="134"/>
      <c r="AB555" s="133"/>
      <c r="AC555" s="134"/>
      <c r="AD555" s="133"/>
      <c r="AE555" s="134"/>
      <c r="AF555" s="77"/>
      <c r="AG555" s="134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  <c r="BG555" s="77"/>
      <c r="BH555" s="77"/>
      <c r="BI555" s="77"/>
      <c r="BJ555" s="77"/>
      <c r="BK555" s="77"/>
      <c r="BL555" s="77"/>
      <c r="BM555" s="77"/>
      <c r="BN555" s="77"/>
      <c r="BO555" s="77"/>
      <c r="BP555" s="77"/>
      <c r="BQ555" s="77"/>
      <c r="BR555" s="77"/>
      <c r="BS555" s="77"/>
      <c r="BT555" s="77"/>
      <c r="BU555" s="77"/>
      <c r="BV555" s="77"/>
      <c r="BW555" s="77"/>
      <c r="BX555" s="77"/>
      <c r="BY555" s="77"/>
      <c r="BZ555" s="77"/>
      <c r="CA555" s="77"/>
      <c r="CB555" s="77"/>
      <c r="CC555" s="77"/>
      <c r="CD555" s="77"/>
      <c r="CE555" s="77"/>
      <c r="CF555" s="77"/>
      <c r="CG555" s="77"/>
      <c r="CH555" s="77"/>
      <c r="CI555" s="77"/>
      <c r="CJ555" s="77"/>
      <c r="CK555" s="77"/>
      <c r="CL555" s="77"/>
      <c r="CM555" s="77"/>
      <c r="CN555" s="77"/>
      <c r="CO555" s="77"/>
      <c r="CP555" s="77"/>
      <c r="CQ555" s="77"/>
      <c r="CR555" s="77"/>
      <c r="CS555" s="77"/>
    </row>
    <row r="556" customHeight="true" ht="15.75" customFormat="true" s="5">
      <c r="A556" s="135"/>
      <c r="B556" s="135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133"/>
      <c r="Y556" s="134"/>
      <c r="Z556" s="133"/>
      <c r="AA556" s="134"/>
      <c r="AB556" s="133"/>
      <c r="AC556" s="134"/>
      <c r="AD556" s="133"/>
      <c r="AE556" s="134"/>
      <c r="AF556" s="77"/>
      <c r="AG556" s="134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  <c r="BG556" s="77"/>
      <c r="BH556" s="77"/>
      <c r="BI556" s="77"/>
      <c r="BJ556" s="77"/>
      <c r="BK556" s="77"/>
      <c r="BL556" s="77"/>
      <c r="BM556" s="77"/>
      <c r="BN556" s="77"/>
      <c r="BO556" s="77"/>
      <c r="BP556" s="77"/>
      <c r="BQ556" s="77"/>
      <c r="BR556" s="77"/>
      <c r="BS556" s="77"/>
      <c r="BT556" s="77"/>
      <c r="BU556" s="77"/>
      <c r="BV556" s="77"/>
      <c r="BW556" s="77"/>
      <c r="BX556" s="77"/>
      <c r="BY556" s="77"/>
      <c r="BZ556" s="77"/>
      <c r="CA556" s="77"/>
      <c r="CB556" s="77"/>
      <c r="CC556" s="77"/>
      <c r="CD556" s="77"/>
      <c r="CE556" s="77"/>
      <c r="CF556" s="77"/>
      <c r="CG556" s="77"/>
      <c r="CH556" s="77"/>
      <c r="CI556" s="77"/>
      <c r="CJ556" s="77"/>
      <c r="CK556" s="77"/>
      <c r="CL556" s="77"/>
      <c r="CM556" s="77"/>
      <c r="CN556" s="77"/>
      <c r="CO556" s="77"/>
      <c r="CP556" s="77"/>
      <c r="CQ556" s="77"/>
      <c r="CR556" s="77"/>
      <c r="CS556" s="77"/>
    </row>
    <row r="557" customHeight="true" ht="15.75" customFormat="true" s="5">
      <c r="A557" s="135"/>
      <c r="B557" s="135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133"/>
      <c r="Y557" s="134"/>
      <c r="Z557" s="133"/>
      <c r="AA557" s="134"/>
      <c r="AB557" s="133"/>
      <c r="AC557" s="134"/>
      <c r="AD557" s="133"/>
      <c r="AE557" s="134"/>
      <c r="AF557" s="77"/>
      <c r="AG557" s="134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77"/>
      <c r="CR557" s="77"/>
      <c r="CS557" s="77"/>
    </row>
    <row r="558" customHeight="true" ht="15.75" customFormat="true" s="5">
      <c r="A558" s="135"/>
      <c r="B558" s="135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133"/>
      <c r="Y558" s="134"/>
      <c r="Z558" s="133"/>
      <c r="AA558" s="134"/>
      <c r="AB558" s="133"/>
      <c r="AC558" s="134"/>
      <c r="AD558" s="133"/>
      <c r="AE558" s="134"/>
      <c r="AF558" s="77"/>
      <c r="AG558" s="134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  <c r="BG558" s="77"/>
      <c r="BH558" s="77"/>
      <c r="BI558" s="77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77"/>
      <c r="CR558" s="77"/>
      <c r="CS558" s="77"/>
    </row>
    <row r="559" customHeight="true" ht="15.75" customFormat="true" s="5">
      <c r="A559" s="135"/>
      <c r="B559" s="135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133"/>
      <c r="Y559" s="134"/>
      <c r="Z559" s="133"/>
      <c r="AA559" s="134"/>
      <c r="AB559" s="133"/>
      <c r="AC559" s="134"/>
      <c r="AD559" s="133"/>
      <c r="AE559" s="134"/>
      <c r="AF559" s="77"/>
      <c r="AG559" s="134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77"/>
      <c r="CR559" s="77"/>
      <c r="CS559" s="77"/>
    </row>
    <row r="560" customHeight="true" ht="15.75" customFormat="true" s="5">
      <c r="A560" s="135"/>
      <c r="B560" s="135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133"/>
      <c r="Y560" s="134"/>
      <c r="Z560" s="133"/>
      <c r="AA560" s="134"/>
      <c r="AB560" s="133"/>
      <c r="AC560" s="134"/>
      <c r="AD560" s="133"/>
      <c r="AE560" s="134"/>
      <c r="AF560" s="77"/>
      <c r="AG560" s="134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  <c r="BG560" s="77"/>
      <c r="BH560" s="77"/>
      <c r="BI560" s="77"/>
      <c r="BJ560" s="77"/>
      <c r="BK560" s="77"/>
      <c r="BL560" s="77"/>
      <c r="BM560" s="77"/>
      <c r="BN560" s="77"/>
      <c r="BO560" s="77"/>
      <c r="BP560" s="77"/>
      <c r="BQ560" s="77"/>
      <c r="BR560" s="77"/>
      <c r="BS560" s="77"/>
      <c r="BT560" s="77"/>
      <c r="BU560" s="77"/>
      <c r="BV560" s="77"/>
      <c r="BW560" s="77"/>
      <c r="BX560" s="77"/>
      <c r="BY560" s="77"/>
      <c r="BZ560" s="77"/>
      <c r="CA560" s="77"/>
      <c r="CB560" s="77"/>
      <c r="CC560" s="77"/>
      <c r="CD560" s="77"/>
      <c r="CE560" s="77"/>
      <c r="CF560" s="77"/>
      <c r="CG560" s="77"/>
      <c r="CH560" s="77"/>
      <c r="CI560" s="77"/>
      <c r="CJ560" s="77"/>
      <c r="CK560" s="77"/>
      <c r="CL560" s="77"/>
      <c r="CM560" s="77"/>
      <c r="CN560" s="77"/>
      <c r="CO560" s="77"/>
      <c r="CP560" s="77"/>
      <c r="CQ560" s="77"/>
      <c r="CR560" s="77"/>
      <c r="CS560" s="77"/>
    </row>
    <row r="561" customHeight="true" ht="15.75" customFormat="true" s="5">
      <c r="A561" s="135"/>
      <c r="B561" s="135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133"/>
      <c r="Y561" s="134"/>
      <c r="Z561" s="133"/>
      <c r="AA561" s="134"/>
      <c r="AB561" s="133"/>
      <c r="AC561" s="134"/>
      <c r="AD561" s="133"/>
      <c r="AE561" s="134"/>
      <c r="AF561" s="77"/>
      <c r="AG561" s="134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  <c r="BG561" s="77"/>
      <c r="BH561" s="77"/>
      <c r="BI561" s="77"/>
      <c r="BJ561" s="77"/>
      <c r="BK561" s="77"/>
      <c r="BL561" s="77"/>
      <c r="BM561" s="77"/>
      <c r="BN561" s="77"/>
      <c r="BO561" s="77"/>
      <c r="BP561" s="77"/>
      <c r="BQ561" s="77"/>
      <c r="BR561" s="77"/>
      <c r="BS561" s="77"/>
      <c r="BT561" s="77"/>
      <c r="BU561" s="77"/>
      <c r="BV561" s="77"/>
      <c r="BW561" s="77"/>
      <c r="BX561" s="77"/>
      <c r="BY561" s="77"/>
      <c r="BZ561" s="77"/>
      <c r="CA561" s="77"/>
      <c r="CB561" s="77"/>
      <c r="CC561" s="77"/>
      <c r="CD561" s="77"/>
      <c r="CE561" s="77"/>
      <c r="CF561" s="77"/>
      <c r="CG561" s="77"/>
      <c r="CH561" s="77"/>
      <c r="CI561" s="77"/>
      <c r="CJ561" s="77"/>
      <c r="CK561" s="77"/>
      <c r="CL561" s="77"/>
      <c r="CM561" s="77"/>
      <c r="CN561" s="77"/>
      <c r="CO561" s="77"/>
      <c r="CP561" s="77"/>
      <c r="CQ561" s="77"/>
      <c r="CR561" s="77"/>
      <c r="CS561" s="77"/>
    </row>
    <row r="562" customHeight="true" ht="15.75" customFormat="true" s="5">
      <c r="A562" s="135"/>
      <c r="B562" s="135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133"/>
      <c r="Y562" s="134"/>
      <c r="Z562" s="133"/>
      <c r="AA562" s="134"/>
      <c r="AB562" s="133"/>
      <c r="AC562" s="134"/>
      <c r="AD562" s="133"/>
      <c r="AE562" s="134"/>
      <c r="AF562" s="77"/>
      <c r="AG562" s="134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77"/>
      <c r="CR562" s="77"/>
      <c r="CS562" s="77"/>
    </row>
    <row r="563" customHeight="true" ht="15.75" customFormat="true" s="5">
      <c r="A563" s="135"/>
      <c r="B563" s="135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133"/>
      <c r="Y563" s="134"/>
      <c r="Z563" s="133"/>
      <c r="AA563" s="134"/>
      <c r="AB563" s="133"/>
      <c r="AC563" s="134"/>
      <c r="AD563" s="133"/>
      <c r="AE563" s="134"/>
      <c r="AF563" s="77"/>
      <c r="AG563" s="134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77"/>
      <c r="CR563" s="77"/>
      <c r="CS563" s="77"/>
    </row>
    <row r="564" customHeight="true" ht="15.75" customFormat="true" s="5">
      <c r="A564" s="135"/>
      <c r="B564" s="135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133"/>
      <c r="Y564" s="134"/>
      <c r="Z564" s="133"/>
      <c r="AA564" s="134"/>
      <c r="AB564" s="133"/>
      <c r="AC564" s="134"/>
      <c r="AD564" s="133"/>
      <c r="AE564" s="134"/>
      <c r="AF564" s="77"/>
      <c r="AG564" s="134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77"/>
      <c r="CR564" s="77"/>
      <c r="CS564" s="77"/>
    </row>
    <row r="565" customHeight="true" ht="15.75" customFormat="true" s="5">
      <c r="A565" s="135"/>
      <c r="B565" s="135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133"/>
      <c r="Y565" s="134"/>
      <c r="Z565" s="133"/>
      <c r="AA565" s="134"/>
      <c r="AB565" s="133"/>
      <c r="AC565" s="134"/>
      <c r="AD565" s="133"/>
      <c r="AE565" s="134"/>
      <c r="AF565" s="77"/>
      <c r="AG565" s="134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77"/>
      <c r="CR565" s="77"/>
      <c r="CS565" s="77"/>
    </row>
    <row r="566" customHeight="true" ht="15.75" customFormat="true" s="5">
      <c r="A566" s="135"/>
      <c r="B566" s="135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133"/>
      <c r="Y566" s="134"/>
      <c r="Z566" s="133"/>
      <c r="AA566" s="134"/>
      <c r="AB566" s="133"/>
      <c r="AC566" s="134"/>
      <c r="AD566" s="133"/>
      <c r="AE566" s="134"/>
      <c r="AF566" s="77"/>
      <c r="AG566" s="134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77"/>
      <c r="CR566" s="77"/>
      <c r="CS566" s="77"/>
    </row>
    <row r="567" customHeight="true" ht="15.75" customFormat="true" s="5">
      <c r="A567" s="135"/>
      <c r="B567" s="135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133"/>
      <c r="Y567" s="134"/>
      <c r="Z567" s="133"/>
      <c r="AA567" s="134"/>
      <c r="AB567" s="133"/>
      <c r="AC567" s="134"/>
      <c r="AD567" s="133"/>
      <c r="AE567" s="134"/>
      <c r="AF567" s="77"/>
      <c r="AG567" s="134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  <c r="BG567" s="77"/>
      <c r="BH567" s="77"/>
      <c r="BI567" s="77"/>
      <c r="BJ567" s="77"/>
      <c r="BK567" s="77"/>
      <c r="BL567" s="77"/>
      <c r="BM567" s="77"/>
      <c r="BN567" s="77"/>
      <c r="BO567" s="77"/>
      <c r="BP567" s="77"/>
      <c r="BQ567" s="77"/>
      <c r="BR567" s="77"/>
      <c r="BS567" s="77"/>
      <c r="BT567" s="77"/>
      <c r="BU567" s="77"/>
      <c r="BV567" s="77"/>
      <c r="BW567" s="77"/>
      <c r="BX567" s="77"/>
      <c r="BY567" s="77"/>
      <c r="BZ567" s="77"/>
      <c r="CA567" s="77"/>
      <c r="CB567" s="77"/>
      <c r="CC567" s="77"/>
      <c r="CD567" s="77"/>
      <c r="CE567" s="77"/>
      <c r="CF567" s="77"/>
      <c r="CG567" s="77"/>
      <c r="CH567" s="77"/>
      <c r="CI567" s="77"/>
      <c r="CJ567" s="77"/>
      <c r="CK567" s="77"/>
      <c r="CL567" s="77"/>
      <c r="CM567" s="77"/>
      <c r="CN567" s="77"/>
      <c r="CO567" s="77"/>
      <c r="CP567" s="77"/>
      <c r="CQ567" s="77"/>
      <c r="CR567" s="77"/>
      <c r="CS567" s="77"/>
    </row>
    <row r="568" customHeight="true" ht="15.75" customFormat="true" s="5">
      <c r="A568" s="135"/>
      <c r="B568" s="135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133"/>
      <c r="Y568" s="134"/>
      <c r="Z568" s="133"/>
      <c r="AA568" s="134"/>
      <c r="AB568" s="133"/>
      <c r="AC568" s="134"/>
      <c r="AD568" s="133"/>
      <c r="AE568" s="134"/>
      <c r="AF568" s="77"/>
      <c r="AG568" s="134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  <c r="BG568" s="77"/>
      <c r="BH568" s="77"/>
      <c r="BI568" s="77"/>
      <c r="BJ568" s="77"/>
      <c r="BK568" s="77"/>
      <c r="BL568" s="77"/>
      <c r="BM568" s="77"/>
      <c r="BN568" s="77"/>
      <c r="BO568" s="77"/>
      <c r="BP568" s="77"/>
      <c r="BQ568" s="77"/>
      <c r="BR568" s="77"/>
      <c r="BS568" s="77"/>
      <c r="BT568" s="77"/>
      <c r="BU568" s="77"/>
      <c r="BV568" s="77"/>
      <c r="BW568" s="77"/>
      <c r="BX568" s="77"/>
      <c r="BY568" s="77"/>
      <c r="BZ568" s="77"/>
      <c r="CA568" s="77"/>
      <c r="CB568" s="77"/>
      <c r="CC568" s="77"/>
      <c r="CD568" s="77"/>
      <c r="CE568" s="77"/>
      <c r="CF568" s="77"/>
      <c r="CG568" s="77"/>
      <c r="CH568" s="77"/>
      <c r="CI568" s="77"/>
      <c r="CJ568" s="77"/>
      <c r="CK568" s="77"/>
      <c r="CL568" s="77"/>
      <c r="CM568" s="77"/>
      <c r="CN568" s="77"/>
      <c r="CO568" s="77"/>
      <c r="CP568" s="77"/>
      <c r="CQ568" s="77"/>
      <c r="CR568" s="77"/>
      <c r="CS568" s="77"/>
    </row>
    <row r="569" customHeight="true" ht="15.75" customFormat="true" s="5">
      <c r="A569" s="135"/>
      <c r="B569" s="135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133"/>
      <c r="Y569" s="134"/>
      <c r="Z569" s="133"/>
      <c r="AA569" s="134"/>
      <c r="AB569" s="133"/>
      <c r="AC569" s="134"/>
      <c r="AD569" s="133"/>
      <c r="AE569" s="134"/>
      <c r="AF569" s="77"/>
      <c r="AG569" s="134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  <c r="BK569" s="77"/>
      <c r="BL569" s="77"/>
      <c r="BM569" s="77"/>
      <c r="BN569" s="77"/>
      <c r="BO569" s="77"/>
      <c r="BP569" s="77"/>
      <c r="BQ569" s="77"/>
      <c r="BR569" s="77"/>
      <c r="BS569" s="77"/>
      <c r="BT569" s="77"/>
      <c r="BU569" s="77"/>
      <c r="BV569" s="77"/>
      <c r="BW569" s="77"/>
      <c r="BX569" s="77"/>
      <c r="BY569" s="77"/>
      <c r="BZ569" s="77"/>
      <c r="CA569" s="77"/>
      <c r="CB569" s="77"/>
      <c r="CC569" s="77"/>
      <c r="CD569" s="77"/>
      <c r="CE569" s="77"/>
      <c r="CF569" s="77"/>
      <c r="CG569" s="77"/>
      <c r="CH569" s="77"/>
      <c r="CI569" s="77"/>
      <c r="CJ569" s="77"/>
      <c r="CK569" s="77"/>
      <c r="CL569" s="77"/>
      <c r="CM569" s="77"/>
      <c r="CN569" s="77"/>
      <c r="CO569" s="77"/>
      <c r="CP569" s="77"/>
      <c r="CQ569" s="77"/>
      <c r="CR569" s="77"/>
      <c r="CS569" s="77"/>
    </row>
    <row r="570" customHeight="true" ht="15.75" customFormat="true" s="5">
      <c r="A570" s="135"/>
      <c r="B570" s="135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133"/>
      <c r="Y570" s="134"/>
      <c r="Z570" s="133"/>
      <c r="AA570" s="134"/>
      <c r="AB570" s="133"/>
      <c r="AC570" s="134"/>
      <c r="AD570" s="133"/>
      <c r="AE570" s="134"/>
      <c r="AF570" s="77"/>
      <c r="AG570" s="134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  <c r="BG570" s="77"/>
      <c r="BH570" s="77"/>
      <c r="BI570" s="77"/>
      <c r="BJ570" s="77"/>
      <c r="BK570" s="77"/>
      <c r="BL570" s="77"/>
      <c r="BM570" s="77"/>
      <c r="BN570" s="77"/>
      <c r="BO570" s="77"/>
      <c r="BP570" s="77"/>
      <c r="BQ570" s="77"/>
      <c r="BR570" s="77"/>
      <c r="BS570" s="77"/>
      <c r="BT570" s="77"/>
      <c r="BU570" s="77"/>
      <c r="BV570" s="77"/>
      <c r="BW570" s="77"/>
      <c r="BX570" s="77"/>
      <c r="BY570" s="77"/>
      <c r="BZ570" s="77"/>
      <c r="CA570" s="77"/>
      <c r="CB570" s="77"/>
      <c r="CC570" s="77"/>
      <c r="CD570" s="77"/>
      <c r="CE570" s="77"/>
      <c r="CF570" s="77"/>
      <c r="CG570" s="77"/>
      <c r="CH570" s="77"/>
      <c r="CI570" s="77"/>
      <c r="CJ570" s="77"/>
      <c r="CK570" s="77"/>
      <c r="CL570" s="77"/>
      <c r="CM570" s="77"/>
      <c r="CN570" s="77"/>
      <c r="CO570" s="77"/>
      <c r="CP570" s="77"/>
      <c r="CQ570" s="77"/>
      <c r="CR570" s="77"/>
      <c r="CS570" s="77"/>
    </row>
    <row r="571" customHeight="true" ht="15.75" customFormat="true" s="5">
      <c r="A571" s="135"/>
      <c r="B571" s="135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133"/>
      <c r="Y571" s="134"/>
      <c r="Z571" s="133"/>
      <c r="AA571" s="134"/>
      <c r="AB571" s="133"/>
      <c r="AC571" s="134"/>
      <c r="AD571" s="133"/>
      <c r="AE571" s="134"/>
      <c r="AF571" s="77"/>
      <c r="AG571" s="134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  <c r="BG571" s="77"/>
      <c r="BH571" s="77"/>
      <c r="BI571" s="77"/>
      <c r="BJ571" s="77"/>
      <c r="BK571" s="77"/>
      <c r="BL571" s="77"/>
      <c r="BM571" s="77"/>
      <c r="BN571" s="77"/>
      <c r="BO571" s="77"/>
      <c r="BP571" s="77"/>
      <c r="BQ571" s="77"/>
      <c r="BR571" s="77"/>
      <c r="BS571" s="77"/>
      <c r="BT571" s="77"/>
      <c r="BU571" s="77"/>
      <c r="BV571" s="77"/>
      <c r="BW571" s="77"/>
      <c r="BX571" s="77"/>
      <c r="BY571" s="77"/>
      <c r="BZ571" s="77"/>
      <c r="CA571" s="77"/>
      <c r="CB571" s="77"/>
      <c r="CC571" s="77"/>
      <c r="CD571" s="77"/>
      <c r="CE571" s="77"/>
      <c r="CF571" s="77"/>
      <c r="CG571" s="77"/>
      <c r="CH571" s="77"/>
      <c r="CI571" s="77"/>
      <c r="CJ571" s="77"/>
      <c r="CK571" s="77"/>
      <c r="CL571" s="77"/>
      <c r="CM571" s="77"/>
      <c r="CN571" s="77"/>
      <c r="CO571" s="77"/>
      <c r="CP571" s="77"/>
      <c r="CQ571" s="77"/>
      <c r="CR571" s="77"/>
      <c r="CS571" s="77"/>
    </row>
    <row r="572" customHeight="true" ht="15.75" customFormat="true" s="5">
      <c r="A572" s="135"/>
      <c r="B572" s="135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133"/>
      <c r="Y572" s="134"/>
      <c r="Z572" s="133"/>
      <c r="AA572" s="134"/>
      <c r="AB572" s="133"/>
      <c r="AC572" s="134"/>
      <c r="AD572" s="133"/>
      <c r="AE572" s="134"/>
      <c r="AF572" s="77"/>
      <c r="AG572" s="134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  <c r="BG572" s="77"/>
      <c r="BH572" s="77"/>
      <c r="BI572" s="77"/>
      <c r="BJ572" s="77"/>
      <c r="BK572" s="77"/>
      <c r="BL572" s="77"/>
      <c r="BM572" s="77"/>
      <c r="BN572" s="77"/>
      <c r="BO572" s="77"/>
      <c r="BP572" s="77"/>
      <c r="BQ572" s="77"/>
      <c r="BR572" s="77"/>
      <c r="BS572" s="77"/>
      <c r="BT572" s="77"/>
      <c r="BU572" s="77"/>
      <c r="BV572" s="77"/>
      <c r="BW572" s="77"/>
      <c r="BX572" s="77"/>
      <c r="BY572" s="77"/>
      <c r="BZ572" s="77"/>
      <c r="CA572" s="77"/>
      <c r="CB572" s="77"/>
      <c r="CC572" s="77"/>
      <c r="CD572" s="77"/>
      <c r="CE572" s="77"/>
      <c r="CF572" s="77"/>
      <c r="CG572" s="77"/>
      <c r="CH572" s="77"/>
      <c r="CI572" s="77"/>
      <c r="CJ572" s="77"/>
      <c r="CK572" s="77"/>
      <c r="CL572" s="77"/>
      <c r="CM572" s="77"/>
      <c r="CN572" s="77"/>
      <c r="CO572" s="77"/>
      <c r="CP572" s="77"/>
      <c r="CQ572" s="77"/>
      <c r="CR572" s="77"/>
      <c r="CS572" s="77"/>
    </row>
    <row r="573" customHeight="true" ht="15.75" customFormat="true" s="5">
      <c r="A573" s="135"/>
      <c r="B573" s="135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133"/>
      <c r="Y573" s="134"/>
      <c r="Z573" s="133"/>
      <c r="AA573" s="134"/>
      <c r="AB573" s="133"/>
      <c r="AC573" s="134"/>
      <c r="AD573" s="133"/>
      <c r="AE573" s="134"/>
      <c r="AF573" s="77"/>
      <c r="AG573" s="134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  <c r="BG573" s="77"/>
      <c r="BH573" s="77"/>
      <c r="BI573" s="77"/>
      <c r="BJ573" s="77"/>
      <c r="BK573" s="77"/>
      <c r="BL573" s="77"/>
      <c r="BM573" s="77"/>
      <c r="BN573" s="77"/>
      <c r="BO573" s="77"/>
      <c r="BP573" s="77"/>
      <c r="BQ573" s="77"/>
      <c r="BR573" s="77"/>
      <c r="BS573" s="77"/>
      <c r="BT573" s="77"/>
      <c r="BU573" s="77"/>
      <c r="BV573" s="77"/>
      <c r="BW573" s="77"/>
      <c r="BX573" s="77"/>
      <c r="BY573" s="77"/>
      <c r="BZ573" s="77"/>
      <c r="CA573" s="77"/>
      <c r="CB573" s="77"/>
      <c r="CC573" s="77"/>
      <c r="CD573" s="77"/>
      <c r="CE573" s="77"/>
      <c r="CF573" s="77"/>
      <c r="CG573" s="77"/>
      <c r="CH573" s="77"/>
      <c r="CI573" s="77"/>
      <c r="CJ573" s="77"/>
      <c r="CK573" s="77"/>
      <c r="CL573" s="77"/>
      <c r="CM573" s="77"/>
      <c r="CN573" s="77"/>
      <c r="CO573" s="77"/>
      <c r="CP573" s="77"/>
      <c r="CQ573" s="77"/>
      <c r="CR573" s="77"/>
      <c r="CS573" s="77"/>
    </row>
    <row r="574" customHeight="true" ht="15.75" customFormat="true" s="5">
      <c r="A574" s="135"/>
      <c r="B574" s="135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133"/>
      <c r="Y574" s="134"/>
      <c r="Z574" s="133"/>
      <c r="AA574" s="134"/>
      <c r="AB574" s="133"/>
      <c r="AC574" s="134"/>
      <c r="AD574" s="133"/>
      <c r="AE574" s="134"/>
      <c r="AF574" s="77"/>
      <c r="AG574" s="134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77"/>
      <c r="CR574" s="77"/>
      <c r="CS574" s="77"/>
    </row>
    <row r="575" customHeight="true" ht="15.75" customFormat="true" s="5">
      <c r="A575" s="135"/>
      <c r="B575" s="135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133"/>
      <c r="Y575" s="134"/>
      <c r="Z575" s="133"/>
      <c r="AA575" s="134"/>
      <c r="AB575" s="133"/>
      <c r="AC575" s="134"/>
      <c r="AD575" s="133"/>
      <c r="AE575" s="134"/>
      <c r="AF575" s="77"/>
      <c r="AG575" s="134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77"/>
      <c r="CR575" s="77"/>
      <c r="CS575" s="77"/>
    </row>
    <row r="576" customHeight="true" ht="15.75" customFormat="true" s="5">
      <c r="A576" s="135"/>
      <c r="B576" s="135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133"/>
      <c r="Y576" s="134"/>
      <c r="Z576" s="133"/>
      <c r="AA576" s="134"/>
      <c r="AB576" s="133"/>
      <c r="AC576" s="134"/>
      <c r="AD576" s="133"/>
      <c r="AE576" s="134"/>
      <c r="AF576" s="77"/>
      <c r="AG576" s="134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77"/>
      <c r="CR576" s="77"/>
      <c r="CS576" s="77"/>
    </row>
    <row r="577" customHeight="true" ht="15.75" customFormat="true" s="5">
      <c r="A577" s="135"/>
      <c r="B577" s="135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133"/>
      <c r="Y577" s="134"/>
      <c r="Z577" s="133"/>
      <c r="AA577" s="134"/>
      <c r="AB577" s="133"/>
      <c r="AC577" s="134"/>
      <c r="AD577" s="133"/>
      <c r="AE577" s="134"/>
      <c r="AF577" s="77"/>
      <c r="AG577" s="134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  <c r="BG577" s="77"/>
      <c r="BH577" s="77"/>
      <c r="BI577" s="77"/>
      <c r="BJ577" s="77"/>
      <c r="BK577" s="77"/>
      <c r="BL577" s="77"/>
      <c r="BM577" s="77"/>
      <c r="BN577" s="77"/>
      <c r="BO577" s="77"/>
      <c r="BP577" s="77"/>
      <c r="BQ577" s="77"/>
      <c r="BR577" s="77"/>
      <c r="BS577" s="77"/>
      <c r="BT577" s="77"/>
      <c r="BU577" s="77"/>
      <c r="BV577" s="77"/>
      <c r="BW577" s="77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77"/>
      <c r="CR577" s="77"/>
      <c r="CS577" s="77"/>
    </row>
    <row r="578" customHeight="true" ht="15.75" customFormat="true" s="5">
      <c r="A578" s="135"/>
      <c r="B578" s="135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133"/>
      <c r="Y578" s="134"/>
      <c r="Z578" s="133"/>
      <c r="AA578" s="134"/>
      <c r="AB578" s="133"/>
      <c r="AC578" s="134"/>
      <c r="AD578" s="133"/>
      <c r="AE578" s="134"/>
      <c r="AF578" s="77"/>
      <c r="AG578" s="134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  <c r="BG578" s="77"/>
      <c r="BH578" s="77"/>
      <c r="BI578" s="77"/>
      <c r="BJ578" s="77"/>
      <c r="BK578" s="77"/>
      <c r="BL578" s="77"/>
      <c r="BM578" s="77"/>
      <c r="BN578" s="77"/>
      <c r="BO578" s="77"/>
      <c r="BP578" s="77"/>
      <c r="BQ578" s="77"/>
      <c r="BR578" s="77"/>
      <c r="BS578" s="77"/>
      <c r="BT578" s="77"/>
      <c r="BU578" s="77"/>
      <c r="BV578" s="77"/>
      <c r="BW578" s="77"/>
      <c r="BX578" s="77"/>
      <c r="BY578" s="77"/>
      <c r="BZ578" s="77"/>
      <c r="CA578" s="77"/>
      <c r="CB578" s="77"/>
      <c r="CC578" s="77"/>
      <c r="CD578" s="77"/>
      <c r="CE578" s="77"/>
      <c r="CF578" s="77"/>
      <c r="CG578" s="77"/>
      <c r="CH578" s="77"/>
      <c r="CI578" s="77"/>
      <c r="CJ578" s="77"/>
      <c r="CK578" s="77"/>
      <c r="CL578" s="77"/>
      <c r="CM578" s="77"/>
      <c r="CN578" s="77"/>
      <c r="CO578" s="77"/>
      <c r="CP578" s="77"/>
      <c r="CQ578" s="77"/>
      <c r="CR578" s="77"/>
      <c r="CS578" s="77"/>
    </row>
    <row r="579" customHeight="true" ht="15.75" customFormat="true" s="5">
      <c r="A579" s="135"/>
      <c r="B579" s="135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133"/>
      <c r="Y579" s="134"/>
      <c r="Z579" s="133"/>
      <c r="AA579" s="134"/>
      <c r="AB579" s="133"/>
      <c r="AC579" s="134"/>
      <c r="AD579" s="133"/>
      <c r="AE579" s="134"/>
      <c r="AF579" s="77"/>
      <c r="AG579" s="134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  <c r="BG579" s="77"/>
      <c r="BH579" s="77"/>
      <c r="BI579" s="77"/>
      <c r="BJ579" s="77"/>
      <c r="BK579" s="77"/>
      <c r="BL579" s="77"/>
      <c r="BM579" s="77"/>
      <c r="BN579" s="77"/>
      <c r="BO579" s="77"/>
      <c r="BP579" s="77"/>
      <c r="BQ579" s="77"/>
      <c r="BR579" s="77"/>
      <c r="BS579" s="77"/>
      <c r="BT579" s="77"/>
      <c r="BU579" s="77"/>
      <c r="BV579" s="77"/>
      <c r="BW579" s="77"/>
      <c r="BX579" s="77"/>
      <c r="BY579" s="77"/>
      <c r="BZ579" s="77"/>
      <c r="CA579" s="77"/>
      <c r="CB579" s="77"/>
      <c r="CC579" s="77"/>
      <c r="CD579" s="77"/>
      <c r="CE579" s="77"/>
      <c r="CF579" s="77"/>
      <c r="CG579" s="77"/>
      <c r="CH579" s="77"/>
      <c r="CI579" s="77"/>
      <c r="CJ579" s="77"/>
      <c r="CK579" s="77"/>
      <c r="CL579" s="77"/>
      <c r="CM579" s="77"/>
      <c r="CN579" s="77"/>
      <c r="CO579" s="77"/>
      <c r="CP579" s="77"/>
      <c r="CQ579" s="77"/>
      <c r="CR579" s="77"/>
      <c r="CS579" s="77"/>
    </row>
    <row r="580" customHeight="true" ht="15.75" customFormat="true" s="5">
      <c r="A580" s="135"/>
      <c r="B580" s="135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133"/>
      <c r="Y580" s="134"/>
      <c r="Z580" s="133"/>
      <c r="AA580" s="134"/>
      <c r="AB580" s="133"/>
      <c r="AC580" s="134"/>
      <c r="AD580" s="133"/>
      <c r="AE580" s="134"/>
      <c r="AF580" s="77"/>
      <c r="AG580" s="134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  <c r="BG580" s="77"/>
      <c r="BH580" s="77"/>
      <c r="BI580" s="77"/>
      <c r="BJ580" s="77"/>
      <c r="BK580" s="77"/>
      <c r="BL580" s="77"/>
      <c r="BM580" s="77"/>
      <c r="BN580" s="77"/>
      <c r="BO580" s="77"/>
      <c r="BP580" s="77"/>
      <c r="BQ580" s="77"/>
      <c r="BR580" s="77"/>
      <c r="BS580" s="77"/>
      <c r="BT580" s="77"/>
      <c r="BU580" s="77"/>
      <c r="BV580" s="77"/>
      <c r="BW580" s="77"/>
      <c r="BX580" s="77"/>
      <c r="BY580" s="77"/>
      <c r="BZ580" s="77"/>
      <c r="CA580" s="77"/>
      <c r="CB580" s="77"/>
      <c r="CC580" s="77"/>
      <c r="CD580" s="77"/>
      <c r="CE580" s="77"/>
      <c r="CF580" s="77"/>
      <c r="CG580" s="77"/>
      <c r="CH580" s="77"/>
      <c r="CI580" s="77"/>
      <c r="CJ580" s="77"/>
      <c r="CK580" s="77"/>
      <c r="CL580" s="77"/>
      <c r="CM580" s="77"/>
      <c r="CN580" s="77"/>
      <c r="CO580" s="77"/>
      <c r="CP580" s="77"/>
      <c r="CQ580" s="77"/>
      <c r="CR580" s="77"/>
      <c r="CS580" s="77"/>
    </row>
    <row r="581" customHeight="true" ht="15.75" customFormat="true" s="5">
      <c r="A581" s="135"/>
      <c r="B581" s="135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133"/>
      <c r="Y581" s="134"/>
      <c r="Z581" s="133"/>
      <c r="AA581" s="134"/>
      <c r="AB581" s="133"/>
      <c r="AC581" s="134"/>
      <c r="AD581" s="133"/>
      <c r="AE581" s="134"/>
      <c r="AF581" s="77"/>
      <c r="AG581" s="134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  <c r="BG581" s="77"/>
      <c r="BH581" s="77"/>
      <c r="BI581" s="77"/>
      <c r="BJ581" s="77"/>
      <c r="BK581" s="77"/>
      <c r="BL581" s="77"/>
      <c r="BM581" s="77"/>
      <c r="BN581" s="77"/>
      <c r="BO581" s="77"/>
      <c r="BP581" s="77"/>
      <c r="BQ581" s="77"/>
      <c r="BR581" s="77"/>
      <c r="BS581" s="77"/>
      <c r="BT581" s="77"/>
      <c r="BU581" s="77"/>
      <c r="BV581" s="77"/>
      <c r="BW581" s="77"/>
      <c r="BX581" s="77"/>
      <c r="BY581" s="77"/>
      <c r="BZ581" s="77"/>
      <c r="CA581" s="77"/>
      <c r="CB581" s="77"/>
      <c r="CC581" s="77"/>
      <c r="CD581" s="77"/>
      <c r="CE581" s="77"/>
      <c r="CF581" s="77"/>
      <c r="CG581" s="77"/>
      <c r="CH581" s="77"/>
      <c r="CI581" s="77"/>
      <c r="CJ581" s="77"/>
      <c r="CK581" s="77"/>
      <c r="CL581" s="77"/>
      <c r="CM581" s="77"/>
      <c r="CN581" s="77"/>
      <c r="CO581" s="77"/>
      <c r="CP581" s="77"/>
      <c r="CQ581" s="77"/>
      <c r="CR581" s="77"/>
      <c r="CS581" s="77"/>
    </row>
    <row r="582" customHeight="true" ht="15.75" customFormat="true" s="5">
      <c r="A582" s="135"/>
      <c r="B582" s="135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133"/>
      <c r="Y582" s="134"/>
      <c r="Z582" s="133"/>
      <c r="AA582" s="134"/>
      <c r="AB582" s="133"/>
      <c r="AC582" s="134"/>
      <c r="AD582" s="133"/>
      <c r="AE582" s="134"/>
      <c r="AF582" s="77"/>
      <c r="AG582" s="134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7"/>
      <c r="BY582" s="77"/>
      <c r="BZ582" s="77"/>
      <c r="CA582" s="77"/>
      <c r="CB582" s="77"/>
      <c r="CC582" s="77"/>
      <c r="CD582" s="77"/>
      <c r="CE582" s="77"/>
      <c r="CF582" s="77"/>
      <c r="CG582" s="77"/>
      <c r="CH582" s="77"/>
      <c r="CI582" s="77"/>
      <c r="CJ582" s="77"/>
      <c r="CK582" s="77"/>
      <c r="CL582" s="77"/>
      <c r="CM582" s="77"/>
      <c r="CN582" s="77"/>
      <c r="CO582" s="77"/>
      <c r="CP582" s="77"/>
      <c r="CQ582" s="77"/>
      <c r="CR582" s="77"/>
      <c r="CS582" s="77"/>
    </row>
    <row r="583" customHeight="true" ht="15.75" customFormat="true" s="5">
      <c r="A583" s="135"/>
      <c r="B583" s="135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133"/>
      <c r="Y583" s="134"/>
      <c r="Z583" s="133"/>
      <c r="AA583" s="134"/>
      <c r="AB583" s="133"/>
      <c r="AC583" s="134"/>
      <c r="AD583" s="133"/>
      <c r="AE583" s="134"/>
      <c r="AF583" s="77"/>
      <c r="AG583" s="134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  <c r="BG583" s="77"/>
      <c r="BH583" s="77"/>
      <c r="BI583" s="77"/>
      <c r="BJ583" s="77"/>
      <c r="BK583" s="77"/>
      <c r="BL583" s="77"/>
      <c r="BM583" s="77"/>
      <c r="BN583" s="77"/>
      <c r="BO583" s="77"/>
      <c r="BP583" s="77"/>
      <c r="BQ583" s="77"/>
      <c r="BR583" s="77"/>
      <c r="BS583" s="77"/>
      <c r="BT583" s="77"/>
      <c r="BU583" s="77"/>
      <c r="BV583" s="77"/>
      <c r="BW583" s="77"/>
      <c r="BX583" s="77"/>
      <c r="BY583" s="77"/>
      <c r="BZ583" s="77"/>
      <c r="CA583" s="77"/>
      <c r="CB583" s="77"/>
      <c r="CC583" s="77"/>
      <c r="CD583" s="77"/>
      <c r="CE583" s="77"/>
      <c r="CF583" s="77"/>
      <c r="CG583" s="77"/>
      <c r="CH583" s="77"/>
      <c r="CI583" s="77"/>
      <c r="CJ583" s="77"/>
      <c r="CK583" s="77"/>
      <c r="CL583" s="77"/>
      <c r="CM583" s="77"/>
      <c r="CN583" s="77"/>
      <c r="CO583" s="77"/>
      <c r="CP583" s="77"/>
      <c r="CQ583" s="77"/>
      <c r="CR583" s="77"/>
      <c r="CS583" s="77"/>
    </row>
    <row r="584" customHeight="true" ht="15.75" customFormat="true" s="5">
      <c r="A584" s="135"/>
      <c r="B584" s="135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133"/>
      <c r="Y584" s="134"/>
      <c r="Z584" s="133"/>
      <c r="AA584" s="134"/>
      <c r="AB584" s="133"/>
      <c r="AC584" s="134"/>
      <c r="AD584" s="133"/>
      <c r="AE584" s="134"/>
      <c r="AF584" s="77"/>
      <c r="AG584" s="134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  <c r="BG584" s="77"/>
      <c r="BH584" s="77"/>
      <c r="BI584" s="77"/>
      <c r="BJ584" s="77"/>
      <c r="BK584" s="77"/>
      <c r="BL584" s="77"/>
      <c r="BM584" s="77"/>
      <c r="BN584" s="77"/>
      <c r="BO584" s="77"/>
      <c r="BP584" s="77"/>
      <c r="BQ584" s="77"/>
      <c r="BR584" s="77"/>
      <c r="BS584" s="77"/>
      <c r="BT584" s="77"/>
      <c r="BU584" s="77"/>
      <c r="BV584" s="77"/>
      <c r="BW584" s="77"/>
      <c r="BX584" s="77"/>
      <c r="BY584" s="77"/>
      <c r="BZ584" s="77"/>
      <c r="CA584" s="77"/>
      <c r="CB584" s="77"/>
      <c r="CC584" s="77"/>
      <c r="CD584" s="77"/>
      <c r="CE584" s="77"/>
      <c r="CF584" s="77"/>
      <c r="CG584" s="77"/>
      <c r="CH584" s="77"/>
      <c r="CI584" s="77"/>
      <c r="CJ584" s="77"/>
      <c r="CK584" s="77"/>
      <c r="CL584" s="77"/>
      <c r="CM584" s="77"/>
      <c r="CN584" s="77"/>
      <c r="CO584" s="77"/>
      <c r="CP584" s="77"/>
      <c r="CQ584" s="77"/>
      <c r="CR584" s="77"/>
      <c r="CS584" s="77"/>
    </row>
    <row r="585" customHeight="true" ht="15.75" customFormat="true" s="5">
      <c r="A585" s="135"/>
      <c r="B585" s="135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133"/>
      <c r="Y585" s="134"/>
      <c r="Z585" s="133"/>
      <c r="AA585" s="134"/>
      <c r="AB585" s="133"/>
      <c r="AC585" s="134"/>
      <c r="AD585" s="133"/>
      <c r="AE585" s="134"/>
      <c r="AF585" s="77"/>
      <c r="AG585" s="134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77"/>
      <c r="CR585" s="77"/>
      <c r="CS585" s="77"/>
    </row>
    <row r="586" customHeight="true" ht="15.75" customFormat="true" s="5">
      <c r="A586" s="135"/>
      <c r="B586" s="135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133"/>
      <c r="Y586" s="134"/>
      <c r="Z586" s="133"/>
      <c r="AA586" s="134"/>
      <c r="AB586" s="133"/>
      <c r="AC586" s="134"/>
      <c r="AD586" s="133"/>
      <c r="AE586" s="134"/>
      <c r="AF586" s="77"/>
      <c r="AG586" s="134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77"/>
      <c r="CR586" s="77"/>
      <c r="CS586" s="77"/>
    </row>
    <row r="587" customHeight="true" ht="15.75" customFormat="true" s="5">
      <c r="A587" s="135"/>
      <c r="B587" s="135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133"/>
      <c r="Y587" s="134"/>
      <c r="Z587" s="133"/>
      <c r="AA587" s="134"/>
      <c r="AB587" s="133"/>
      <c r="AC587" s="134"/>
      <c r="AD587" s="133"/>
      <c r="AE587" s="134"/>
      <c r="AF587" s="77"/>
      <c r="AG587" s="134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77"/>
      <c r="CR587" s="77"/>
      <c r="CS587" s="77"/>
    </row>
    <row r="588" customHeight="true" ht="15.75" customFormat="true" s="5">
      <c r="A588" s="135"/>
      <c r="B588" s="135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133"/>
      <c r="Y588" s="134"/>
      <c r="Z588" s="133"/>
      <c r="AA588" s="134"/>
      <c r="AB588" s="133"/>
      <c r="AC588" s="134"/>
      <c r="AD588" s="133"/>
      <c r="AE588" s="134"/>
      <c r="AF588" s="77"/>
      <c r="AG588" s="134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77"/>
      <c r="CR588" s="77"/>
      <c r="CS588" s="77"/>
    </row>
    <row r="589" customHeight="true" ht="15.75" customFormat="true" s="5">
      <c r="A589" s="135"/>
      <c r="B589" s="135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133"/>
      <c r="Y589" s="134"/>
      <c r="Z589" s="133"/>
      <c r="AA589" s="134"/>
      <c r="AB589" s="133"/>
      <c r="AC589" s="134"/>
      <c r="AD589" s="133"/>
      <c r="AE589" s="134"/>
      <c r="AF589" s="77"/>
      <c r="AG589" s="134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  <c r="BG589" s="77"/>
      <c r="BH589" s="77"/>
      <c r="BI589" s="77"/>
      <c r="BJ589" s="77"/>
      <c r="BK589" s="77"/>
      <c r="BL589" s="77"/>
      <c r="BM589" s="77"/>
      <c r="BN589" s="77"/>
      <c r="BO589" s="77"/>
      <c r="BP589" s="77"/>
      <c r="BQ589" s="77"/>
      <c r="BR589" s="77"/>
      <c r="BS589" s="77"/>
      <c r="BT589" s="77"/>
      <c r="BU589" s="77"/>
      <c r="BV589" s="77"/>
      <c r="BW589" s="77"/>
      <c r="BX589" s="77"/>
      <c r="BY589" s="77"/>
      <c r="BZ589" s="77"/>
      <c r="CA589" s="77"/>
      <c r="CB589" s="77"/>
      <c r="CC589" s="77"/>
      <c r="CD589" s="77"/>
      <c r="CE589" s="77"/>
      <c r="CF589" s="77"/>
      <c r="CG589" s="77"/>
      <c r="CH589" s="77"/>
      <c r="CI589" s="77"/>
      <c r="CJ589" s="77"/>
      <c r="CK589" s="77"/>
      <c r="CL589" s="77"/>
      <c r="CM589" s="77"/>
      <c r="CN589" s="77"/>
      <c r="CO589" s="77"/>
      <c r="CP589" s="77"/>
      <c r="CQ589" s="77"/>
      <c r="CR589" s="77"/>
      <c r="CS589" s="77"/>
    </row>
    <row r="590" customHeight="true" ht="15.75" customFormat="true" s="5">
      <c r="A590" s="135"/>
      <c r="B590" s="135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133"/>
      <c r="Y590" s="134"/>
      <c r="Z590" s="133"/>
      <c r="AA590" s="134"/>
      <c r="AB590" s="133"/>
      <c r="AC590" s="134"/>
      <c r="AD590" s="133"/>
      <c r="AE590" s="134"/>
      <c r="AF590" s="77"/>
      <c r="AG590" s="134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  <c r="BG590" s="77"/>
      <c r="BH590" s="77"/>
      <c r="BI590" s="77"/>
      <c r="BJ590" s="77"/>
      <c r="BK590" s="77"/>
      <c r="BL590" s="77"/>
      <c r="BM590" s="77"/>
      <c r="BN590" s="77"/>
      <c r="BO590" s="77"/>
      <c r="BP590" s="77"/>
      <c r="BQ590" s="77"/>
      <c r="BR590" s="77"/>
      <c r="BS590" s="77"/>
      <c r="BT590" s="77"/>
      <c r="BU590" s="77"/>
      <c r="BV590" s="77"/>
      <c r="BW590" s="77"/>
      <c r="BX590" s="77"/>
      <c r="BY590" s="77"/>
      <c r="BZ590" s="77"/>
      <c r="CA590" s="77"/>
      <c r="CB590" s="77"/>
      <c r="CC590" s="77"/>
      <c r="CD590" s="77"/>
      <c r="CE590" s="77"/>
      <c r="CF590" s="77"/>
      <c r="CG590" s="77"/>
      <c r="CH590" s="77"/>
      <c r="CI590" s="77"/>
      <c r="CJ590" s="77"/>
      <c r="CK590" s="77"/>
      <c r="CL590" s="77"/>
      <c r="CM590" s="77"/>
      <c r="CN590" s="77"/>
      <c r="CO590" s="77"/>
      <c r="CP590" s="77"/>
      <c r="CQ590" s="77"/>
      <c r="CR590" s="77"/>
      <c r="CS590" s="77"/>
    </row>
    <row r="591" customHeight="true" ht="15.75" customFormat="true" s="5">
      <c r="A591" s="135"/>
      <c r="B591" s="135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133"/>
      <c r="Y591" s="134"/>
      <c r="Z591" s="133"/>
      <c r="AA591" s="134"/>
      <c r="AB591" s="133"/>
      <c r="AC591" s="134"/>
      <c r="AD591" s="133"/>
      <c r="AE591" s="134"/>
      <c r="AF591" s="77"/>
      <c r="AG591" s="134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  <c r="BG591" s="77"/>
      <c r="BH591" s="77"/>
      <c r="BI591" s="77"/>
      <c r="BJ591" s="77"/>
      <c r="BK591" s="77"/>
      <c r="BL591" s="77"/>
      <c r="BM591" s="77"/>
      <c r="BN591" s="77"/>
      <c r="BO591" s="77"/>
      <c r="BP591" s="77"/>
      <c r="BQ591" s="77"/>
      <c r="BR591" s="77"/>
      <c r="BS591" s="77"/>
      <c r="BT591" s="77"/>
      <c r="BU591" s="77"/>
      <c r="BV591" s="77"/>
      <c r="BW591" s="77"/>
      <c r="BX591" s="77"/>
      <c r="BY591" s="77"/>
      <c r="BZ591" s="77"/>
      <c r="CA591" s="77"/>
      <c r="CB591" s="77"/>
      <c r="CC591" s="77"/>
      <c r="CD591" s="77"/>
      <c r="CE591" s="77"/>
      <c r="CF591" s="77"/>
      <c r="CG591" s="77"/>
      <c r="CH591" s="77"/>
      <c r="CI591" s="77"/>
      <c r="CJ591" s="77"/>
      <c r="CK591" s="77"/>
      <c r="CL591" s="77"/>
      <c r="CM591" s="77"/>
      <c r="CN591" s="77"/>
      <c r="CO591" s="77"/>
      <c r="CP591" s="77"/>
      <c r="CQ591" s="77"/>
      <c r="CR591" s="77"/>
      <c r="CS591" s="77"/>
    </row>
    <row r="592" customHeight="true" ht="15.75" customFormat="true" s="5">
      <c r="A592" s="135"/>
      <c r="B592" s="135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133"/>
      <c r="Y592" s="134"/>
      <c r="Z592" s="133"/>
      <c r="AA592" s="134"/>
      <c r="AB592" s="133"/>
      <c r="AC592" s="134"/>
      <c r="AD592" s="133"/>
      <c r="AE592" s="134"/>
      <c r="AF592" s="77"/>
      <c r="AG592" s="134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  <c r="BG592" s="77"/>
      <c r="BH592" s="77"/>
      <c r="BI592" s="77"/>
      <c r="BJ592" s="77"/>
      <c r="BK592" s="77"/>
      <c r="BL592" s="77"/>
      <c r="BM592" s="77"/>
      <c r="BN592" s="77"/>
      <c r="BO592" s="77"/>
      <c r="BP592" s="77"/>
      <c r="BQ592" s="77"/>
      <c r="BR592" s="77"/>
      <c r="BS592" s="77"/>
      <c r="BT592" s="77"/>
      <c r="BU592" s="77"/>
      <c r="BV592" s="77"/>
      <c r="BW592" s="77"/>
      <c r="BX592" s="77"/>
      <c r="BY592" s="77"/>
      <c r="BZ592" s="77"/>
      <c r="CA592" s="77"/>
      <c r="CB592" s="77"/>
      <c r="CC592" s="77"/>
      <c r="CD592" s="77"/>
      <c r="CE592" s="77"/>
      <c r="CF592" s="77"/>
      <c r="CG592" s="77"/>
      <c r="CH592" s="77"/>
      <c r="CI592" s="77"/>
      <c r="CJ592" s="77"/>
      <c r="CK592" s="77"/>
      <c r="CL592" s="77"/>
      <c r="CM592" s="77"/>
      <c r="CN592" s="77"/>
      <c r="CO592" s="77"/>
      <c r="CP592" s="77"/>
      <c r="CQ592" s="77"/>
      <c r="CR592" s="77"/>
      <c r="CS592" s="77"/>
    </row>
    <row r="593" customHeight="true" ht="15.75" customFormat="true" s="5">
      <c r="A593" s="135"/>
      <c r="B593" s="135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133"/>
      <c r="Y593" s="134"/>
      <c r="Z593" s="133"/>
      <c r="AA593" s="134"/>
      <c r="AB593" s="133"/>
      <c r="AC593" s="134"/>
      <c r="AD593" s="133"/>
      <c r="AE593" s="134"/>
      <c r="AF593" s="77"/>
      <c r="AG593" s="134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  <c r="BG593" s="77"/>
      <c r="BH593" s="77"/>
      <c r="BI593" s="77"/>
      <c r="BJ593" s="77"/>
      <c r="BK593" s="77"/>
      <c r="BL593" s="77"/>
      <c r="BM593" s="77"/>
      <c r="BN593" s="77"/>
      <c r="BO593" s="77"/>
      <c r="BP593" s="77"/>
      <c r="BQ593" s="77"/>
      <c r="BR593" s="77"/>
      <c r="BS593" s="77"/>
      <c r="BT593" s="77"/>
      <c r="BU593" s="77"/>
      <c r="BV593" s="77"/>
      <c r="BW593" s="77"/>
      <c r="BX593" s="77"/>
      <c r="BY593" s="77"/>
      <c r="BZ593" s="77"/>
      <c r="CA593" s="77"/>
      <c r="CB593" s="77"/>
      <c r="CC593" s="77"/>
      <c r="CD593" s="77"/>
      <c r="CE593" s="77"/>
      <c r="CF593" s="77"/>
      <c r="CG593" s="77"/>
      <c r="CH593" s="77"/>
      <c r="CI593" s="77"/>
      <c r="CJ593" s="77"/>
      <c r="CK593" s="77"/>
      <c r="CL593" s="77"/>
      <c r="CM593" s="77"/>
      <c r="CN593" s="77"/>
      <c r="CO593" s="77"/>
      <c r="CP593" s="77"/>
      <c r="CQ593" s="77"/>
      <c r="CR593" s="77"/>
      <c r="CS593" s="77"/>
    </row>
    <row r="594" customHeight="true" ht="15.75" customFormat="true" s="5">
      <c r="A594" s="135"/>
      <c r="B594" s="135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133"/>
      <c r="Y594" s="134"/>
      <c r="Z594" s="133"/>
      <c r="AA594" s="134"/>
      <c r="AB594" s="133"/>
      <c r="AC594" s="134"/>
      <c r="AD594" s="133"/>
      <c r="AE594" s="134"/>
      <c r="AF594" s="77"/>
      <c r="AG594" s="134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77"/>
      <c r="CR594" s="77"/>
      <c r="CS594" s="77"/>
    </row>
    <row r="595" customHeight="true" ht="15.75" customFormat="true" s="5">
      <c r="A595" s="135"/>
      <c r="B595" s="135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133"/>
      <c r="Y595" s="134"/>
      <c r="Z595" s="133"/>
      <c r="AA595" s="134"/>
      <c r="AB595" s="133"/>
      <c r="AC595" s="134"/>
      <c r="AD595" s="133"/>
      <c r="AE595" s="134"/>
      <c r="AF595" s="77"/>
      <c r="AG595" s="134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  <c r="BG595" s="77"/>
      <c r="BH595" s="77"/>
      <c r="BI595" s="77"/>
      <c r="BJ595" s="77"/>
      <c r="BK595" s="77"/>
      <c r="BL595" s="77"/>
      <c r="BM595" s="77"/>
      <c r="BN595" s="77"/>
      <c r="BO595" s="77"/>
      <c r="BP595" s="77"/>
      <c r="BQ595" s="77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77"/>
      <c r="CR595" s="77"/>
      <c r="CS595" s="77"/>
    </row>
    <row r="596" customHeight="true" ht="15.75" customFormat="true" s="5">
      <c r="A596" s="135"/>
      <c r="B596" s="135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133"/>
      <c r="Y596" s="134"/>
      <c r="Z596" s="133"/>
      <c r="AA596" s="134"/>
      <c r="AB596" s="133"/>
      <c r="AC596" s="134"/>
      <c r="AD596" s="133"/>
      <c r="AE596" s="134"/>
      <c r="AF596" s="77"/>
      <c r="AG596" s="134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  <c r="BG596" s="77"/>
      <c r="BH596" s="77"/>
      <c r="BI596" s="77"/>
      <c r="BJ596" s="77"/>
      <c r="BK596" s="77"/>
      <c r="BL596" s="77"/>
      <c r="BM596" s="77"/>
      <c r="BN596" s="77"/>
      <c r="BO596" s="77"/>
      <c r="BP596" s="77"/>
      <c r="BQ596" s="77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77"/>
      <c r="CR596" s="77"/>
      <c r="CS596" s="77"/>
    </row>
    <row r="597" customHeight="true" ht="15.75" customFormat="true" s="5">
      <c r="A597" s="135"/>
      <c r="B597" s="135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133"/>
      <c r="Y597" s="134"/>
      <c r="Z597" s="133"/>
      <c r="AA597" s="134"/>
      <c r="AB597" s="133"/>
      <c r="AC597" s="134"/>
      <c r="AD597" s="133"/>
      <c r="AE597" s="134"/>
      <c r="AF597" s="77"/>
      <c r="AG597" s="134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  <c r="BK597" s="77"/>
      <c r="BL597" s="77"/>
      <c r="BM597" s="77"/>
      <c r="BN597" s="77"/>
      <c r="BO597" s="77"/>
      <c r="BP597" s="77"/>
      <c r="BQ597" s="77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77"/>
      <c r="CR597" s="77"/>
      <c r="CS597" s="77"/>
    </row>
    <row r="598" customHeight="true" ht="15.75" customFormat="true" s="5">
      <c r="A598" s="135"/>
      <c r="B598" s="135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133"/>
      <c r="Y598" s="134"/>
      <c r="Z598" s="133"/>
      <c r="AA598" s="134"/>
      <c r="AB598" s="133"/>
      <c r="AC598" s="134"/>
      <c r="AD598" s="133"/>
      <c r="AE598" s="134"/>
      <c r="AF598" s="77"/>
      <c r="AG598" s="134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  <c r="BG598" s="77"/>
      <c r="BH598" s="77"/>
      <c r="BI598" s="77"/>
      <c r="BJ598" s="77"/>
      <c r="BK598" s="77"/>
      <c r="BL598" s="77"/>
      <c r="BM598" s="77"/>
      <c r="BN598" s="77"/>
      <c r="BO598" s="77"/>
      <c r="BP598" s="77"/>
      <c r="BQ598" s="77"/>
      <c r="BR598" s="77"/>
      <c r="BS598" s="77"/>
      <c r="BT598" s="77"/>
      <c r="BU598" s="77"/>
      <c r="BV598" s="77"/>
      <c r="BW598" s="77"/>
      <c r="BX598" s="77"/>
      <c r="BY598" s="77"/>
      <c r="BZ598" s="77"/>
      <c r="CA598" s="77"/>
      <c r="CB598" s="77"/>
      <c r="CC598" s="77"/>
      <c r="CD598" s="77"/>
      <c r="CE598" s="77"/>
      <c r="CF598" s="77"/>
      <c r="CG598" s="77"/>
      <c r="CH598" s="77"/>
      <c r="CI598" s="77"/>
      <c r="CJ598" s="77"/>
      <c r="CK598" s="77"/>
      <c r="CL598" s="77"/>
      <c r="CM598" s="77"/>
      <c r="CN598" s="77"/>
      <c r="CO598" s="77"/>
      <c r="CP598" s="77"/>
      <c r="CQ598" s="77"/>
      <c r="CR598" s="77"/>
      <c r="CS598" s="77"/>
    </row>
    <row r="599" customHeight="true" ht="15.75" customFormat="true" s="5">
      <c r="A599" s="135"/>
      <c r="B599" s="135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133"/>
      <c r="Y599" s="134"/>
      <c r="Z599" s="133"/>
      <c r="AA599" s="134"/>
      <c r="AB599" s="133"/>
      <c r="AC599" s="134"/>
      <c r="AD599" s="133"/>
      <c r="AE599" s="134"/>
      <c r="AF599" s="77"/>
      <c r="AG599" s="134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  <c r="BG599" s="77"/>
      <c r="BH599" s="77"/>
      <c r="BI599" s="77"/>
      <c r="BJ599" s="77"/>
      <c r="BK599" s="77"/>
      <c r="BL599" s="77"/>
      <c r="BM599" s="77"/>
      <c r="BN599" s="77"/>
      <c r="BO599" s="77"/>
      <c r="BP599" s="77"/>
      <c r="BQ599" s="77"/>
      <c r="BR599" s="77"/>
      <c r="BS599" s="77"/>
      <c r="BT599" s="77"/>
      <c r="BU599" s="77"/>
      <c r="BV599" s="77"/>
      <c r="BW599" s="77"/>
      <c r="BX599" s="77"/>
      <c r="BY599" s="77"/>
      <c r="BZ599" s="77"/>
      <c r="CA599" s="77"/>
      <c r="CB599" s="77"/>
      <c r="CC599" s="77"/>
      <c r="CD599" s="77"/>
      <c r="CE599" s="77"/>
      <c r="CF599" s="77"/>
      <c r="CG599" s="77"/>
      <c r="CH599" s="77"/>
      <c r="CI599" s="77"/>
      <c r="CJ599" s="77"/>
      <c r="CK599" s="77"/>
      <c r="CL599" s="77"/>
      <c r="CM599" s="77"/>
      <c r="CN599" s="77"/>
      <c r="CO599" s="77"/>
      <c r="CP599" s="77"/>
      <c r="CQ599" s="77"/>
      <c r="CR599" s="77"/>
      <c r="CS599" s="77"/>
    </row>
    <row r="600" customHeight="true" ht="15.75" customFormat="true" s="5">
      <c r="A600" s="135"/>
      <c r="B600" s="135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133"/>
      <c r="Y600" s="134"/>
      <c r="Z600" s="133"/>
      <c r="AA600" s="134"/>
      <c r="AB600" s="133"/>
      <c r="AC600" s="134"/>
      <c r="AD600" s="133"/>
      <c r="AE600" s="134"/>
      <c r="AF600" s="77"/>
      <c r="AG600" s="134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  <c r="BG600" s="77"/>
      <c r="BH600" s="77"/>
      <c r="BI600" s="77"/>
      <c r="BJ600" s="77"/>
      <c r="BK600" s="77"/>
      <c r="BL600" s="77"/>
      <c r="BM600" s="77"/>
      <c r="BN600" s="77"/>
      <c r="BO600" s="77"/>
      <c r="BP600" s="77"/>
      <c r="BQ600" s="77"/>
      <c r="BR600" s="77"/>
      <c r="BS600" s="77"/>
      <c r="BT600" s="77"/>
      <c r="BU600" s="77"/>
      <c r="BV600" s="77"/>
      <c r="BW600" s="77"/>
      <c r="BX600" s="77"/>
      <c r="BY600" s="77"/>
      <c r="BZ600" s="77"/>
      <c r="CA600" s="77"/>
      <c r="CB600" s="77"/>
      <c r="CC600" s="77"/>
      <c r="CD600" s="77"/>
      <c r="CE600" s="77"/>
      <c r="CF600" s="77"/>
      <c r="CG600" s="77"/>
      <c r="CH600" s="77"/>
      <c r="CI600" s="77"/>
      <c r="CJ600" s="77"/>
      <c r="CK600" s="77"/>
      <c r="CL600" s="77"/>
      <c r="CM600" s="77"/>
      <c r="CN600" s="77"/>
      <c r="CO600" s="77"/>
      <c r="CP600" s="77"/>
      <c r="CQ600" s="77"/>
      <c r="CR600" s="77"/>
      <c r="CS600" s="77"/>
    </row>
    <row r="601" customHeight="true" ht="15.75" customFormat="true" s="5">
      <c r="A601" s="135"/>
      <c r="B601" s="135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133"/>
      <c r="Y601" s="134"/>
      <c r="Z601" s="133"/>
      <c r="AA601" s="134"/>
      <c r="AB601" s="133"/>
      <c r="AC601" s="134"/>
      <c r="AD601" s="133"/>
      <c r="AE601" s="134"/>
      <c r="AF601" s="77"/>
      <c r="AG601" s="134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  <c r="BG601" s="77"/>
      <c r="BH601" s="77"/>
      <c r="BI601" s="77"/>
      <c r="BJ601" s="77"/>
      <c r="BK601" s="77"/>
      <c r="BL601" s="77"/>
      <c r="BM601" s="77"/>
      <c r="BN601" s="77"/>
      <c r="BO601" s="77"/>
      <c r="BP601" s="77"/>
      <c r="BQ601" s="77"/>
      <c r="BR601" s="77"/>
      <c r="BS601" s="77"/>
      <c r="BT601" s="77"/>
      <c r="BU601" s="77"/>
      <c r="BV601" s="77"/>
      <c r="BW601" s="77"/>
      <c r="BX601" s="77"/>
      <c r="BY601" s="77"/>
      <c r="BZ601" s="77"/>
      <c r="CA601" s="77"/>
      <c r="CB601" s="77"/>
      <c r="CC601" s="77"/>
      <c r="CD601" s="77"/>
      <c r="CE601" s="77"/>
      <c r="CF601" s="77"/>
      <c r="CG601" s="77"/>
      <c r="CH601" s="77"/>
      <c r="CI601" s="77"/>
      <c r="CJ601" s="77"/>
      <c r="CK601" s="77"/>
      <c r="CL601" s="77"/>
      <c r="CM601" s="77"/>
      <c r="CN601" s="77"/>
      <c r="CO601" s="77"/>
      <c r="CP601" s="77"/>
      <c r="CQ601" s="77"/>
      <c r="CR601" s="77"/>
      <c r="CS601" s="77"/>
    </row>
    <row r="602" customHeight="true" ht="15.75" customFormat="true" s="5">
      <c r="A602" s="135"/>
      <c r="B602" s="135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133"/>
      <c r="Y602" s="134"/>
      <c r="Z602" s="133"/>
      <c r="AA602" s="134"/>
      <c r="AB602" s="133"/>
      <c r="AC602" s="134"/>
      <c r="AD602" s="133"/>
      <c r="AE602" s="134"/>
      <c r="AF602" s="77"/>
      <c r="AG602" s="134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  <c r="BG602" s="77"/>
      <c r="BH602" s="77"/>
      <c r="BI602" s="77"/>
      <c r="BJ602" s="77"/>
      <c r="BK602" s="77"/>
      <c r="BL602" s="77"/>
      <c r="BM602" s="77"/>
      <c r="BN602" s="77"/>
      <c r="BO602" s="77"/>
      <c r="BP602" s="77"/>
      <c r="BQ602" s="77"/>
      <c r="BR602" s="77"/>
      <c r="BS602" s="77"/>
      <c r="BT602" s="77"/>
      <c r="BU602" s="77"/>
      <c r="BV602" s="77"/>
      <c r="BW602" s="77"/>
      <c r="BX602" s="77"/>
      <c r="BY602" s="77"/>
      <c r="BZ602" s="77"/>
      <c r="CA602" s="77"/>
      <c r="CB602" s="77"/>
      <c r="CC602" s="77"/>
      <c r="CD602" s="77"/>
      <c r="CE602" s="77"/>
      <c r="CF602" s="77"/>
      <c r="CG602" s="77"/>
      <c r="CH602" s="77"/>
      <c r="CI602" s="77"/>
      <c r="CJ602" s="77"/>
      <c r="CK602" s="77"/>
      <c r="CL602" s="77"/>
      <c r="CM602" s="77"/>
      <c r="CN602" s="77"/>
      <c r="CO602" s="77"/>
      <c r="CP602" s="77"/>
      <c r="CQ602" s="77"/>
      <c r="CR602" s="77"/>
      <c r="CS602" s="77"/>
    </row>
    <row r="603" customHeight="true" ht="15.75" customFormat="true" s="5">
      <c r="A603" s="135"/>
      <c r="B603" s="135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133"/>
      <c r="Y603" s="134"/>
      <c r="Z603" s="133"/>
      <c r="AA603" s="134"/>
      <c r="AB603" s="133"/>
      <c r="AC603" s="134"/>
      <c r="AD603" s="133"/>
      <c r="AE603" s="134"/>
      <c r="AF603" s="77"/>
      <c r="AG603" s="134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77"/>
      <c r="CR603" s="77"/>
      <c r="CS603" s="77"/>
    </row>
    <row r="604" customHeight="true" ht="15.75" customFormat="true" s="5">
      <c r="A604" s="135"/>
      <c r="B604" s="135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133"/>
      <c r="Y604" s="134"/>
      <c r="Z604" s="133"/>
      <c r="AA604" s="134"/>
      <c r="AB604" s="133"/>
      <c r="AC604" s="134"/>
      <c r="AD604" s="133"/>
      <c r="AE604" s="134"/>
      <c r="AF604" s="77"/>
      <c r="AG604" s="134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  <c r="BG604" s="77"/>
      <c r="BH604" s="77"/>
      <c r="BI604" s="77"/>
      <c r="BJ604" s="77"/>
      <c r="BK604" s="77"/>
      <c r="BL604" s="77"/>
      <c r="BM604" s="77"/>
      <c r="BN604" s="77"/>
      <c r="BO604" s="77"/>
      <c r="BP604" s="77"/>
      <c r="BQ604" s="77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77"/>
      <c r="CR604" s="77"/>
      <c r="CS604" s="77"/>
    </row>
    <row r="605" customHeight="true" ht="15.75" customFormat="true" s="5">
      <c r="A605" s="135"/>
      <c r="B605" s="135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133"/>
      <c r="Y605" s="134"/>
      <c r="Z605" s="133"/>
      <c r="AA605" s="134"/>
      <c r="AB605" s="133"/>
      <c r="AC605" s="134"/>
      <c r="AD605" s="133"/>
      <c r="AE605" s="134"/>
      <c r="AF605" s="77"/>
      <c r="AG605" s="134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  <c r="BG605" s="77"/>
      <c r="BH605" s="77"/>
      <c r="BI605" s="77"/>
      <c r="BJ605" s="77"/>
      <c r="BK605" s="77"/>
      <c r="BL605" s="77"/>
      <c r="BM605" s="77"/>
      <c r="BN605" s="77"/>
      <c r="BO605" s="77"/>
      <c r="BP605" s="77"/>
      <c r="BQ605" s="77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77"/>
      <c r="CR605" s="77"/>
      <c r="CS605" s="77"/>
    </row>
    <row r="606" customHeight="true" ht="15.75" customFormat="true" s="5">
      <c r="A606" s="135"/>
      <c r="B606" s="135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133"/>
      <c r="Y606" s="134"/>
      <c r="Z606" s="133"/>
      <c r="AA606" s="134"/>
      <c r="AB606" s="133"/>
      <c r="AC606" s="134"/>
      <c r="AD606" s="133"/>
      <c r="AE606" s="134"/>
      <c r="AF606" s="77"/>
      <c r="AG606" s="134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  <c r="BG606" s="77"/>
      <c r="BH606" s="77"/>
      <c r="BI606" s="77"/>
      <c r="BJ606" s="77"/>
      <c r="BK606" s="77"/>
      <c r="BL606" s="77"/>
      <c r="BM606" s="77"/>
      <c r="BN606" s="77"/>
      <c r="BO606" s="77"/>
      <c r="BP606" s="77"/>
      <c r="BQ606" s="77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77"/>
      <c r="CR606" s="77"/>
      <c r="CS606" s="77"/>
    </row>
    <row r="607" customHeight="true" ht="15.75" customFormat="true" s="5">
      <c r="A607" s="135"/>
      <c r="B607" s="135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133"/>
      <c r="Y607" s="134"/>
      <c r="Z607" s="133"/>
      <c r="AA607" s="134"/>
      <c r="AB607" s="133"/>
      <c r="AC607" s="134"/>
      <c r="AD607" s="133"/>
      <c r="AE607" s="134"/>
      <c r="AF607" s="77"/>
      <c r="AG607" s="134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  <c r="BG607" s="77"/>
      <c r="BH607" s="77"/>
      <c r="BI607" s="77"/>
      <c r="BJ607" s="77"/>
      <c r="BK607" s="77"/>
      <c r="BL607" s="77"/>
      <c r="BM607" s="77"/>
      <c r="BN607" s="77"/>
      <c r="BO607" s="77"/>
      <c r="BP607" s="77"/>
      <c r="BQ607" s="77"/>
      <c r="BR607" s="77"/>
      <c r="BS607" s="77"/>
      <c r="BT607" s="77"/>
      <c r="BU607" s="77"/>
      <c r="BV607" s="77"/>
      <c r="BW607" s="77"/>
      <c r="BX607" s="77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77"/>
      <c r="CR607" s="77"/>
      <c r="CS607" s="77"/>
    </row>
    <row r="608" customHeight="true" ht="15.75" customFormat="true" s="5">
      <c r="A608" s="135"/>
      <c r="B608" s="135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133"/>
      <c r="Y608" s="134"/>
      <c r="Z608" s="133"/>
      <c r="AA608" s="134"/>
      <c r="AB608" s="133"/>
      <c r="AC608" s="134"/>
      <c r="AD608" s="133"/>
      <c r="AE608" s="134"/>
      <c r="AF608" s="77"/>
      <c r="AG608" s="134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  <c r="BK608" s="77"/>
      <c r="BL608" s="77"/>
      <c r="BM608" s="77"/>
      <c r="BN608" s="77"/>
      <c r="BO608" s="77"/>
      <c r="BP608" s="77"/>
      <c r="BQ608" s="77"/>
      <c r="BR608" s="77"/>
      <c r="BS608" s="77"/>
      <c r="BT608" s="77"/>
      <c r="BU608" s="77"/>
      <c r="BV608" s="77"/>
      <c r="BW608" s="77"/>
      <c r="BX608" s="77"/>
      <c r="BY608" s="77"/>
      <c r="BZ608" s="77"/>
      <c r="CA608" s="77"/>
      <c r="CB608" s="77"/>
      <c r="CC608" s="77"/>
      <c r="CD608" s="77"/>
      <c r="CE608" s="77"/>
      <c r="CF608" s="77"/>
      <c r="CG608" s="77"/>
      <c r="CH608" s="77"/>
      <c r="CI608" s="77"/>
      <c r="CJ608" s="77"/>
      <c r="CK608" s="77"/>
      <c r="CL608" s="77"/>
      <c r="CM608" s="77"/>
      <c r="CN608" s="77"/>
      <c r="CO608" s="77"/>
      <c r="CP608" s="77"/>
      <c r="CQ608" s="77"/>
      <c r="CR608" s="77"/>
      <c r="CS608" s="77"/>
    </row>
    <row r="609" customHeight="true" ht="15.75" customFormat="true" s="5">
      <c r="A609" s="135"/>
      <c r="B609" s="135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133"/>
      <c r="Y609" s="134"/>
      <c r="Z609" s="133"/>
      <c r="AA609" s="134"/>
      <c r="AB609" s="133"/>
      <c r="AC609" s="134"/>
      <c r="AD609" s="133"/>
      <c r="AE609" s="134"/>
      <c r="AF609" s="77"/>
      <c r="AG609" s="134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  <c r="BG609" s="77"/>
      <c r="BH609" s="77"/>
      <c r="BI609" s="77"/>
      <c r="BJ609" s="77"/>
      <c r="BK609" s="77"/>
      <c r="BL609" s="77"/>
      <c r="BM609" s="77"/>
      <c r="BN609" s="77"/>
      <c r="BO609" s="77"/>
      <c r="BP609" s="77"/>
      <c r="BQ609" s="77"/>
      <c r="BR609" s="77"/>
      <c r="BS609" s="77"/>
      <c r="BT609" s="77"/>
      <c r="BU609" s="77"/>
      <c r="BV609" s="77"/>
      <c r="BW609" s="77"/>
      <c r="BX609" s="77"/>
      <c r="BY609" s="77"/>
      <c r="BZ609" s="77"/>
      <c r="CA609" s="77"/>
      <c r="CB609" s="77"/>
      <c r="CC609" s="77"/>
      <c r="CD609" s="77"/>
      <c r="CE609" s="77"/>
      <c r="CF609" s="77"/>
      <c r="CG609" s="77"/>
      <c r="CH609" s="77"/>
      <c r="CI609" s="77"/>
      <c r="CJ609" s="77"/>
      <c r="CK609" s="77"/>
      <c r="CL609" s="77"/>
      <c r="CM609" s="77"/>
      <c r="CN609" s="77"/>
      <c r="CO609" s="77"/>
      <c r="CP609" s="77"/>
      <c r="CQ609" s="77"/>
      <c r="CR609" s="77"/>
      <c r="CS609" s="77"/>
    </row>
    <row r="610" customHeight="true" ht="15.75" customFormat="true" s="5">
      <c r="A610" s="135"/>
      <c r="B610" s="135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133"/>
      <c r="Y610" s="134"/>
      <c r="Z610" s="133"/>
      <c r="AA610" s="134"/>
      <c r="AB610" s="133"/>
      <c r="AC610" s="134"/>
      <c r="AD610" s="133"/>
      <c r="AE610" s="134"/>
      <c r="AF610" s="77"/>
      <c r="AG610" s="134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  <c r="BG610" s="77"/>
      <c r="BH610" s="77"/>
      <c r="BI610" s="77"/>
      <c r="BJ610" s="77"/>
      <c r="BK610" s="77"/>
      <c r="BL610" s="77"/>
      <c r="BM610" s="77"/>
      <c r="BN610" s="77"/>
      <c r="BO610" s="77"/>
      <c r="BP610" s="77"/>
      <c r="BQ610" s="77"/>
      <c r="BR610" s="77"/>
      <c r="BS610" s="77"/>
      <c r="BT610" s="77"/>
      <c r="BU610" s="77"/>
      <c r="BV610" s="77"/>
      <c r="BW610" s="77"/>
      <c r="BX610" s="77"/>
      <c r="BY610" s="77"/>
      <c r="BZ610" s="77"/>
      <c r="CA610" s="77"/>
      <c r="CB610" s="77"/>
      <c r="CC610" s="77"/>
      <c r="CD610" s="77"/>
      <c r="CE610" s="77"/>
      <c r="CF610" s="77"/>
      <c r="CG610" s="77"/>
      <c r="CH610" s="77"/>
      <c r="CI610" s="77"/>
      <c r="CJ610" s="77"/>
      <c r="CK610" s="77"/>
      <c r="CL610" s="77"/>
      <c r="CM610" s="77"/>
      <c r="CN610" s="77"/>
      <c r="CO610" s="77"/>
      <c r="CP610" s="77"/>
      <c r="CQ610" s="77"/>
      <c r="CR610" s="77"/>
      <c r="CS610" s="77"/>
    </row>
    <row r="611" customHeight="true" ht="15.75" customFormat="true" s="5">
      <c r="A611" s="135"/>
      <c r="B611" s="135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133"/>
      <c r="Y611" s="134"/>
      <c r="Z611" s="133"/>
      <c r="AA611" s="134"/>
      <c r="AB611" s="133"/>
      <c r="AC611" s="134"/>
      <c r="AD611" s="133"/>
      <c r="AE611" s="134"/>
      <c r="AF611" s="77"/>
      <c r="AG611" s="134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  <c r="BK611" s="77"/>
      <c r="BL611" s="77"/>
      <c r="BM611" s="77"/>
      <c r="BN611" s="77"/>
      <c r="BO611" s="77"/>
      <c r="BP611" s="77"/>
      <c r="BQ611" s="77"/>
      <c r="BR611" s="77"/>
      <c r="BS611" s="77"/>
      <c r="BT611" s="77"/>
      <c r="BU611" s="77"/>
      <c r="BV611" s="77"/>
      <c r="BW611" s="77"/>
      <c r="BX611" s="77"/>
      <c r="BY611" s="77"/>
      <c r="BZ611" s="77"/>
      <c r="CA611" s="77"/>
      <c r="CB611" s="77"/>
      <c r="CC611" s="77"/>
      <c r="CD611" s="77"/>
      <c r="CE611" s="77"/>
      <c r="CF611" s="77"/>
      <c r="CG611" s="77"/>
      <c r="CH611" s="77"/>
      <c r="CI611" s="77"/>
      <c r="CJ611" s="77"/>
      <c r="CK611" s="77"/>
      <c r="CL611" s="77"/>
      <c r="CM611" s="77"/>
      <c r="CN611" s="77"/>
      <c r="CO611" s="77"/>
      <c r="CP611" s="77"/>
      <c r="CQ611" s="77"/>
      <c r="CR611" s="77"/>
      <c r="CS611" s="77"/>
    </row>
    <row r="612" customHeight="true" ht="15.75" customFormat="true" s="5">
      <c r="A612" s="135"/>
      <c r="B612" s="135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133"/>
      <c r="Y612" s="134"/>
      <c r="Z612" s="133"/>
      <c r="AA612" s="134"/>
      <c r="AB612" s="133"/>
      <c r="AC612" s="134"/>
      <c r="AD612" s="133"/>
      <c r="AE612" s="134"/>
      <c r="AF612" s="77"/>
      <c r="AG612" s="134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  <c r="BG612" s="77"/>
      <c r="BH612" s="77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77"/>
      <c r="CR612" s="77"/>
      <c r="CS612" s="77"/>
    </row>
    <row r="613" customHeight="true" ht="15.75" customFormat="true" s="5">
      <c r="A613" s="135"/>
      <c r="B613" s="135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133"/>
      <c r="Y613" s="134"/>
      <c r="Z613" s="133"/>
      <c r="AA613" s="134"/>
      <c r="AB613" s="133"/>
      <c r="AC613" s="134"/>
      <c r="AD613" s="133"/>
      <c r="AE613" s="134"/>
      <c r="AF613" s="77"/>
      <c r="AG613" s="134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  <c r="BG613" s="77"/>
      <c r="BH613" s="77"/>
      <c r="BI613" s="77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77"/>
      <c r="CR613" s="77"/>
      <c r="CS613" s="77"/>
    </row>
    <row r="614" customHeight="true" ht="15.75" customFormat="true" s="5">
      <c r="A614" s="135"/>
      <c r="B614" s="135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133"/>
      <c r="Y614" s="134"/>
      <c r="Z614" s="133"/>
      <c r="AA614" s="134"/>
      <c r="AB614" s="133"/>
      <c r="AC614" s="134"/>
      <c r="AD614" s="133"/>
      <c r="AE614" s="134"/>
      <c r="AF614" s="77"/>
      <c r="AG614" s="134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  <c r="BG614" s="77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77"/>
      <c r="CR614" s="77"/>
      <c r="CS614" s="77"/>
    </row>
    <row r="615" customHeight="true" ht="15.75" customFormat="true" s="5">
      <c r="A615" s="135"/>
      <c r="B615" s="135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133"/>
      <c r="Y615" s="134"/>
      <c r="Z615" s="133"/>
      <c r="AA615" s="134"/>
      <c r="AB615" s="133"/>
      <c r="AC615" s="134"/>
      <c r="AD615" s="133"/>
      <c r="AE615" s="134"/>
      <c r="AF615" s="77"/>
      <c r="AG615" s="134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77"/>
      <c r="CR615" s="77"/>
      <c r="CS615" s="77"/>
    </row>
    <row r="616" customHeight="true" ht="15.75" customFormat="true" s="5">
      <c r="A616" s="135"/>
      <c r="B616" s="135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133"/>
      <c r="Y616" s="134"/>
      <c r="Z616" s="133"/>
      <c r="AA616" s="134"/>
      <c r="AB616" s="133"/>
      <c r="AC616" s="134"/>
      <c r="AD616" s="133"/>
      <c r="AE616" s="134"/>
      <c r="AF616" s="77"/>
      <c r="AG616" s="134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  <c r="BK616" s="77"/>
      <c r="BL616" s="77"/>
      <c r="BM616" s="77"/>
      <c r="BN616" s="77"/>
      <c r="BO616" s="77"/>
      <c r="BP616" s="77"/>
      <c r="BQ616" s="77"/>
      <c r="BR616" s="77"/>
      <c r="BS616" s="77"/>
      <c r="BT616" s="77"/>
      <c r="BU616" s="77"/>
      <c r="BV616" s="77"/>
      <c r="BW616" s="77"/>
      <c r="BX616" s="77"/>
      <c r="BY616" s="77"/>
      <c r="BZ616" s="77"/>
      <c r="CA616" s="77"/>
      <c r="CB616" s="77"/>
      <c r="CC616" s="77"/>
      <c r="CD616" s="77"/>
      <c r="CE616" s="77"/>
      <c r="CF616" s="77"/>
      <c r="CG616" s="77"/>
      <c r="CH616" s="77"/>
      <c r="CI616" s="77"/>
      <c r="CJ616" s="77"/>
      <c r="CK616" s="77"/>
      <c r="CL616" s="77"/>
      <c r="CM616" s="77"/>
      <c r="CN616" s="77"/>
      <c r="CO616" s="77"/>
      <c r="CP616" s="77"/>
      <c r="CQ616" s="77"/>
      <c r="CR616" s="77"/>
      <c r="CS616" s="77"/>
    </row>
    <row r="617" customHeight="true" ht="15.75" customFormat="true" s="5">
      <c r="A617" s="135"/>
      <c r="B617" s="135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133"/>
      <c r="Y617" s="134"/>
      <c r="Z617" s="133"/>
      <c r="AA617" s="134"/>
      <c r="AB617" s="133"/>
      <c r="AC617" s="134"/>
      <c r="AD617" s="133"/>
      <c r="AE617" s="134"/>
      <c r="AF617" s="77"/>
      <c r="AG617" s="134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  <c r="BG617" s="77"/>
      <c r="BH617" s="77"/>
      <c r="BI617" s="77"/>
      <c r="BJ617" s="77"/>
      <c r="BK617" s="77"/>
      <c r="BL617" s="77"/>
      <c r="BM617" s="77"/>
      <c r="BN617" s="77"/>
      <c r="BO617" s="77"/>
      <c r="BP617" s="77"/>
      <c r="BQ617" s="77"/>
      <c r="BR617" s="77"/>
      <c r="BS617" s="77"/>
      <c r="BT617" s="77"/>
      <c r="BU617" s="77"/>
      <c r="BV617" s="77"/>
      <c r="BW617" s="77"/>
      <c r="BX617" s="77"/>
      <c r="BY617" s="77"/>
      <c r="BZ617" s="77"/>
      <c r="CA617" s="77"/>
      <c r="CB617" s="77"/>
      <c r="CC617" s="77"/>
      <c r="CD617" s="77"/>
      <c r="CE617" s="77"/>
      <c r="CF617" s="77"/>
      <c r="CG617" s="77"/>
      <c r="CH617" s="77"/>
      <c r="CI617" s="77"/>
      <c r="CJ617" s="77"/>
      <c r="CK617" s="77"/>
      <c r="CL617" s="77"/>
      <c r="CM617" s="77"/>
      <c r="CN617" s="77"/>
      <c r="CO617" s="77"/>
      <c r="CP617" s="77"/>
      <c r="CQ617" s="77"/>
      <c r="CR617" s="77"/>
      <c r="CS617" s="77"/>
    </row>
    <row r="618" customHeight="true" ht="15.75" customFormat="true" s="5">
      <c r="A618" s="135"/>
      <c r="B618" s="135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133"/>
      <c r="Y618" s="134"/>
      <c r="Z618" s="133"/>
      <c r="AA618" s="134"/>
      <c r="AB618" s="133"/>
      <c r="AC618" s="134"/>
      <c r="AD618" s="133"/>
      <c r="AE618" s="134"/>
      <c r="AF618" s="77"/>
      <c r="AG618" s="134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  <c r="BG618" s="77"/>
      <c r="BH618" s="77"/>
      <c r="BI618" s="77"/>
      <c r="BJ618" s="77"/>
      <c r="BK618" s="77"/>
      <c r="BL618" s="77"/>
      <c r="BM618" s="77"/>
      <c r="BN618" s="77"/>
      <c r="BO618" s="77"/>
      <c r="BP618" s="77"/>
      <c r="BQ618" s="77"/>
      <c r="BR618" s="77"/>
      <c r="BS618" s="77"/>
      <c r="BT618" s="77"/>
      <c r="BU618" s="77"/>
      <c r="BV618" s="77"/>
      <c r="BW618" s="77"/>
      <c r="BX618" s="77"/>
      <c r="BY618" s="77"/>
      <c r="BZ618" s="77"/>
      <c r="CA618" s="77"/>
      <c r="CB618" s="77"/>
      <c r="CC618" s="77"/>
      <c r="CD618" s="77"/>
      <c r="CE618" s="77"/>
      <c r="CF618" s="77"/>
      <c r="CG618" s="77"/>
      <c r="CH618" s="77"/>
      <c r="CI618" s="77"/>
      <c r="CJ618" s="77"/>
      <c r="CK618" s="77"/>
      <c r="CL618" s="77"/>
      <c r="CM618" s="77"/>
      <c r="CN618" s="77"/>
      <c r="CO618" s="77"/>
      <c r="CP618" s="77"/>
      <c r="CQ618" s="77"/>
      <c r="CR618" s="77"/>
      <c r="CS618" s="77"/>
    </row>
    <row r="619" customHeight="true" ht="15.75" customFormat="true" s="5">
      <c r="A619" s="135"/>
      <c r="B619" s="135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133"/>
      <c r="Y619" s="134"/>
      <c r="Z619" s="133"/>
      <c r="AA619" s="134"/>
      <c r="AB619" s="133"/>
      <c r="AC619" s="134"/>
      <c r="AD619" s="133"/>
      <c r="AE619" s="134"/>
      <c r="AF619" s="77"/>
      <c r="AG619" s="134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  <c r="BG619" s="77"/>
      <c r="BH619" s="77"/>
      <c r="BI619" s="77"/>
      <c r="BJ619" s="77"/>
      <c r="BK619" s="77"/>
      <c r="BL619" s="77"/>
      <c r="BM619" s="77"/>
      <c r="BN619" s="77"/>
      <c r="BO619" s="77"/>
      <c r="BP619" s="77"/>
      <c r="BQ619" s="77"/>
      <c r="BR619" s="77"/>
      <c r="BS619" s="77"/>
      <c r="BT619" s="77"/>
      <c r="BU619" s="77"/>
      <c r="BV619" s="77"/>
      <c r="BW619" s="77"/>
      <c r="BX619" s="77"/>
      <c r="BY619" s="77"/>
      <c r="BZ619" s="77"/>
      <c r="CA619" s="77"/>
      <c r="CB619" s="77"/>
      <c r="CC619" s="77"/>
      <c r="CD619" s="77"/>
      <c r="CE619" s="77"/>
      <c r="CF619" s="77"/>
      <c r="CG619" s="77"/>
      <c r="CH619" s="77"/>
      <c r="CI619" s="77"/>
      <c r="CJ619" s="77"/>
      <c r="CK619" s="77"/>
      <c r="CL619" s="77"/>
      <c r="CM619" s="77"/>
      <c r="CN619" s="77"/>
      <c r="CO619" s="77"/>
      <c r="CP619" s="77"/>
      <c r="CQ619" s="77"/>
      <c r="CR619" s="77"/>
      <c r="CS619" s="77"/>
    </row>
    <row r="620" customHeight="true" ht="15.75" customFormat="true" s="5">
      <c r="A620" s="135"/>
      <c r="B620" s="135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133"/>
      <c r="Y620" s="134"/>
      <c r="Z620" s="133"/>
      <c r="AA620" s="134"/>
      <c r="AB620" s="133"/>
      <c r="AC620" s="134"/>
      <c r="AD620" s="133"/>
      <c r="AE620" s="134"/>
      <c r="AF620" s="77"/>
      <c r="AG620" s="134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  <c r="BG620" s="77"/>
      <c r="BH620" s="77"/>
      <c r="BI620" s="77"/>
      <c r="BJ620" s="77"/>
      <c r="BK620" s="77"/>
      <c r="BL620" s="77"/>
      <c r="BM620" s="77"/>
      <c r="BN620" s="77"/>
      <c r="BO620" s="77"/>
      <c r="BP620" s="77"/>
      <c r="BQ620" s="77"/>
      <c r="BR620" s="77"/>
      <c r="BS620" s="77"/>
      <c r="BT620" s="77"/>
      <c r="BU620" s="77"/>
      <c r="BV620" s="77"/>
      <c r="BW620" s="77"/>
      <c r="BX620" s="77"/>
      <c r="BY620" s="77"/>
      <c r="BZ620" s="77"/>
      <c r="CA620" s="77"/>
      <c r="CB620" s="77"/>
      <c r="CC620" s="77"/>
      <c r="CD620" s="77"/>
      <c r="CE620" s="77"/>
      <c r="CF620" s="77"/>
      <c r="CG620" s="77"/>
      <c r="CH620" s="77"/>
      <c r="CI620" s="77"/>
      <c r="CJ620" s="77"/>
      <c r="CK620" s="77"/>
      <c r="CL620" s="77"/>
      <c r="CM620" s="77"/>
      <c r="CN620" s="77"/>
      <c r="CO620" s="77"/>
      <c r="CP620" s="77"/>
      <c r="CQ620" s="77"/>
      <c r="CR620" s="77"/>
      <c r="CS620" s="77"/>
    </row>
    <row r="621" customHeight="true" ht="15.75" customFormat="true" s="5">
      <c r="A621" s="135"/>
      <c r="B621" s="135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133"/>
      <c r="Y621" s="134"/>
      <c r="Z621" s="133"/>
      <c r="AA621" s="134"/>
      <c r="AB621" s="133"/>
      <c r="AC621" s="134"/>
      <c r="AD621" s="133"/>
      <c r="AE621" s="134"/>
      <c r="AF621" s="77"/>
      <c r="AG621" s="134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  <c r="BG621" s="77"/>
      <c r="BH621" s="77"/>
      <c r="BI621" s="77"/>
      <c r="BJ621" s="77"/>
      <c r="BK621" s="77"/>
      <c r="BL621" s="77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77"/>
      <c r="CR621" s="77"/>
      <c r="CS621" s="77"/>
    </row>
    <row r="622" customHeight="true" ht="15.75" customFormat="true" s="5">
      <c r="A622" s="135"/>
      <c r="B622" s="135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133"/>
      <c r="Y622" s="134"/>
      <c r="Z622" s="133"/>
      <c r="AA622" s="134"/>
      <c r="AB622" s="133"/>
      <c r="AC622" s="134"/>
      <c r="AD622" s="133"/>
      <c r="AE622" s="134"/>
      <c r="AF622" s="77"/>
      <c r="AG622" s="134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77"/>
      <c r="BM622" s="77"/>
      <c r="BN622" s="77"/>
      <c r="BO622" s="77"/>
      <c r="BP622" s="77"/>
      <c r="BQ622" s="77"/>
      <c r="BR622" s="77"/>
      <c r="BS622" s="77"/>
      <c r="BT622" s="77"/>
      <c r="BU622" s="77"/>
      <c r="BV622" s="77"/>
      <c r="BW622" s="77"/>
      <c r="BX622" s="77"/>
      <c r="BY622" s="77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77"/>
      <c r="CR622" s="77"/>
      <c r="CS622" s="77"/>
    </row>
    <row r="623" customHeight="true" ht="15.75" customFormat="true" s="5">
      <c r="A623" s="135"/>
      <c r="B623" s="135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133"/>
      <c r="Y623" s="134"/>
      <c r="Z623" s="133"/>
      <c r="AA623" s="134"/>
      <c r="AB623" s="133"/>
      <c r="AC623" s="134"/>
      <c r="AD623" s="133"/>
      <c r="AE623" s="134"/>
      <c r="AF623" s="77"/>
      <c r="AG623" s="134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/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/>
      <c r="BY623" s="77"/>
      <c r="BZ623" s="77"/>
      <c r="CA623" s="77"/>
      <c r="CB623" s="77"/>
      <c r="CC623" s="77"/>
      <c r="CD623" s="77"/>
      <c r="CE623" s="77"/>
      <c r="CF623" s="77"/>
      <c r="CG623" s="77"/>
      <c r="CH623" s="77"/>
      <c r="CI623" s="77"/>
      <c r="CJ623" s="77"/>
      <c r="CK623" s="77"/>
      <c r="CL623" s="77"/>
      <c r="CM623" s="77"/>
      <c r="CN623" s="77"/>
      <c r="CO623" s="77"/>
      <c r="CP623" s="77"/>
      <c r="CQ623" s="77"/>
      <c r="CR623" s="77"/>
      <c r="CS623" s="77"/>
    </row>
    <row r="624" customHeight="true" ht="15.75" customFormat="true" s="5">
      <c r="A624" s="135"/>
      <c r="B624" s="135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133"/>
      <c r="Y624" s="134"/>
      <c r="Z624" s="133"/>
      <c r="AA624" s="134"/>
      <c r="AB624" s="133"/>
      <c r="AC624" s="134"/>
      <c r="AD624" s="133"/>
      <c r="AE624" s="134"/>
      <c r="AF624" s="77"/>
      <c r="AG624" s="134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  <c r="BG624" s="77"/>
      <c r="BH624" s="77"/>
      <c r="BI624" s="77"/>
      <c r="BJ624" s="77"/>
      <c r="BK624" s="77"/>
      <c r="BL624" s="77"/>
      <c r="BM624" s="77"/>
      <c r="BN624" s="77"/>
      <c r="BO624" s="77"/>
      <c r="BP624" s="77"/>
      <c r="BQ624" s="77"/>
      <c r="BR624" s="77"/>
      <c r="BS624" s="77"/>
      <c r="BT624" s="77"/>
      <c r="BU624" s="77"/>
      <c r="BV624" s="77"/>
      <c r="BW624" s="77"/>
      <c r="BX624" s="77"/>
      <c r="BY624" s="77"/>
      <c r="BZ624" s="77"/>
      <c r="CA624" s="77"/>
      <c r="CB624" s="77"/>
      <c r="CC624" s="77"/>
      <c r="CD624" s="77"/>
      <c r="CE624" s="77"/>
      <c r="CF624" s="77"/>
      <c r="CG624" s="77"/>
      <c r="CH624" s="77"/>
      <c r="CI624" s="77"/>
      <c r="CJ624" s="77"/>
      <c r="CK624" s="77"/>
      <c r="CL624" s="77"/>
      <c r="CM624" s="77"/>
      <c r="CN624" s="77"/>
      <c r="CO624" s="77"/>
      <c r="CP624" s="77"/>
      <c r="CQ624" s="77"/>
      <c r="CR624" s="77"/>
      <c r="CS624" s="77"/>
    </row>
    <row r="625" customHeight="true" ht="15.75" customFormat="true" s="5">
      <c r="A625" s="135"/>
      <c r="B625" s="135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133"/>
      <c r="Y625" s="134"/>
      <c r="Z625" s="133"/>
      <c r="AA625" s="134"/>
      <c r="AB625" s="133"/>
      <c r="AC625" s="134"/>
      <c r="AD625" s="133"/>
      <c r="AE625" s="134"/>
      <c r="AF625" s="77"/>
      <c r="AG625" s="134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  <c r="BG625" s="77"/>
      <c r="BH625" s="77"/>
      <c r="BI625" s="77"/>
      <c r="BJ625" s="77"/>
      <c r="BK625" s="77"/>
      <c r="BL625" s="77"/>
      <c r="BM625" s="77"/>
      <c r="BN625" s="77"/>
      <c r="BO625" s="77"/>
      <c r="BP625" s="77"/>
      <c r="BQ625" s="77"/>
      <c r="BR625" s="77"/>
      <c r="BS625" s="77"/>
      <c r="BT625" s="77"/>
      <c r="BU625" s="77"/>
      <c r="BV625" s="77"/>
      <c r="BW625" s="77"/>
      <c r="BX625" s="77"/>
      <c r="BY625" s="77"/>
      <c r="BZ625" s="77"/>
      <c r="CA625" s="77"/>
      <c r="CB625" s="77"/>
      <c r="CC625" s="77"/>
      <c r="CD625" s="77"/>
      <c r="CE625" s="77"/>
      <c r="CF625" s="77"/>
      <c r="CG625" s="77"/>
      <c r="CH625" s="77"/>
      <c r="CI625" s="77"/>
      <c r="CJ625" s="77"/>
      <c r="CK625" s="77"/>
      <c r="CL625" s="77"/>
      <c r="CM625" s="77"/>
      <c r="CN625" s="77"/>
      <c r="CO625" s="77"/>
      <c r="CP625" s="77"/>
      <c r="CQ625" s="77"/>
      <c r="CR625" s="77"/>
      <c r="CS625" s="77"/>
    </row>
    <row r="626" customHeight="true" ht="15.75" customFormat="true" s="5">
      <c r="A626" s="135"/>
      <c r="B626" s="135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133"/>
      <c r="Y626" s="134"/>
      <c r="Z626" s="133"/>
      <c r="AA626" s="134"/>
      <c r="AB626" s="133"/>
      <c r="AC626" s="134"/>
      <c r="AD626" s="133"/>
      <c r="AE626" s="134"/>
      <c r="AF626" s="77"/>
      <c r="AG626" s="134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  <c r="BG626" s="77"/>
      <c r="BH626" s="77"/>
      <c r="BI626" s="77"/>
      <c r="BJ626" s="77"/>
      <c r="BK626" s="77"/>
      <c r="BL626" s="77"/>
      <c r="BM626" s="77"/>
      <c r="BN626" s="77"/>
      <c r="BO626" s="77"/>
      <c r="BP626" s="77"/>
      <c r="BQ626" s="77"/>
      <c r="BR626" s="77"/>
      <c r="BS626" s="77"/>
      <c r="BT626" s="77"/>
      <c r="BU626" s="77"/>
      <c r="BV626" s="77"/>
      <c r="BW626" s="77"/>
      <c r="BX626" s="77"/>
      <c r="BY626" s="77"/>
      <c r="BZ626" s="77"/>
      <c r="CA626" s="77"/>
      <c r="CB626" s="77"/>
      <c r="CC626" s="77"/>
      <c r="CD626" s="77"/>
      <c r="CE626" s="77"/>
      <c r="CF626" s="77"/>
      <c r="CG626" s="77"/>
      <c r="CH626" s="77"/>
      <c r="CI626" s="77"/>
      <c r="CJ626" s="77"/>
      <c r="CK626" s="77"/>
      <c r="CL626" s="77"/>
      <c r="CM626" s="77"/>
      <c r="CN626" s="77"/>
      <c r="CO626" s="77"/>
      <c r="CP626" s="77"/>
      <c r="CQ626" s="77"/>
      <c r="CR626" s="77"/>
      <c r="CS626" s="77"/>
    </row>
    <row r="627" customHeight="true" ht="15.75" customFormat="true" s="5">
      <c r="A627" s="135"/>
      <c r="B627" s="135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133"/>
      <c r="Y627" s="134"/>
      <c r="Z627" s="133"/>
      <c r="AA627" s="134"/>
      <c r="AB627" s="133"/>
      <c r="AC627" s="134"/>
      <c r="AD627" s="133"/>
      <c r="AE627" s="134"/>
      <c r="AF627" s="77"/>
      <c r="AG627" s="134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  <c r="BG627" s="77"/>
      <c r="BH627" s="77"/>
      <c r="BI627" s="77"/>
      <c r="BJ627" s="77"/>
      <c r="BK627" s="77"/>
      <c r="BL627" s="77"/>
      <c r="BM627" s="77"/>
      <c r="BN627" s="77"/>
      <c r="BO627" s="77"/>
      <c r="BP627" s="77"/>
      <c r="BQ627" s="77"/>
      <c r="BR627" s="77"/>
      <c r="BS627" s="77"/>
      <c r="BT627" s="77"/>
      <c r="BU627" s="77"/>
      <c r="BV627" s="77"/>
      <c r="BW627" s="77"/>
      <c r="BX627" s="77"/>
      <c r="BY627" s="77"/>
      <c r="BZ627" s="77"/>
      <c r="CA627" s="77"/>
      <c r="CB627" s="77"/>
      <c r="CC627" s="77"/>
      <c r="CD627" s="77"/>
      <c r="CE627" s="77"/>
      <c r="CF627" s="77"/>
      <c r="CG627" s="77"/>
      <c r="CH627" s="77"/>
      <c r="CI627" s="77"/>
      <c r="CJ627" s="77"/>
      <c r="CK627" s="77"/>
      <c r="CL627" s="77"/>
      <c r="CM627" s="77"/>
      <c r="CN627" s="77"/>
      <c r="CO627" s="77"/>
      <c r="CP627" s="77"/>
      <c r="CQ627" s="77"/>
      <c r="CR627" s="77"/>
      <c r="CS627" s="77"/>
    </row>
    <row r="628" customHeight="true" ht="15.75" customFormat="true" s="5">
      <c r="A628" s="135"/>
      <c r="B628" s="135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133"/>
      <c r="Y628" s="134"/>
      <c r="Z628" s="133"/>
      <c r="AA628" s="134"/>
      <c r="AB628" s="133"/>
      <c r="AC628" s="134"/>
      <c r="AD628" s="133"/>
      <c r="AE628" s="134"/>
      <c r="AF628" s="77"/>
      <c r="AG628" s="134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  <c r="BG628" s="77"/>
      <c r="BH628" s="77"/>
      <c r="BI628" s="77"/>
      <c r="BJ628" s="77"/>
      <c r="BK628" s="77"/>
      <c r="BL628" s="77"/>
      <c r="BM628" s="77"/>
      <c r="BN628" s="77"/>
      <c r="BO628" s="77"/>
      <c r="BP628" s="77"/>
      <c r="BQ628" s="77"/>
      <c r="BR628" s="77"/>
      <c r="BS628" s="77"/>
      <c r="BT628" s="77"/>
      <c r="BU628" s="77"/>
      <c r="BV628" s="77"/>
      <c r="BW628" s="77"/>
      <c r="BX628" s="77"/>
      <c r="BY628" s="77"/>
      <c r="BZ628" s="77"/>
      <c r="CA628" s="77"/>
      <c r="CB628" s="77"/>
      <c r="CC628" s="77"/>
      <c r="CD628" s="77"/>
      <c r="CE628" s="77"/>
      <c r="CF628" s="77"/>
      <c r="CG628" s="77"/>
      <c r="CH628" s="77"/>
      <c r="CI628" s="77"/>
      <c r="CJ628" s="77"/>
      <c r="CK628" s="77"/>
      <c r="CL628" s="77"/>
      <c r="CM628" s="77"/>
      <c r="CN628" s="77"/>
      <c r="CO628" s="77"/>
      <c r="CP628" s="77"/>
      <c r="CQ628" s="77"/>
      <c r="CR628" s="77"/>
      <c r="CS628" s="77"/>
    </row>
    <row r="629" customHeight="true" ht="15.75" customFormat="true" s="5">
      <c r="A629" s="135"/>
      <c r="B629" s="135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133"/>
      <c r="Y629" s="134"/>
      <c r="Z629" s="133"/>
      <c r="AA629" s="134"/>
      <c r="AB629" s="133"/>
      <c r="AC629" s="134"/>
      <c r="AD629" s="133"/>
      <c r="AE629" s="134"/>
      <c r="AF629" s="77"/>
      <c r="AG629" s="134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77"/>
      <c r="CR629" s="77"/>
      <c r="CS629" s="77"/>
    </row>
    <row r="630" customHeight="true" ht="15.75" customFormat="true" s="5">
      <c r="A630" s="135"/>
      <c r="B630" s="135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133"/>
      <c r="Y630" s="134"/>
      <c r="Z630" s="133"/>
      <c r="AA630" s="134"/>
      <c r="AB630" s="133"/>
      <c r="AC630" s="134"/>
      <c r="AD630" s="133"/>
      <c r="AE630" s="134"/>
      <c r="AF630" s="77"/>
      <c r="AG630" s="134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  <c r="BG630" s="77"/>
      <c r="BH630" s="77"/>
      <c r="BI630" s="77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77"/>
      <c r="CR630" s="77"/>
      <c r="CS630" s="77"/>
    </row>
    <row r="631" customHeight="true" ht="15.75" customFormat="true" s="5">
      <c r="A631" s="135"/>
      <c r="B631" s="135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133"/>
      <c r="Y631" s="134"/>
      <c r="Z631" s="133"/>
      <c r="AA631" s="134"/>
      <c r="AB631" s="133"/>
      <c r="AC631" s="134"/>
      <c r="AD631" s="133"/>
      <c r="AE631" s="134"/>
      <c r="AF631" s="77"/>
      <c r="AG631" s="134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  <c r="BG631" s="77"/>
      <c r="BH631" s="77"/>
      <c r="BI631" s="77"/>
      <c r="BJ631" s="77"/>
      <c r="BK631" s="77"/>
      <c r="BL631" s="77"/>
      <c r="BM631" s="77"/>
      <c r="BN631" s="77"/>
      <c r="BO631" s="77"/>
      <c r="BP631" s="77"/>
      <c r="BQ631" s="77"/>
      <c r="BR631" s="77"/>
      <c r="BS631" s="77"/>
      <c r="BT631" s="77"/>
      <c r="BU631" s="77"/>
      <c r="BV631" s="77"/>
      <c r="BW631" s="77"/>
      <c r="BX631" s="77"/>
      <c r="BY631" s="77"/>
      <c r="BZ631" s="77"/>
      <c r="CA631" s="77"/>
      <c r="CB631" s="77"/>
      <c r="CC631" s="77"/>
      <c r="CD631" s="77"/>
      <c r="CE631" s="77"/>
      <c r="CF631" s="77"/>
      <c r="CG631" s="77"/>
      <c r="CH631" s="77"/>
      <c r="CI631" s="77"/>
      <c r="CJ631" s="77"/>
      <c r="CK631" s="77"/>
      <c r="CL631" s="77"/>
      <c r="CM631" s="77"/>
      <c r="CN631" s="77"/>
      <c r="CO631" s="77"/>
      <c r="CP631" s="77"/>
      <c r="CQ631" s="77"/>
      <c r="CR631" s="77"/>
      <c r="CS631" s="77"/>
    </row>
    <row r="632" customHeight="true" ht="15.75" customFormat="true" s="5">
      <c r="A632" s="135"/>
      <c r="B632" s="135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133"/>
      <c r="Y632" s="134"/>
      <c r="Z632" s="133"/>
      <c r="AA632" s="134"/>
      <c r="AB632" s="133"/>
      <c r="AC632" s="134"/>
      <c r="AD632" s="133"/>
      <c r="AE632" s="134"/>
      <c r="AF632" s="77"/>
      <c r="AG632" s="134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  <c r="BG632" s="77"/>
      <c r="BH632" s="77"/>
      <c r="BI632" s="77"/>
      <c r="BJ632" s="77"/>
      <c r="BK632" s="77"/>
      <c r="BL632" s="77"/>
      <c r="BM632" s="77"/>
      <c r="BN632" s="77"/>
      <c r="BO632" s="77"/>
      <c r="BP632" s="77"/>
      <c r="BQ632" s="77"/>
      <c r="BR632" s="77"/>
      <c r="BS632" s="77"/>
      <c r="BT632" s="77"/>
      <c r="BU632" s="77"/>
      <c r="BV632" s="77"/>
      <c r="BW632" s="77"/>
      <c r="BX632" s="77"/>
      <c r="BY632" s="77"/>
      <c r="BZ632" s="77"/>
      <c r="CA632" s="77"/>
      <c r="CB632" s="77"/>
      <c r="CC632" s="77"/>
      <c r="CD632" s="77"/>
      <c r="CE632" s="77"/>
      <c r="CF632" s="77"/>
      <c r="CG632" s="77"/>
      <c r="CH632" s="77"/>
      <c r="CI632" s="77"/>
      <c r="CJ632" s="77"/>
      <c r="CK632" s="77"/>
      <c r="CL632" s="77"/>
      <c r="CM632" s="77"/>
      <c r="CN632" s="77"/>
      <c r="CO632" s="77"/>
      <c r="CP632" s="77"/>
      <c r="CQ632" s="77"/>
      <c r="CR632" s="77"/>
      <c r="CS632" s="77"/>
    </row>
    <row r="633" customHeight="true" ht="15.75" customFormat="true" s="5">
      <c r="A633" s="135"/>
      <c r="B633" s="135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133"/>
      <c r="Y633" s="134"/>
      <c r="Z633" s="133"/>
      <c r="AA633" s="134"/>
      <c r="AB633" s="133"/>
      <c r="AC633" s="134"/>
      <c r="AD633" s="133"/>
      <c r="AE633" s="134"/>
      <c r="AF633" s="77"/>
      <c r="AG633" s="134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  <c r="BG633" s="77"/>
      <c r="BH633" s="77"/>
      <c r="BI633" s="77"/>
      <c r="BJ633" s="77"/>
      <c r="BK633" s="77"/>
      <c r="BL633" s="77"/>
      <c r="BM633" s="77"/>
      <c r="BN633" s="77"/>
      <c r="BO633" s="77"/>
      <c r="BP633" s="77"/>
      <c r="BQ633" s="77"/>
      <c r="BR633" s="77"/>
      <c r="BS633" s="77"/>
      <c r="BT633" s="77"/>
      <c r="BU633" s="77"/>
      <c r="BV633" s="77"/>
      <c r="BW633" s="77"/>
      <c r="BX633" s="77"/>
      <c r="BY633" s="77"/>
      <c r="BZ633" s="77"/>
      <c r="CA633" s="77"/>
      <c r="CB633" s="77"/>
      <c r="CC633" s="77"/>
      <c r="CD633" s="77"/>
      <c r="CE633" s="77"/>
      <c r="CF633" s="77"/>
      <c r="CG633" s="77"/>
      <c r="CH633" s="77"/>
      <c r="CI633" s="77"/>
      <c r="CJ633" s="77"/>
      <c r="CK633" s="77"/>
      <c r="CL633" s="77"/>
      <c r="CM633" s="77"/>
      <c r="CN633" s="77"/>
      <c r="CO633" s="77"/>
      <c r="CP633" s="77"/>
      <c r="CQ633" s="77"/>
      <c r="CR633" s="77"/>
      <c r="CS633" s="77"/>
    </row>
    <row r="634" customHeight="true" ht="15.75" customFormat="true" s="5">
      <c r="A634" s="135"/>
      <c r="B634" s="135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133"/>
      <c r="Y634" s="134"/>
      <c r="Z634" s="133"/>
      <c r="AA634" s="134"/>
      <c r="AB634" s="133"/>
      <c r="AC634" s="134"/>
      <c r="AD634" s="133"/>
      <c r="AE634" s="134"/>
      <c r="AF634" s="77"/>
      <c r="AG634" s="134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  <c r="BK634" s="77"/>
      <c r="BL634" s="77"/>
      <c r="BM634" s="77"/>
      <c r="BN634" s="77"/>
      <c r="BO634" s="77"/>
      <c r="BP634" s="77"/>
      <c r="BQ634" s="77"/>
      <c r="BR634" s="77"/>
      <c r="BS634" s="77"/>
      <c r="BT634" s="77"/>
      <c r="BU634" s="77"/>
      <c r="BV634" s="77"/>
      <c r="BW634" s="77"/>
      <c r="BX634" s="77"/>
      <c r="BY634" s="77"/>
      <c r="BZ634" s="77"/>
      <c r="CA634" s="77"/>
      <c r="CB634" s="77"/>
      <c r="CC634" s="77"/>
      <c r="CD634" s="77"/>
      <c r="CE634" s="77"/>
      <c r="CF634" s="77"/>
      <c r="CG634" s="77"/>
      <c r="CH634" s="77"/>
      <c r="CI634" s="77"/>
      <c r="CJ634" s="77"/>
      <c r="CK634" s="77"/>
      <c r="CL634" s="77"/>
      <c r="CM634" s="77"/>
      <c r="CN634" s="77"/>
      <c r="CO634" s="77"/>
      <c r="CP634" s="77"/>
      <c r="CQ634" s="77"/>
      <c r="CR634" s="77"/>
      <c r="CS634" s="77"/>
    </row>
    <row r="635" customHeight="true" ht="15.75" customFormat="true" s="5">
      <c r="A635" s="135"/>
      <c r="B635" s="135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133"/>
      <c r="Y635" s="134"/>
      <c r="Z635" s="133"/>
      <c r="AA635" s="134"/>
      <c r="AB635" s="133"/>
      <c r="AC635" s="134"/>
      <c r="AD635" s="133"/>
      <c r="AE635" s="134"/>
      <c r="AF635" s="77"/>
      <c r="AG635" s="134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7"/>
      <c r="BK635" s="77"/>
      <c r="BL635" s="77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77"/>
      <c r="CR635" s="77"/>
      <c r="CS635" s="77"/>
    </row>
    <row r="636" customHeight="true" ht="15.75" customFormat="true" s="5">
      <c r="A636" s="135"/>
      <c r="B636" s="135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133"/>
      <c r="Y636" s="134"/>
      <c r="Z636" s="133"/>
      <c r="AA636" s="134"/>
      <c r="AB636" s="133"/>
      <c r="AC636" s="134"/>
      <c r="AD636" s="133"/>
      <c r="AE636" s="134"/>
      <c r="AF636" s="77"/>
      <c r="AG636" s="134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  <c r="BJ636" s="77"/>
      <c r="BK636" s="77"/>
      <c r="BL636" s="77"/>
      <c r="BM636" s="77"/>
      <c r="BN636" s="77"/>
      <c r="BO636" s="77"/>
      <c r="BP636" s="77"/>
      <c r="BQ636" s="77"/>
      <c r="BR636" s="77"/>
      <c r="BS636" s="77"/>
      <c r="BT636" s="77"/>
      <c r="BU636" s="77"/>
      <c r="BV636" s="77"/>
      <c r="BW636" s="77"/>
      <c r="BX636" s="77"/>
      <c r="BY636" s="77"/>
      <c r="BZ636" s="77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77"/>
      <c r="CR636" s="77"/>
      <c r="CS636" s="77"/>
    </row>
    <row r="637" customHeight="true" ht="15.75" customFormat="true" s="5">
      <c r="A637" s="135"/>
      <c r="B637" s="135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133"/>
      <c r="Y637" s="134"/>
      <c r="Z637" s="133"/>
      <c r="AA637" s="134"/>
      <c r="AB637" s="133"/>
      <c r="AC637" s="134"/>
      <c r="AD637" s="133"/>
      <c r="AE637" s="134"/>
      <c r="AF637" s="77"/>
      <c r="AG637" s="134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  <c r="BG637" s="77"/>
      <c r="BH637" s="77"/>
      <c r="BI637" s="77"/>
      <c r="BJ637" s="77"/>
      <c r="BK637" s="77"/>
      <c r="BL637" s="77"/>
      <c r="BM637" s="77"/>
      <c r="BN637" s="77"/>
      <c r="BO637" s="77"/>
      <c r="BP637" s="77"/>
      <c r="BQ637" s="77"/>
      <c r="BR637" s="77"/>
      <c r="BS637" s="77"/>
      <c r="BT637" s="77"/>
      <c r="BU637" s="77"/>
      <c r="BV637" s="77"/>
      <c r="BW637" s="77"/>
      <c r="BX637" s="77"/>
      <c r="BY637" s="77"/>
      <c r="BZ637" s="77"/>
      <c r="CA637" s="77"/>
      <c r="CB637" s="77"/>
      <c r="CC637" s="77"/>
      <c r="CD637" s="77"/>
      <c r="CE637" s="77"/>
      <c r="CF637" s="77"/>
      <c r="CG637" s="77"/>
      <c r="CH637" s="77"/>
      <c r="CI637" s="77"/>
      <c r="CJ637" s="77"/>
      <c r="CK637" s="77"/>
      <c r="CL637" s="77"/>
      <c r="CM637" s="77"/>
      <c r="CN637" s="77"/>
      <c r="CO637" s="77"/>
      <c r="CP637" s="77"/>
      <c r="CQ637" s="77"/>
      <c r="CR637" s="77"/>
      <c r="CS637" s="77"/>
    </row>
    <row r="638" customHeight="true" ht="15.75" customFormat="true" s="5">
      <c r="A638" s="135"/>
      <c r="B638" s="135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133"/>
      <c r="Y638" s="134"/>
      <c r="Z638" s="133"/>
      <c r="AA638" s="134"/>
      <c r="AB638" s="133"/>
      <c r="AC638" s="134"/>
      <c r="AD638" s="133"/>
      <c r="AE638" s="134"/>
      <c r="AF638" s="77"/>
      <c r="AG638" s="134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  <c r="BG638" s="77"/>
      <c r="BH638" s="77"/>
      <c r="BI638" s="77"/>
      <c r="BJ638" s="77"/>
      <c r="BK638" s="77"/>
      <c r="BL638" s="77"/>
      <c r="BM638" s="77"/>
      <c r="BN638" s="77"/>
      <c r="BO638" s="77"/>
      <c r="BP638" s="77"/>
      <c r="BQ638" s="77"/>
      <c r="BR638" s="77"/>
      <c r="BS638" s="77"/>
      <c r="BT638" s="77"/>
      <c r="BU638" s="77"/>
      <c r="BV638" s="77"/>
      <c r="BW638" s="77"/>
      <c r="BX638" s="77"/>
      <c r="BY638" s="77"/>
      <c r="BZ638" s="77"/>
      <c r="CA638" s="77"/>
      <c r="CB638" s="77"/>
      <c r="CC638" s="77"/>
      <c r="CD638" s="77"/>
      <c r="CE638" s="77"/>
      <c r="CF638" s="77"/>
      <c r="CG638" s="77"/>
      <c r="CH638" s="77"/>
      <c r="CI638" s="77"/>
      <c r="CJ638" s="77"/>
      <c r="CK638" s="77"/>
      <c r="CL638" s="77"/>
      <c r="CM638" s="77"/>
      <c r="CN638" s="77"/>
      <c r="CO638" s="77"/>
      <c r="CP638" s="77"/>
      <c r="CQ638" s="77"/>
      <c r="CR638" s="77"/>
      <c r="CS638" s="77"/>
    </row>
    <row r="639" customHeight="true" ht="15.75" customFormat="true" s="5">
      <c r="A639" s="135"/>
      <c r="B639" s="135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133"/>
      <c r="Y639" s="134"/>
      <c r="Z639" s="133"/>
      <c r="AA639" s="134"/>
      <c r="AB639" s="133"/>
      <c r="AC639" s="134"/>
      <c r="AD639" s="133"/>
      <c r="AE639" s="134"/>
      <c r="AF639" s="77"/>
      <c r="AG639" s="134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  <c r="BG639" s="77"/>
      <c r="BH639" s="77"/>
      <c r="BI639" s="77"/>
      <c r="BJ639" s="77"/>
      <c r="BK639" s="77"/>
      <c r="BL639" s="77"/>
      <c r="BM639" s="77"/>
      <c r="BN639" s="77"/>
      <c r="BO639" s="77"/>
      <c r="BP639" s="77"/>
      <c r="BQ639" s="77"/>
      <c r="BR639" s="77"/>
      <c r="BS639" s="77"/>
      <c r="BT639" s="77"/>
      <c r="BU639" s="77"/>
      <c r="BV639" s="77"/>
      <c r="BW639" s="77"/>
      <c r="BX639" s="77"/>
      <c r="BY639" s="77"/>
      <c r="BZ639" s="77"/>
      <c r="CA639" s="77"/>
      <c r="CB639" s="77"/>
      <c r="CC639" s="77"/>
      <c r="CD639" s="77"/>
      <c r="CE639" s="77"/>
      <c r="CF639" s="77"/>
      <c r="CG639" s="77"/>
      <c r="CH639" s="77"/>
      <c r="CI639" s="77"/>
      <c r="CJ639" s="77"/>
      <c r="CK639" s="77"/>
      <c r="CL639" s="77"/>
      <c r="CM639" s="77"/>
      <c r="CN639" s="77"/>
      <c r="CO639" s="77"/>
      <c r="CP639" s="77"/>
      <c r="CQ639" s="77"/>
      <c r="CR639" s="77"/>
      <c r="CS639" s="77"/>
    </row>
    <row r="640" customHeight="true" ht="15.75" customFormat="true" s="5">
      <c r="A640" s="135"/>
      <c r="B640" s="135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133"/>
      <c r="Y640" s="134"/>
      <c r="Z640" s="133"/>
      <c r="AA640" s="134"/>
      <c r="AB640" s="133"/>
      <c r="AC640" s="134"/>
      <c r="AD640" s="133"/>
      <c r="AE640" s="134"/>
      <c r="AF640" s="77"/>
      <c r="AG640" s="134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  <c r="BK640" s="77"/>
      <c r="BL640" s="77"/>
      <c r="BM640" s="77"/>
      <c r="BN640" s="77"/>
      <c r="BO640" s="77"/>
      <c r="BP640" s="77"/>
      <c r="BQ640" s="77"/>
      <c r="BR640" s="77"/>
      <c r="BS640" s="77"/>
      <c r="BT640" s="77"/>
      <c r="BU640" s="77"/>
      <c r="BV640" s="77"/>
      <c r="BW640" s="77"/>
      <c r="BX640" s="77"/>
      <c r="BY640" s="77"/>
      <c r="BZ640" s="77"/>
      <c r="CA640" s="77"/>
      <c r="CB640" s="77"/>
      <c r="CC640" s="77"/>
      <c r="CD640" s="77"/>
      <c r="CE640" s="77"/>
      <c r="CF640" s="77"/>
      <c r="CG640" s="77"/>
      <c r="CH640" s="77"/>
      <c r="CI640" s="77"/>
      <c r="CJ640" s="77"/>
      <c r="CK640" s="77"/>
      <c r="CL640" s="77"/>
      <c r="CM640" s="77"/>
      <c r="CN640" s="77"/>
      <c r="CO640" s="77"/>
      <c r="CP640" s="77"/>
      <c r="CQ640" s="77"/>
      <c r="CR640" s="77"/>
      <c r="CS640" s="77"/>
    </row>
    <row r="641" customHeight="true" ht="15.75" customFormat="true" s="5">
      <c r="A641" s="135"/>
      <c r="B641" s="135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133"/>
      <c r="Y641" s="134"/>
      <c r="Z641" s="133"/>
      <c r="AA641" s="134"/>
      <c r="AB641" s="133"/>
      <c r="AC641" s="134"/>
      <c r="AD641" s="133"/>
      <c r="AE641" s="134"/>
      <c r="AF641" s="77"/>
      <c r="AG641" s="134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  <c r="BG641" s="77"/>
      <c r="BH641" s="77"/>
      <c r="BI641" s="77"/>
      <c r="BJ641" s="77"/>
      <c r="BK641" s="77"/>
      <c r="BL641" s="77"/>
      <c r="BM641" s="77"/>
      <c r="BN641" s="77"/>
      <c r="BO641" s="77"/>
      <c r="BP641" s="77"/>
      <c r="BQ641" s="77"/>
      <c r="BR641" s="77"/>
      <c r="BS641" s="77"/>
      <c r="BT641" s="77"/>
      <c r="BU641" s="77"/>
      <c r="BV641" s="77"/>
      <c r="BW641" s="77"/>
      <c r="BX641" s="77"/>
      <c r="BY641" s="77"/>
      <c r="BZ641" s="77"/>
      <c r="CA641" s="77"/>
      <c r="CB641" s="77"/>
      <c r="CC641" s="77"/>
      <c r="CD641" s="77"/>
      <c r="CE641" s="77"/>
      <c r="CF641" s="77"/>
      <c r="CG641" s="77"/>
      <c r="CH641" s="77"/>
      <c r="CI641" s="77"/>
      <c r="CJ641" s="77"/>
      <c r="CK641" s="77"/>
      <c r="CL641" s="77"/>
      <c r="CM641" s="77"/>
      <c r="CN641" s="77"/>
      <c r="CO641" s="77"/>
      <c r="CP641" s="77"/>
      <c r="CQ641" s="77"/>
      <c r="CR641" s="77"/>
      <c r="CS641" s="77"/>
    </row>
    <row r="642" customHeight="true" ht="15.75" customFormat="true" s="5">
      <c r="A642" s="135"/>
      <c r="B642" s="135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133"/>
      <c r="Y642" s="134"/>
      <c r="Z642" s="133"/>
      <c r="AA642" s="134"/>
      <c r="AB642" s="133"/>
      <c r="AC642" s="134"/>
      <c r="AD642" s="133"/>
      <c r="AE642" s="134"/>
      <c r="AF642" s="77"/>
      <c r="AG642" s="134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77"/>
      <c r="CR642" s="77"/>
      <c r="CS642" s="77"/>
    </row>
    <row r="643" customHeight="true" ht="15.75" customFormat="true" s="5">
      <c r="A643" s="135"/>
      <c r="B643" s="135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133"/>
      <c r="Y643" s="134"/>
      <c r="Z643" s="133"/>
      <c r="AA643" s="134"/>
      <c r="AB643" s="133"/>
      <c r="AC643" s="134"/>
      <c r="AD643" s="133"/>
      <c r="AE643" s="134"/>
      <c r="AF643" s="77"/>
      <c r="AG643" s="134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77"/>
      <c r="CR643" s="77"/>
      <c r="CS643" s="77"/>
    </row>
    <row r="644" customHeight="true" ht="15.75" customFormat="true" s="5">
      <c r="A644" s="135"/>
      <c r="B644" s="135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133"/>
      <c r="Y644" s="134"/>
      <c r="Z644" s="133"/>
      <c r="AA644" s="134"/>
      <c r="AB644" s="133"/>
      <c r="AC644" s="134"/>
      <c r="AD644" s="133"/>
      <c r="AE644" s="134"/>
      <c r="AF644" s="77"/>
      <c r="AG644" s="134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  <c r="BG644" s="77"/>
      <c r="BH644" s="77"/>
      <c r="BI644" s="77"/>
      <c r="BJ644" s="77"/>
      <c r="BK644" s="77"/>
      <c r="BL644" s="77"/>
      <c r="BM644" s="77"/>
      <c r="BN644" s="77"/>
      <c r="BO644" s="77"/>
      <c r="BP644" s="77"/>
      <c r="BQ644" s="77"/>
      <c r="BR644" s="77"/>
      <c r="BS644" s="77"/>
      <c r="BT644" s="77"/>
      <c r="BU644" s="77"/>
      <c r="BV644" s="77"/>
      <c r="BW644" s="77"/>
      <c r="BX644" s="77"/>
      <c r="BY644" s="77"/>
      <c r="BZ644" s="77"/>
      <c r="CA644" s="77"/>
      <c r="CB644" s="77"/>
      <c r="CC644" s="77"/>
      <c r="CD644" s="77"/>
      <c r="CE644" s="77"/>
      <c r="CF644" s="77"/>
      <c r="CG644" s="77"/>
      <c r="CH644" s="77"/>
      <c r="CI644" s="77"/>
      <c r="CJ644" s="77"/>
      <c r="CK644" s="77"/>
      <c r="CL644" s="77"/>
      <c r="CM644" s="77"/>
      <c r="CN644" s="77"/>
      <c r="CO644" s="77"/>
      <c r="CP644" s="77"/>
      <c r="CQ644" s="77"/>
      <c r="CR644" s="77"/>
      <c r="CS644" s="77"/>
    </row>
    <row r="645" customHeight="true" ht="15.75" customFormat="true" s="5">
      <c r="A645" s="135"/>
      <c r="B645" s="135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133"/>
      <c r="Y645" s="134"/>
      <c r="Z645" s="133"/>
      <c r="AA645" s="134"/>
      <c r="AB645" s="133"/>
      <c r="AC645" s="134"/>
      <c r="AD645" s="133"/>
      <c r="AE645" s="134"/>
      <c r="AF645" s="77"/>
      <c r="AG645" s="134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  <c r="BG645" s="77"/>
      <c r="BH645" s="77"/>
      <c r="BI645" s="77"/>
      <c r="BJ645" s="77"/>
      <c r="BK645" s="77"/>
      <c r="BL645" s="77"/>
      <c r="BM645" s="77"/>
      <c r="BN645" s="77"/>
      <c r="BO645" s="77"/>
      <c r="BP645" s="77"/>
      <c r="BQ645" s="77"/>
      <c r="BR645" s="77"/>
      <c r="BS645" s="77"/>
      <c r="BT645" s="77"/>
      <c r="BU645" s="77"/>
      <c r="BV645" s="77"/>
      <c r="BW645" s="77"/>
      <c r="BX645" s="77"/>
      <c r="BY645" s="77"/>
      <c r="BZ645" s="77"/>
      <c r="CA645" s="77"/>
      <c r="CB645" s="77"/>
      <c r="CC645" s="77"/>
      <c r="CD645" s="77"/>
      <c r="CE645" s="77"/>
      <c r="CF645" s="77"/>
      <c r="CG645" s="77"/>
      <c r="CH645" s="77"/>
      <c r="CI645" s="77"/>
      <c r="CJ645" s="77"/>
      <c r="CK645" s="77"/>
      <c r="CL645" s="77"/>
      <c r="CM645" s="77"/>
      <c r="CN645" s="77"/>
      <c r="CO645" s="77"/>
      <c r="CP645" s="77"/>
      <c r="CQ645" s="77"/>
      <c r="CR645" s="77"/>
      <c r="CS645" s="77"/>
    </row>
    <row r="646" customHeight="true" ht="15.75" customFormat="true" s="5">
      <c r="A646" s="135"/>
      <c r="B646" s="135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133"/>
      <c r="Y646" s="134"/>
      <c r="Z646" s="133"/>
      <c r="AA646" s="134"/>
      <c r="AB646" s="133"/>
      <c r="AC646" s="134"/>
      <c r="AD646" s="133"/>
      <c r="AE646" s="134"/>
      <c r="AF646" s="77"/>
      <c r="AG646" s="134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  <c r="BG646" s="77"/>
      <c r="BH646" s="77"/>
      <c r="BI646" s="77"/>
      <c r="BJ646" s="77"/>
      <c r="BK646" s="77"/>
      <c r="BL646" s="77"/>
      <c r="BM646" s="77"/>
      <c r="BN646" s="77"/>
      <c r="BO646" s="77"/>
      <c r="BP646" s="77"/>
      <c r="BQ646" s="77"/>
      <c r="BR646" s="77"/>
      <c r="BS646" s="77"/>
      <c r="BT646" s="77"/>
      <c r="BU646" s="77"/>
      <c r="BV646" s="77"/>
      <c r="BW646" s="77"/>
      <c r="BX646" s="77"/>
      <c r="BY646" s="77"/>
      <c r="BZ646" s="77"/>
      <c r="CA646" s="77"/>
      <c r="CB646" s="77"/>
      <c r="CC646" s="77"/>
      <c r="CD646" s="77"/>
      <c r="CE646" s="77"/>
      <c r="CF646" s="77"/>
      <c r="CG646" s="77"/>
      <c r="CH646" s="77"/>
      <c r="CI646" s="77"/>
      <c r="CJ646" s="77"/>
      <c r="CK646" s="77"/>
      <c r="CL646" s="77"/>
      <c r="CM646" s="77"/>
      <c r="CN646" s="77"/>
      <c r="CO646" s="77"/>
      <c r="CP646" s="77"/>
      <c r="CQ646" s="77"/>
      <c r="CR646" s="77"/>
      <c r="CS646" s="77"/>
    </row>
    <row r="647" customHeight="true" ht="15.75" customFormat="true" s="5">
      <c r="A647" s="135"/>
      <c r="B647" s="135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133"/>
      <c r="Y647" s="134"/>
      <c r="Z647" s="133"/>
      <c r="AA647" s="134"/>
      <c r="AB647" s="133"/>
      <c r="AC647" s="134"/>
      <c r="AD647" s="133"/>
      <c r="AE647" s="134"/>
      <c r="AF647" s="77"/>
      <c r="AG647" s="134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  <c r="BG647" s="77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77"/>
      <c r="CR647" s="77"/>
      <c r="CS647" s="77"/>
    </row>
    <row r="648" customHeight="true" ht="15.75" customFormat="true" s="5">
      <c r="A648" s="135"/>
      <c r="B648" s="135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133"/>
      <c r="Y648" s="134"/>
      <c r="Z648" s="133"/>
      <c r="AA648" s="134"/>
      <c r="AB648" s="133"/>
      <c r="AC648" s="134"/>
      <c r="AD648" s="133"/>
      <c r="AE648" s="134"/>
      <c r="AF648" s="77"/>
      <c r="AG648" s="134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  <c r="BG648" s="77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77"/>
      <c r="CR648" s="77"/>
      <c r="CS648" s="77"/>
    </row>
    <row r="649" customHeight="true" ht="15.75" customFormat="true" s="5">
      <c r="A649" s="135"/>
      <c r="B649" s="135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133"/>
      <c r="Y649" s="134"/>
      <c r="Z649" s="133"/>
      <c r="AA649" s="134"/>
      <c r="AB649" s="133"/>
      <c r="AC649" s="134"/>
      <c r="AD649" s="133"/>
      <c r="AE649" s="134"/>
      <c r="AF649" s="77"/>
      <c r="AG649" s="134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  <c r="BG649" s="77"/>
      <c r="BH649" s="77"/>
      <c r="BI649" s="77"/>
      <c r="BJ649" s="77"/>
      <c r="BK649" s="77"/>
      <c r="BL649" s="77"/>
      <c r="BM649" s="77"/>
      <c r="BN649" s="77"/>
      <c r="BO649" s="77"/>
      <c r="BP649" s="77"/>
      <c r="BQ649" s="77"/>
      <c r="BR649" s="77"/>
      <c r="BS649" s="77"/>
      <c r="BT649" s="77"/>
      <c r="BU649" s="77"/>
      <c r="BV649" s="77"/>
      <c r="BW649" s="77"/>
      <c r="BX649" s="77"/>
      <c r="BY649" s="77"/>
      <c r="BZ649" s="77"/>
      <c r="CA649" s="77"/>
      <c r="CB649" s="77"/>
      <c r="CC649" s="77"/>
      <c r="CD649" s="77"/>
      <c r="CE649" s="77"/>
      <c r="CF649" s="77"/>
      <c r="CG649" s="77"/>
      <c r="CH649" s="77"/>
      <c r="CI649" s="77"/>
      <c r="CJ649" s="77"/>
      <c r="CK649" s="77"/>
      <c r="CL649" s="77"/>
      <c r="CM649" s="77"/>
      <c r="CN649" s="77"/>
      <c r="CO649" s="77"/>
      <c r="CP649" s="77"/>
      <c r="CQ649" s="77"/>
      <c r="CR649" s="77"/>
      <c r="CS649" s="77"/>
    </row>
    <row r="650" customHeight="true" ht="15.75" customFormat="true" s="5">
      <c r="A650" s="135"/>
      <c r="B650" s="135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133"/>
      <c r="Y650" s="134"/>
      <c r="Z650" s="133"/>
      <c r="AA650" s="134"/>
      <c r="AB650" s="133"/>
      <c r="AC650" s="134"/>
      <c r="AD650" s="133"/>
      <c r="AE650" s="134"/>
      <c r="AF650" s="77"/>
      <c r="AG650" s="134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  <c r="BG650" s="77"/>
      <c r="BH650" s="77"/>
      <c r="BI650" s="77"/>
      <c r="BJ650" s="77"/>
      <c r="BK650" s="77"/>
      <c r="BL650" s="77"/>
      <c r="BM650" s="77"/>
      <c r="BN650" s="77"/>
      <c r="BO650" s="77"/>
      <c r="BP650" s="77"/>
      <c r="BQ650" s="77"/>
      <c r="BR650" s="77"/>
      <c r="BS650" s="77"/>
      <c r="BT650" s="77"/>
      <c r="BU650" s="77"/>
      <c r="BV650" s="77"/>
      <c r="BW650" s="77"/>
      <c r="BX650" s="77"/>
      <c r="BY650" s="77"/>
      <c r="BZ650" s="77"/>
      <c r="CA650" s="77"/>
      <c r="CB650" s="77"/>
      <c r="CC650" s="77"/>
      <c r="CD650" s="77"/>
      <c r="CE650" s="77"/>
      <c r="CF650" s="77"/>
      <c r="CG650" s="77"/>
      <c r="CH650" s="77"/>
      <c r="CI650" s="77"/>
      <c r="CJ650" s="77"/>
      <c r="CK650" s="77"/>
      <c r="CL650" s="77"/>
      <c r="CM650" s="77"/>
      <c r="CN650" s="77"/>
      <c r="CO650" s="77"/>
      <c r="CP650" s="77"/>
      <c r="CQ650" s="77"/>
      <c r="CR650" s="77"/>
      <c r="CS650" s="77"/>
    </row>
    <row r="651" customHeight="true" ht="15.75" customFormat="true" s="5">
      <c r="A651" s="135"/>
      <c r="B651" s="135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133"/>
      <c r="Y651" s="134"/>
      <c r="Z651" s="133"/>
      <c r="AA651" s="134"/>
      <c r="AB651" s="133"/>
      <c r="AC651" s="134"/>
      <c r="AD651" s="133"/>
      <c r="AE651" s="134"/>
      <c r="AF651" s="77"/>
      <c r="AG651" s="134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  <c r="BG651" s="77"/>
      <c r="BH651" s="77"/>
      <c r="BI651" s="77"/>
      <c r="BJ651" s="77"/>
      <c r="BK651" s="77"/>
      <c r="BL651" s="77"/>
      <c r="BM651" s="77"/>
      <c r="BN651" s="77"/>
      <c r="BO651" s="77"/>
      <c r="BP651" s="77"/>
      <c r="BQ651" s="77"/>
      <c r="BR651" s="77"/>
      <c r="BS651" s="77"/>
      <c r="BT651" s="77"/>
      <c r="BU651" s="77"/>
      <c r="BV651" s="77"/>
      <c r="BW651" s="77"/>
      <c r="BX651" s="77"/>
      <c r="BY651" s="77"/>
      <c r="BZ651" s="77"/>
      <c r="CA651" s="77"/>
      <c r="CB651" s="77"/>
      <c r="CC651" s="77"/>
      <c r="CD651" s="77"/>
      <c r="CE651" s="77"/>
      <c r="CF651" s="77"/>
      <c r="CG651" s="77"/>
      <c r="CH651" s="77"/>
      <c r="CI651" s="77"/>
      <c r="CJ651" s="77"/>
      <c r="CK651" s="77"/>
      <c r="CL651" s="77"/>
      <c r="CM651" s="77"/>
      <c r="CN651" s="77"/>
      <c r="CO651" s="77"/>
      <c r="CP651" s="77"/>
      <c r="CQ651" s="77"/>
      <c r="CR651" s="77"/>
      <c r="CS651" s="77"/>
    </row>
    <row r="652" customHeight="true" ht="15.75" customFormat="true" s="5">
      <c r="A652" s="135"/>
      <c r="B652" s="135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133"/>
      <c r="Y652" s="134"/>
      <c r="Z652" s="133"/>
      <c r="AA652" s="134"/>
      <c r="AB652" s="133"/>
      <c r="AC652" s="134"/>
      <c r="AD652" s="133"/>
      <c r="AE652" s="134"/>
      <c r="AF652" s="77"/>
      <c r="AG652" s="134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  <c r="BK652" s="77"/>
      <c r="BL652" s="77"/>
      <c r="BM652" s="77"/>
      <c r="BN652" s="77"/>
      <c r="BO652" s="77"/>
      <c r="BP652" s="77"/>
      <c r="BQ652" s="77"/>
      <c r="BR652" s="77"/>
      <c r="BS652" s="77"/>
      <c r="BT652" s="77"/>
      <c r="BU652" s="77"/>
      <c r="BV652" s="77"/>
      <c r="BW652" s="77"/>
      <c r="BX652" s="77"/>
      <c r="BY652" s="77"/>
      <c r="BZ652" s="77"/>
      <c r="CA652" s="77"/>
      <c r="CB652" s="77"/>
      <c r="CC652" s="77"/>
      <c r="CD652" s="77"/>
      <c r="CE652" s="77"/>
      <c r="CF652" s="77"/>
      <c r="CG652" s="77"/>
      <c r="CH652" s="77"/>
      <c r="CI652" s="77"/>
      <c r="CJ652" s="77"/>
      <c r="CK652" s="77"/>
      <c r="CL652" s="77"/>
      <c r="CM652" s="77"/>
      <c r="CN652" s="77"/>
      <c r="CO652" s="77"/>
      <c r="CP652" s="77"/>
      <c r="CQ652" s="77"/>
      <c r="CR652" s="77"/>
      <c r="CS652" s="77"/>
    </row>
    <row r="653" customHeight="true" ht="15.75" customFormat="true" s="5">
      <c r="A653" s="135"/>
      <c r="B653" s="135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133"/>
      <c r="Y653" s="134"/>
      <c r="Z653" s="133"/>
      <c r="AA653" s="134"/>
      <c r="AB653" s="133"/>
      <c r="AC653" s="134"/>
      <c r="AD653" s="133"/>
      <c r="AE653" s="134"/>
      <c r="AF653" s="77"/>
      <c r="AG653" s="134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77"/>
      <c r="CR653" s="77"/>
      <c r="CS653" s="77"/>
    </row>
    <row r="654" customHeight="true" ht="15.75" customFormat="true" s="5">
      <c r="A654" s="135"/>
      <c r="B654" s="135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133"/>
      <c r="Y654" s="134"/>
      <c r="Z654" s="133"/>
      <c r="AA654" s="134"/>
      <c r="AB654" s="133"/>
      <c r="AC654" s="134"/>
      <c r="AD654" s="133"/>
      <c r="AE654" s="134"/>
      <c r="AF654" s="77"/>
      <c r="AG654" s="134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  <c r="BG654" s="77"/>
      <c r="BH654" s="77"/>
      <c r="BI654" s="77"/>
      <c r="BJ654" s="77"/>
      <c r="BK654" s="77"/>
      <c r="BL654" s="77"/>
      <c r="BM654" s="77"/>
      <c r="BN654" s="77"/>
      <c r="BO654" s="77"/>
      <c r="BP654" s="77"/>
      <c r="BQ654" s="77"/>
      <c r="BR654" s="77"/>
      <c r="BS654" s="77"/>
      <c r="BT654" s="77"/>
      <c r="BU654" s="77"/>
      <c r="BV654" s="77"/>
      <c r="BW654" s="77"/>
      <c r="BX654" s="77"/>
      <c r="BY654" s="77"/>
      <c r="BZ654" s="77"/>
      <c r="CA654" s="77"/>
      <c r="CB654" s="77"/>
      <c r="CC654" s="77"/>
      <c r="CD654" s="77"/>
      <c r="CE654" s="77"/>
      <c r="CF654" s="77"/>
      <c r="CG654" s="77"/>
      <c r="CH654" s="77"/>
      <c r="CI654" s="77"/>
      <c r="CJ654" s="77"/>
      <c r="CK654" s="77"/>
      <c r="CL654" s="77"/>
      <c r="CM654" s="77"/>
      <c r="CN654" s="77"/>
      <c r="CO654" s="77"/>
      <c r="CP654" s="77"/>
      <c r="CQ654" s="77"/>
      <c r="CR654" s="77"/>
      <c r="CS654" s="77"/>
    </row>
    <row r="655" customHeight="true" ht="15.75" customFormat="true" s="5">
      <c r="A655" s="135"/>
      <c r="B655" s="135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133"/>
      <c r="Y655" s="134"/>
      <c r="Z655" s="133"/>
      <c r="AA655" s="134"/>
      <c r="AB655" s="133"/>
      <c r="AC655" s="134"/>
      <c r="AD655" s="133"/>
      <c r="AE655" s="134"/>
      <c r="AF655" s="77"/>
      <c r="AG655" s="134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  <c r="BG655" s="77"/>
      <c r="BH655" s="77"/>
      <c r="BI655" s="77"/>
      <c r="BJ655" s="77"/>
      <c r="BK655" s="77"/>
      <c r="BL655" s="77"/>
      <c r="BM655" s="77"/>
      <c r="BN655" s="77"/>
      <c r="BO655" s="77"/>
      <c r="BP655" s="77"/>
      <c r="BQ655" s="77"/>
      <c r="BR655" s="77"/>
      <c r="BS655" s="77"/>
      <c r="BT655" s="77"/>
      <c r="BU655" s="77"/>
      <c r="BV655" s="77"/>
      <c r="BW655" s="77"/>
      <c r="BX655" s="77"/>
      <c r="BY655" s="77"/>
      <c r="BZ655" s="77"/>
      <c r="CA655" s="77"/>
      <c r="CB655" s="77"/>
      <c r="CC655" s="77"/>
      <c r="CD655" s="77"/>
      <c r="CE655" s="77"/>
      <c r="CF655" s="77"/>
      <c r="CG655" s="77"/>
      <c r="CH655" s="77"/>
      <c r="CI655" s="77"/>
      <c r="CJ655" s="77"/>
      <c r="CK655" s="77"/>
      <c r="CL655" s="77"/>
      <c r="CM655" s="77"/>
      <c r="CN655" s="77"/>
      <c r="CO655" s="77"/>
      <c r="CP655" s="77"/>
      <c r="CQ655" s="77"/>
      <c r="CR655" s="77"/>
      <c r="CS655" s="77"/>
    </row>
    <row r="656" customHeight="true" ht="15.75" customFormat="true" s="5">
      <c r="A656" s="135"/>
      <c r="B656" s="135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133"/>
      <c r="Y656" s="134"/>
      <c r="Z656" s="133"/>
      <c r="AA656" s="134"/>
      <c r="AB656" s="133"/>
      <c r="AC656" s="134"/>
      <c r="AD656" s="133"/>
      <c r="AE656" s="134"/>
      <c r="AF656" s="77"/>
      <c r="AG656" s="134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  <c r="BG656" s="77"/>
      <c r="BH656" s="77"/>
      <c r="BI656" s="77"/>
      <c r="BJ656" s="77"/>
      <c r="BK656" s="77"/>
      <c r="BL656" s="77"/>
      <c r="BM656" s="77"/>
      <c r="BN656" s="77"/>
      <c r="BO656" s="77"/>
      <c r="BP656" s="77"/>
      <c r="BQ656" s="77"/>
      <c r="BR656" s="77"/>
      <c r="BS656" s="77"/>
      <c r="BT656" s="77"/>
      <c r="BU656" s="77"/>
      <c r="BV656" s="77"/>
      <c r="BW656" s="77"/>
      <c r="BX656" s="77"/>
      <c r="BY656" s="77"/>
      <c r="BZ656" s="77"/>
      <c r="CA656" s="77"/>
      <c r="CB656" s="77"/>
      <c r="CC656" s="77"/>
      <c r="CD656" s="77"/>
      <c r="CE656" s="77"/>
      <c r="CF656" s="77"/>
      <c r="CG656" s="77"/>
      <c r="CH656" s="77"/>
      <c r="CI656" s="77"/>
      <c r="CJ656" s="77"/>
      <c r="CK656" s="77"/>
      <c r="CL656" s="77"/>
      <c r="CM656" s="77"/>
      <c r="CN656" s="77"/>
      <c r="CO656" s="77"/>
      <c r="CP656" s="77"/>
      <c r="CQ656" s="77"/>
      <c r="CR656" s="77"/>
      <c r="CS656" s="77"/>
    </row>
    <row r="657" customHeight="true" ht="15.75" customFormat="true" s="5">
      <c r="A657" s="135"/>
      <c r="B657" s="135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133"/>
      <c r="Y657" s="134"/>
      <c r="Z657" s="133"/>
      <c r="AA657" s="134"/>
      <c r="AB657" s="133"/>
      <c r="AC657" s="134"/>
      <c r="AD657" s="133"/>
      <c r="AE657" s="134"/>
      <c r="AF657" s="77"/>
      <c r="AG657" s="134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  <c r="BG657" s="77"/>
      <c r="BH657" s="77"/>
      <c r="BI657" s="77"/>
      <c r="BJ657" s="77"/>
      <c r="BK657" s="77"/>
      <c r="BL657" s="77"/>
      <c r="BM657" s="77"/>
      <c r="BN657" s="77"/>
      <c r="BO657" s="77"/>
      <c r="BP657" s="77"/>
      <c r="BQ657" s="77"/>
      <c r="BR657" s="77"/>
      <c r="BS657" s="77"/>
      <c r="BT657" s="77"/>
      <c r="BU657" s="77"/>
      <c r="BV657" s="77"/>
      <c r="BW657" s="77"/>
      <c r="BX657" s="77"/>
      <c r="BY657" s="77"/>
      <c r="BZ657" s="77"/>
      <c r="CA657" s="77"/>
      <c r="CB657" s="77"/>
      <c r="CC657" s="77"/>
      <c r="CD657" s="77"/>
      <c r="CE657" s="77"/>
      <c r="CF657" s="77"/>
      <c r="CG657" s="77"/>
      <c r="CH657" s="77"/>
      <c r="CI657" s="77"/>
      <c r="CJ657" s="77"/>
      <c r="CK657" s="77"/>
      <c r="CL657" s="77"/>
      <c r="CM657" s="77"/>
      <c r="CN657" s="77"/>
      <c r="CO657" s="77"/>
      <c r="CP657" s="77"/>
      <c r="CQ657" s="77"/>
      <c r="CR657" s="77"/>
      <c r="CS657" s="77"/>
    </row>
    <row r="658" customHeight="true" ht="15.75" customFormat="true" s="5">
      <c r="A658" s="135"/>
      <c r="B658" s="135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133"/>
      <c r="Y658" s="134"/>
      <c r="Z658" s="133"/>
      <c r="AA658" s="134"/>
      <c r="AB658" s="133"/>
      <c r="AC658" s="134"/>
      <c r="AD658" s="133"/>
      <c r="AE658" s="134"/>
      <c r="AF658" s="77"/>
      <c r="AG658" s="134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7"/>
      <c r="BK658" s="77"/>
      <c r="BL658" s="77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77"/>
      <c r="CR658" s="77"/>
      <c r="CS658" s="77"/>
    </row>
    <row r="659" customHeight="true" ht="15.75" customFormat="true" s="5">
      <c r="A659" s="135"/>
      <c r="B659" s="135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133"/>
      <c r="Y659" s="134"/>
      <c r="Z659" s="133"/>
      <c r="AA659" s="134"/>
      <c r="AB659" s="133"/>
      <c r="AC659" s="134"/>
      <c r="AD659" s="133"/>
      <c r="AE659" s="134"/>
      <c r="AF659" s="77"/>
      <c r="AG659" s="134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7"/>
      <c r="BK659" s="77"/>
      <c r="BL659" s="77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77"/>
      <c r="CR659" s="77"/>
      <c r="CS659" s="77"/>
    </row>
    <row r="660" customHeight="true" ht="15.75" customFormat="true" s="5">
      <c r="A660" s="135"/>
      <c r="B660" s="135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133"/>
      <c r="Y660" s="134"/>
      <c r="Z660" s="133"/>
      <c r="AA660" s="134"/>
      <c r="AB660" s="133"/>
      <c r="AC660" s="134"/>
      <c r="AD660" s="133"/>
      <c r="AE660" s="134"/>
      <c r="AF660" s="77"/>
      <c r="AG660" s="134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  <c r="BG660" s="77"/>
      <c r="BH660" s="77"/>
      <c r="BI660" s="77"/>
      <c r="BJ660" s="77"/>
      <c r="BK660" s="77"/>
      <c r="BL660" s="77"/>
      <c r="BM660" s="77"/>
      <c r="BN660" s="77"/>
      <c r="BO660" s="77"/>
      <c r="BP660" s="77"/>
      <c r="BQ660" s="77"/>
      <c r="BR660" s="77"/>
      <c r="BS660" s="77"/>
      <c r="BT660" s="77"/>
      <c r="BU660" s="77"/>
      <c r="BV660" s="77"/>
      <c r="BW660" s="77"/>
      <c r="BX660" s="77"/>
      <c r="BY660" s="77"/>
      <c r="BZ660" s="77"/>
      <c r="CA660" s="77"/>
      <c r="CB660" s="77"/>
      <c r="CC660" s="77"/>
      <c r="CD660" s="77"/>
      <c r="CE660" s="77"/>
      <c r="CF660" s="77"/>
      <c r="CG660" s="77"/>
      <c r="CH660" s="77"/>
      <c r="CI660" s="77"/>
      <c r="CJ660" s="77"/>
      <c r="CK660" s="77"/>
      <c r="CL660" s="77"/>
      <c r="CM660" s="77"/>
      <c r="CN660" s="77"/>
      <c r="CO660" s="77"/>
      <c r="CP660" s="77"/>
      <c r="CQ660" s="77"/>
      <c r="CR660" s="77"/>
      <c r="CS660" s="77"/>
    </row>
    <row r="661" customHeight="true" ht="15.75" customFormat="true" s="5">
      <c r="A661" s="135"/>
      <c r="B661" s="135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133"/>
      <c r="Y661" s="134"/>
      <c r="Z661" s="133"/>
      <c r="AA661" s="134"/>
      <c r="AB661" s="133"/>
      <c r="AC661" s="134"/>
      <c r="AD661" s="133"/>
      <c r="AE661" s="134"/>
      <c r="AF661" s="77"/>
      <c r="AG661" s="134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  <c r="BG661" s="77"/>
      <c r="BH661" s="77"/>
      <c r="BI661" s="77"/>
      <c r="BJ661" s="77"/>
      <c r="BK661" s="77"/>
      <c r="BL661" s="77"/>
      <c r="BM661" s="77"/>
      <c r="BN661" s="77"/>
      <c r="BO661" s="77"/>
      <c r="BP661" s="77"/>
      <c r="BQ661" s="77"/>
      <c r="BR661" s="77"/>
      <c r="BS661" s="77"/>
      <c r="BT661" s="77"/>
      <c r="BU661" s="77"/>
      <c r="BV661" s="77"/>
      <c r="BW661" s="77"/>
      <c r="BX661" s="77"/>
      <c r="BY661" s="77"/>
      <c r="BZ661" s="77"/>
      <c r="CA661" s="77"/>
      <c r="CB661" s="77"/>
      <c r="CC661" s="77"/>
      <c r="CD661" s="77"/>
      <c r="CE661" s="77"/>
      <c r="CF661" s="77"/>
      <c r="CG661" s="77"/>
      <c r="CH661" s="77"/>
      <c r="CI661" s="77"/>
      <c r="CJ661" s="77"/>
      <c r="CK661" s="77"/>
      <c r="CL661" s="77"/>
      <c r="CM661" s="77"/>
      <c r="CN661" s="77"/>
      <c r="CO661" s="77"/>
      <c r="CP661" s="77"/>
      <c r="CQ661" s="77"/>
      <c r="CR661" s="77"/>
      <c r="CS661" s="77"/>
    </row>
    <row r="662" customHeight="true" ht="15.75" customFormat="true" s="5">
      <c r="A662" s="135"/>
      <c r="B662" s="135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133"/>
      <c r="Y662" s="134"/>
      <c r="Z662" s="133"/>
      <c r="AA662" s="134"/>
      <c r="AB662" s="133"/>
      <c r="AC662" s="134"/>
      <c r="AD662" s="133"/>
      <c r="AE662" s="134"/>
      <c r="AF662" s="77"/>
      <c r="AG662" s="134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  <c r="BG662" s="77"/>
      <c r="BH662" s="77"/>
      <c r="BI662" s="77"/>
      <c r="BJ662" s="77"/>
      <c r="BK662" s="77"/>
      <c r="BL662" s="77"/>
      <c r="BM662" s="77"/>
      <c r="BN662" s="77"/>
      <c r="BO662" s="77"/>
      <c r="BP662" s="77"/>
      <c r="BQ662" s="77"/>
      <c r="BR662" s="77"/>
      <c r="BS662" s="77"/>
      <c r="BT662" s="77"/>
      <c r="BU662" s="77"/>
      <c r="BV662" s="77"/>
      <c r="BW662" s="77"/>
      <c r="BX662" s="77"/>
      <c r="BY662" s="77"/>
      <c r="BZ662" s="77"/>
      <c r="CA662" s="77"/>
      <c r="CB662" s="77"/>
      <c r="CC662" s="77"/>
      <c r="CD662" s="77"/>
      <c r="CE662" s="77"/>
      <c r="CF662" s="77"/>
      <c r="CG662" s="77"/>
      <c r="CH662" s="77"/>
      <c r="CI662" s="77"/>
      <c r="CJ662" s="77"/>
      <c r="CK662" s="77"/>
      <c r="CL662" s="77"/>
      <c r="CM662" s="77"/>
      <c r="CN662" s="77"/>
      <c r="CO662" s="77"/>
      <c r="CP662" s="77"/>
      <c r="CQ662" s="77"/>
      <c r="CR662" s="77"/>
      <c r="CS662" s="77"/>
    </row>
    <row r="663" customHeight="true" ht="15.75" customFormat="true" s="5">
      <c r="A663" s="135"/>
      <c r="B663" s="135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133"/>
      <c r="Y663" s="134"/>
      <c r="Z663" s="133"/>
      <c r="AA663" s="134"/>
      <c r="AB663" s="133"/>
      <c r="AC663" s="134"/>
      <c r="AD663" s="133"/>
      <c r="AE663" s="134"/>
      <c r="AF663" s="77"/>
      <c r="AG663" s="134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  <c r="BG663" s="77"/>
      <c r="BH663" s="77"/>
      <c r="BI663" s="77"/>
      <c r="BJ663" s="77"/>
      <c r="BK663" s="77"/>
      <c r="BL663" s="77"/>
      <c r="BM663" s="77"/>
      <c r="BN663" s="77"/>
      <c r="BO663" s="77"/>
      <c r="BP663" s="77"/>
      <c r="BQ663" s="77"/>
      <c r="BR663" s="77"/>
      <c r="BS663" s="77"/>
      <c r="BT663" s="77"/>
      <c r="BU663" s="77"/>
      <c r="BV663" s="77"/>
      <c r="BW663" s="77"/>
      <c r="BX663" s="77"/>
      <c r="BY663" s="77"/>
      <c r="BZ663" s="77"/>
      <c r="CA663" s="77"/>
      <c r="CB663" s="77"/>
      <c r="CC663" s="77"/>
      <c r="CD663" s="77"/>
      <c r="CE663" s="77"/>
      <c r="CF663" s="77"/>
      <c r="CG663" s="77"/>
      <c r="CH663" s="77"/>
      <c r="CI663" s="77"/>
      <c r="CJ663" s="77"/>
      <c r="CK663" s="77"/>
      <c r="CL663" s="77"/>
      <c r="CM663" s="77"/>
      <c r="CN663" s="77"/>
      <c r="CO663" s="77"/>
      <c r="CP663" s="77"/>
      <c r="CQ663" s="77"/>
      <c r="CR663" s="77"/>
      <c r="CS663" s="77"/>
    </row>
    <row r="664" customHeight="true" ht="15.75" customFormat="true" s="5">
      <c r="A664" s="135"/>
      <c r="B664" s="135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133"/>
      <c r="Y664" s="134"/>
      <c r="Z664" s="133"/>
      <c r="AA664" s="134"/>
      <c r="AB664" s="133"/>
      <c r="AC664" s="134"/>
      <c r="AD664" s="133"/>
      <c r="AE664" s="134"/>
      <c r="AF664" s="77"/>
      <c r="AG664" s="134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  <c r="BG664" s="77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77"/>
      <c r="CR664" s="77"/>
      <c r="CS664" s="77"/>
    </row>
    <row r="665" customHeight="true" ht="15.75" customFormat="true" s="5">
      <c r="A665" s="135"/>
      <c r="B665" s="135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133"/>
      <c r="Y665" s="134"/>
      <c r="Z665" s="133"/>
      <c r="AA665" s="134"/>
      <c r="AB665" s="133"/>
      <c r="AC665" s="134"/>
      <c r="AD665" s="133"/>
      <c r="AE665" s="134"/>
      <c r="AF665" s="77"/>
      <c r="AG665" s="134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77"/>
      <c r="CR665" s="77"/>
      <c r="CS665" s="77"/>
    </row>
    <row r="666" customHeight="true" ht="15.75" customFormat="true" s="5">
      <c r="A666" s="135"/>
      <c r="B666" s="135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133"/>
      <c r="Y666" s="134"/>
      <c r="Z666" s="133"/>
      <c r="AA666" s="134"/>
      <c r="AB666" s="133"/>
      <c r="AC666" s="134"/>
      <c r="AD666" s="133"/>
      <c r="AE666" s="134"/>
      <c r="AF666" s="77"/>
      <c r="AG666" s="134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77"/>
      <c r="CR666" s="77"/>
      <c r="CS666" s="77"/>
    </row>
    <row r="667" customHeight="true" ht="15.75" customFormat="true" s="5">
      <c r="A667" s="135"/>
      <c r="B667" s="135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133"/>
      <c r="Y667" s="134"/>
      <c r="Z667" s="133"/>
      <c r="AA667" s="134"/>
      <c r="AB667" s="133"/>
      <c r="AC667" s="134"/>
      <c r="AD667" s="133"/>
      <c r="AE667" s="134"/>
      <c r="AF667" s="77"/>
      <c r="AG667" s="134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  <c r="BG667" s="77"/>
      <c r="BH667" s="77"/>
      <c r="BI667" s="77"/>
      <c r="BJ667" s="77"/>
      <c r="BK667" s="77"/>
      <c r="BL667" s="77"/>
      <c r="BM667" s="77"/>
      <c r="BN667" s="77"/>
      <c r="BO667" s="77"/>
      <c r="BP667" s="77"/>
      <c r="BQ667" s="77"/>
      <c r="BR667" s="77"/>
      <c r="BS667" s="77"/>
      <c r="BT667" s="77"/>
      <c r="BU667" s="77"/>
      <c r="BV667" s="77"/>
      <c r="BW667" s="77"/>
      <c r="BX667" s="77"/>
      <c r="BY667" s="77"/>
      <c r="BZ667" s="77"/>
      <c r="CA667" s="77"/>
      <c r="CB667" s="77"/>
      <c r="CC667" s="77"/>
      <c r="CD667" s="77"/>
      <c r="CE667" s="77"/>
      <c r="CF667" s="77"/>
      <c r="CG667" s="77"/>
      <c r="CH667" s="77"/>
      <c r="CI667" s="77"/>
      <c r="CJ667" s="77"/>
      <c r="CK667" s="77"/>
      <c r="CL667" s="77"/>
      <c r="CM667" s="77"/>
      <c r="CN667" s="77"/>
      <c r="CO667" s="77"/>
      <c r="CP667" s="77"/>
      <c r="CQ667" s="77"/>
      <c r="CR667" s="77"/>
      <c r="CS667" s="77"/>
    </row>
    <row r="668" customHeight="true" ht="15.75" customFormat="true" s="5">
      <c r="A668" s="135"/>
      <c r="B668" s="135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133"/>
      <c r="Y668" s="134"/>
      <c r="Z668" s="133"/>
      <c r="AA668" s="134"/>
      <c r="AB668" s="133"/>
      <c r="AC668" s="134"/>
      <c r="AD668" s="133"/>
      <c r="AE668" s="134"/>
      <c r="AF668" s="77"/>
      <c r="AG668" s="134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  <c r="BG668" s="77"/>
      <c r="BH668" s="77"/>
      <c r="BI668" s="77"/>
      <c r="BJ668" s="77"/>
      <c r="BK668" s="77"/>
      <c r="BL668" s="77"/>
      <c r="BM668" s="77"/>
      <c r="BN668" s="77"/>
      <c r="BO668" s="77"/>
      <c r="BP668" s="77"/>
      <c r="BQ668" s="77"/>
      <c r="BR668" s="77"/>
      <c r="BS668" s="77"/>
      <c r="BT668" s="77"/>
      <c r="BU668" s="77"/>
      <c r="BV668" s="77"/>
      <c r="BW668" s="77"/>
      <c r="BX668" s="77"/>
      <c r="BY668" s="77"/>
      <c r="BZ668" s="77"/>
      <c r="CA668" s="77"/>
      <c r="CB668" s="77"/>
      <c r="CC668" s="77"/>
      <c r="CD668" s="77"/>
      <c r="CE668" s="77"/>
      <c r="CF668" s="77"/>
      <c r="CG668" s="77"/>
      <c r="CH668" s="77"/>
      <c r="CI668" s="77"/>
      <c r="CJ668" s="77"/>
      <c r="CK668" s="77"/>
      <c r="CL668" s="77"/>
      <c r="CM668" s="77"/>
      <c r="CN668" s="77"/>
      <c r="CO668" s="77"/>
      <c r="CP668" s="77"/>
      <c r="CQ668" s="77"/>
      <c r="CR668" s="77"/>
      <c r="CS668" s="77"/>
    </row>
    <row r="669" customHeight="true" ht="15.75" customFormat="true" s="5">
      <c r="A669" s="135"/>
      <c r="B669" s="135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133"/>
      <c r="Y669" s="134"/>
      <c r="Z669" s="133"/>
      <c r="AA669" s="134"/>
      <c r="AB669" s="133"/>
      <c r="AC669" s="134"/>
      <c r="AD669" s="133"/>
      <c r="AE669" s="134"/>
      <c r="AF669" s="77"/>
      <c r="AG669" s="134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  <c r="BG669" s="77"/>
      <c r="BH669" s="77"/>
      <c r="BI669" s="77"/>
      <c r="BJ669" s="77"/>
      <c r="BK669" s="77"/>
      <c r="BL669" s="77"/>
      <c r="BM669" s="77"/>
      <c r="BN669" s="77"/>
      <c r="BO669" s="77"/>
      <c r="BP669" s="77"/>
      <c r="BQ669" s="77"/>
      <c r="BR669" s="77"/>
      <c r="BS669" s="77"/>
      <c r="BT669" s="77"/>
      <c r="BU669" s="77"/>
      <c r="BV669" s="77"/>
      <c r="BW669" s="77"/>
      <c r="BX669" s="77"/>
      <c r="BY669" s="77"/>
      <c r="BZ669" s="77"/>
      <c r="CA669" s="77"/>
      <c r="CB669" s="77"/>
      <c r="CC669" s="77"/>
      <c r="CD669" s="77"/>
      <c r="CE669" s="77"/>
      <c r="CF669" s="77"/>
      <c r="CG669" s="77"/>
      <c r="CH669" s="77"/>
      <c r="CI669" s="77"/>
      <c r="CJ669" s="77"/>
      <c r="CK669" s="77"/>
      <c r="CL669" s="77"/>
      <c r="CM669" s="77"/>
      <c r="CN669" s="77"/>
      <c r="CO669" s="77"/>
      <c r="CP669" s="77"/>
      <c r="CQ669" s="77"/>
      <c r="CR669" s="77"/>
      <c r="CS669" s="77"/>
    </row>
    <row r="670" customHeight="true" ht="15.75" customFormat="true" s="5">
      <c r="A670" s="135"/>
      <c r="B670" s="135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133"/>
      <c r="Y670" s="134"/>
      <c r="Z670" s="133"/>
      <c r="AA670" s="134"/>
      <c r="AB670" s="133"/>
      <c r="AC670" s="134"/>
      <c r="AD670" s="133"/>
      <c r="AE670" s="134"/>
      <c r="AF670" s="77"/>
      <c r="AG670" s="134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  <c r="BG670" s="77"/>
      <c r="BH670" s="77"/>
      <c r="BI670" s="77"/>
      <c r="BJ670" s="77"/>
      <c r="BK670" s="77"/>
      <c r="BL670" s="77"/>
      <c r="BM670" s="77"/>
      <c r="BN670" s="77"/>
      <c r="BO670" s="77"/>
      <c r="BP670" s="77"/>
      <c r="BQ670" s="77"/>
      <c r="BR670" s="77"/>
      <c r="BS670" s="77"/>
      <c r="BT670" s="77"/>
      <c r="BU670" s="77"/>
      <c r="BV670" s="77"/>
      <c r="BW670" s="77"/>
      <c r="BX670" s="77"/>
      <c r="BY670" s="77"/>
      <c r="BZ670" s="77"/>
      <c r="CA670" s="77"/>
      <c r="CB670" s="77"/>
      <c r="CC670" s="77"/>
      <c r="CD670" s="77"/>
      <c r="CE670" s="77"/>
      <c r="CF670" s="77"/>
      <c r="CG670" s="77"/>
      <c r="CH670" s="77"/>
      <c r="CI670" s="77"/>
      <c r="CJ670" s="77"/>
      <c r="CK670" s="77"/>
      <c r="CL670" s="77"/>
      <c r="CM670" s="77"/>
      <c r="CN670" s="77"/>
      <c r="CO670" s="77"/>
      <c r="CP670" s="77"/>
      <c r="CQ670" s="77"/>
      <c r="CR670" s="77"/>
      <c r="CS670" s="77"/>
    </row>
    <row r="671" customHeight="true" ht="15.75" customFormat="true" s="5">
      <c r="A671" s="135"/>
      <c r="B671" s="135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133"/>
      <c r="Y671" s="134"/>
      <c r="Z671" s="133"/>
      <c r="AA671" s="134"/>
      <c r="AB671" s="133"/>
      <c r="AC671" s="134"/>
      <c r="AD671" s="133"/>
      <c r="AE671" s="134"/>
      <c r="AF671" s="77"/>
      <c r="AG671" s="134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  <c r="BG671" s="77"/>
      <c r="BH671" s="77"/>
      <c r="BI671" s="77"/>
      <c r="BJ671" s="77"/>
      <c r="BK671" s="77"/>
      <c r="BL671" s="77"/>
      <c r="BM671" s="77"/>
      <c r="BN671" s="77"/>
      <c r="BO671" s="77"/>
      <c r="BP671" s="77"/>
      <c r="BQ671" s="77"/>
      <c r="BR671" s="77"/>
      <c r="BS671" s="77"/>
      <c r="BT671" s="77"/>
      <c r="BU671" s="77"/>
      <c r="BV671" s="77"/>
      <c r="BW671" s="77"/>
      <c r="BX671" s="77"/>
      <c r="BY671" s="77"/>
      <c r="BZ671" s="77"/>
      <c r="CA671" s="77"/>
      <c r="CB671" s="77"/>
      <c r="CC671" s="77"/>
      <c r="CD671" s="77"/>
      <c r="CE671" s="77"/>
      <c r="CF671" s="77"/>
      <c r="CG671" s="77"/>
      <c r="CH671" s="77"/>
      <c r="CI671" s="77"/>
      <c r="CJ671" s="77"/>
      <c r="CK671" s="77"/>
      <c r="CL671" s="77"/>
      <c r="CM671" s="77"/>
      <c r="CN671" s="77"/>
      <c r="CO671" s="77"/>
      <c r="CP671" s="77"/>
      <c r="CQ671" s="77"/>
      <c r="CR671" s="77"/>
      <c r="CS671" s="77"/>
    </row>
    <row r="672" customHeight="true" ht="15.75" customFormat="true" s="5">
      <c r="A672" s="135"/>
      <c r="B672" s="135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133"/>
      <c r="Y672" s="134"/>
      <c r="Z672" s="133"/>
      <c r="AA672" s="134"/>
      <c r="AB672" s="133"/>
      <c r="AC672" s="134"/>
      <c r="AD672" s="133"/>
      <c r="AE672" s="134"/>
      <c r="AF672" s="77"/>
      <c r="AG672" s="134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77"/>
      <c r="CR672" s="77"/>
      <c r="CS672" s="77"/>
    </row>
    <row r="673" customHeight="true" ht="15.75" customFormat="true" s="5">
      <c r="A673" s="135"/>
      <c r="B673" s="135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133"/>
      <c r="Y673" s="134"/>
      <c r="Z673" s="133"/>
      <c r="AA673" s="134"/>
      <c r="AB673" s="133"/>
      <c r="AC673" s="134"/>
      <c r="AD673" s="133"/>
      <c r="AE673" s="134"/>
      <c r="AF673" s="77"/>
      <c r="AG673" s="134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77"/>
      <c r="CR673" s="77"/>
      <c r="CS673" s="77"/>
    </row>
    <row r="674" customHeight="true" ht="15.75" customFormat="true" s="5">
      <c r="A674" s="135"/>
      <c r="B674" s="135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133"/>
      <c r="Y674" s="134"/>
      <c r="Z674" s="133"/>
      <c r="AA674" s="134"/>
      <c r="AB674" s="133"/>
      <c r="AC674" s="134"/>
      <c r="AD674" s="133"/>
      <c r="AE674" s="134"/>
      <c r="AF674" s="77"/>
      <c r="AG674" s="134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  <c r="BG674" s="77"/>
      <c r="BH674" s="77"/>
      <c r="BI674" s="77"/>
      <c r="BJ674" s="77"/>
      <c r="BK674" s="77"/>
      <c r="BL674" s="77"/>
      <c r="BM674" s="77"/>
      <c r="BN674" s="77"/>
      <c r="BO674" s="77"/>
      <c r="BP674" s="77"/>
      <c r="BQ674" s="77"/>
      <c r="BR674" s="77"/>
      <c r="BS674" s="77"/>
      <c r="BT674" s="77"/>
      <c r="BU674" s="77"/>
      <c r="BV674" s="77"/>
      <c r="BW674" s="77"/>
      <c r="BX674" s="77"/>
      <c r="BY674" s="77"/>
      <c r="BZ674" s="77"/>
      <c r="CA674" s="77"/>
      <c r="CB674" s="77"/>
      <c r="CC674" s="77"/>
      <c r="CD674" s="77"/>
      <c r="CE674" s="77"/>
      <c r="CF674" s="77"/>
      <c r="CG674" s="77"/>
      <c r="CH674" s="77"/>
      <c r="CI674" s="77"/>
      <c r="CJ674" s="77"/>
      <c r="CK674" s="77"/>
      <c r="CL674" s="77"/>
      <c r="CM674" s="77"/>
      <c r="CN674" s="77"/>
      <c r="CO674" s="77"/>
      <c r="CP674" s="77"/>
      <c r="CQ674" s="77"/>
      <c r="CR674" s="77"/>
      <c r="CS674" s="77"/>
    </row>
    <row r="675" customHeight="true" ht="15.75" customFormat="true" s="5">
      <c r="A675" s="135"/>
      <c r="B675" s="135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133"/>
      <c r="Y675" s="134"/>
      <c r="Z675" s="133"/>
      <c r="AA675" s="134"/>
      <c r="AB675" s="133"/>
      <c r="AC675" s="134"/>
      <c r="AD675" s="133"/>
      <c r="AE675" s="134"/>
      <c r="AF675" s="77"/>
      <c r="AG675" s="134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  <c r="BG675" s="77"/>
      <c r="BH675" s="77"/>
      <c r="BI675" s="77"/>
      <c r="BJ675" s="77"/>
      <c r="BK675" s="77"/>
      <c r="BL675" s="77"/>
      <c r="BM675" s="77"/>
      <c r="BN675" s="77"/>
      <c r="BO675" s="77"/>
      <c r="BP675" s="77"/>
      <c r="BQ675" s="77"/>
      <c r="BR675" s="77"/>
      <c r="BS675" s="77"/>
      <c r="BT675" s="77"/>
      <c r="BU675" s="77"/>
      <c r="BV675" s="77"/>
      <c r="BW675" s="77"/>
      <c r="BX675" s="77"/>
      <c r="BY675" s="77"/>
      <c r="BZ675" s="77"/>
      <c r="CA675" s="77"/>
      <c r="CB675" s="77"/>
      <c r="CC675" s="77"/>
      <c r="CD675" s="77"/>
      <c r="CE675" s="77"/>
      <c r="CF675" s="77"/>
      <c r="CG675" s="77"/>
      <c r="CH675" s="77"/>
      <c r="CI675" s="77"/>
      <c r="CJ675" s="77"/>
      <c r="CK675" s="77"/>
      <c r="CL675" s="77"/>
      <c r="CM675" s="77"/>
      <c r="CN675" s="77"/>
      <c r="CO675" s="77"/>
      <c r="CP675" s="77"/>
      <c r="CQ675" s="77"/>
      <c r="CR675" s="77"/>
      <c r="CS675" s="77"/>
    </row>
    <row r="676" customHeight="true" ht="15.75" customFormat="true" s="5">
      <c r="A676" s="135"/>
      <c r="B676" s="135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133"/>
      <c r="Y676" s="134"/>
      <c r="Z676" s="133"/>
      <c r="AA676" s="134"/>
      <c r="AB676" s="133"/>
      <c r="AC676" s="134"/>
      <c r="AD676" s="133"/>
      <c r="AE676" s="134"/>
      <c r="AF676" s="77"/>
      <c r="AG676" s="134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  <c r="BG676" s="77"/>
      <c r="BH676" s="77"/>
      <c r="BI676" s="77"/>
      <c r="BJ676" s="77"/>
      <c r="BK676" s="77"/>
      <c r="BL676" s="77"/>
      <c r="BM676" s="77"/>
      <c r="BN676" s="77"/>
      <c r="BO676" s="77"/>
      <c r="BP676" s="77"/>
      <c r="BQ676" s="77"/>
      <c r="BR676" s="77"/>
      <c r="BS676" s="77"/>
      <c r="BT676" s="77"/>
      <c r="BU676" s="77"/>
      <c r="BV676" s="77"/>
      <c r="BW676" s="77"/>
      <c r="BX676" s="77"/>
      <c r="BY676" s="77"/>
      <c r="BZ676" s="77"/>
      <c r="CA676" s="77"/>
      <c r="CB676" s="77"/>
      <c r="CC676" s="77"/>
      <c r="CD676" s="77"/>
      <c r="CE676" s="77"/>
      <c r="CF676" s="77"/>
      <c r="CG676" s="77"/>
      <c r="CH676" s="77"/>
      <c r="CI676" s="77"/>
      <c r="CJ676" s="77"/>
      <c r="CK676" s="77"/>
      <c r="CL676" s="77"/>
      <c r="CM676" s="77"/>
      <c r="CN676" s="77"/>
      <c r="CO676" s="77"/>
      <c r="CP676" s="77"/>
      <c r="CQ676" s="77"/>
      <c r="CR676" s="77"/>
      <c r="CS676" s="77"/>
    </row>
    <row r="677" customHeight="true" ht="15.75" customFormat="true" s="5">
      <c r="A677" s="135"/>
      <c r="B677" s="135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133"/>
      <c r="Y677" s="134"/>
      <c r="Z677" s="133"/>
      <c r="AA677" s="134"/>
      <c r="AB677" s="133"/>
      <c r="AC677" s="134"/>
      <c r="AD677" s="133"/>
      <c r="AE677" s="134"/>
      <c r="AF677" s="77"/>
      <c r="AG677" s="134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  <c r="BG677" s="77"/>
      <c r="BH677" s="77"/>
      <c r="BI677" s="77"/>
      <c r="BJ677" s="77"/>
      <c r="BK677" s="77"/>
      <c r="BL677" s="77"/>
      <c r="BM677" s="77"/>
      <c r="BN677" s="77"/>
      <c r="BO677" s="77"/>
      <c r="BP677" s="77"/>
      <c r="BQ677" s="77"/>
      <c r="BR677" s="77"/>
      <c r="BS677" s="77"/>
      <c r="BT677" s="77"/>
      <c r="BU677" s="77"/>
      <c r="BV677" s="77"/>
      <c r="BW677" s="77"/>
      <c r="BX677" s="77"/>
      <c r="BY677" s="77"/>
      <c r="BZ677" s="77"/>
      <c r="CA677" s="77"/>
      <c r="CB677" s="77"/>
      <c r="CC677" s="77"/>
      <c r="CD677" s="77"/>
      <c r="CE677" s="77"/>
      <c r="CF677" s="77"/>
      <c r="CG677" s="77"/>
      <c r="CH677" s="77"/>
      <c r="CI677" s="77"/>
      <c r="CJ677" s="77"/>
      <c r="CK677" s="77"/>
      <c r="CL677" s="77"/>
      <c r="CM677" s="77"/>
      <c r="CN677" s="77"/>
      <c r="CO677" s="77"/>
      <c r="CP677" s="77"/>
      <c r="CQ677" s="77"/>
      <c r="CR677" s="77"/>
      <c r="CS677" s="77"/>
    </row>
    <row r="678" customHeight="true" ht="15.75" customFormat="true" s="5">
      <c r="A678" s="135"/>
      <c r="B678" s="135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133"/>
      <c r="Y678" s="134"/>
      <c r="Z678" s="133"/>
      <c r="AA678" s="134"/>
      <c r="AB678" s="133"/>
      <c r="AC678" s="134"/>
      <c r="AD678" s="133"/>
      <c r="AE678" s="134"/>
      <c r="AF678" s="77"/>
      <c r="AG678" s="134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77"/>
      <c r="CR678" s="77"/>
      <c r="CS678" s="77"/>
    </row>
    <row r="679" customHeight="true" ht="15.75" customFormat="true" s="5">
      <c r="A679" s="135"/>
      <c r="B679" s="135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133"/>
      <c r="Y679" s="134"/>
      <c r="Z679" s="133"/>
      <c r="AA679" s="134"/>
      <c r="AB679" s="133"/>
      <c r="AC679" s="134"/>
      <c r="AD679" s="133"/>
      <c r="AE679" s="134"/>
      <c r="AF679" s="77"/>
      <c r="AG679" s="134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77"/>
      <c r="CR679" s="77"/>
      <c r="CS679" s="77"/>
    </row>
    <row r="680" customHeight="true" ht="15.75" customFormat="true" s="5">
      <c r="A680" s="135"/>
      <c r="B680" s="135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133"/>
      <c r="Y680" s="134"/>
      <c r="Z680" s="133"/>
      <c r="AA680" s="134"/>
      <c r="AB680" s="133"/>
      <c r="AC680" s="134"/>
      <c r="AD680" s="133"/>
      <c r="AE680" s="134"/>
      <c r="AF680" s="77"/>
      <c r="AG680" s="134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  <c r="BG680" s="77"/>
      <c r="BH680" s="77"/>
      <c r="BI680" s="77"/>
      <c r="BJ680" s="77"/>
      <c r="BK680" s="77"/>
      <c r="BL680" s="77"/>
      <c r="BM680" s="77"/>
      <c r="BN680" s="77"/>
      <c r="BO680" s="77"/>
      <c r="BP680" s="77"/>
      <c r="BQ680" s="77"/>
      <c r="BR680" s="77"/>
      <c r="BS680" s="77"/>
      <c r="BT680" s="77"/>
      <c r="BU680" s="77"/>
      <c r="BV680" s="77"/>
      <c r="BW680" s="77"/>
      <c r="BX680" s="77"/>
      <c r="BY680" s="77"/>
      <c r="BZ680" s="77"/>
      <c r="CA680" s="77"/>
      <c r="CB680" s="77"/>
      <c r="CC680" s="77"/>
      <c r="CD680" s="77"/>
      <c r="CE680" s="77"/>
      <c r="CF680" s="77"/>
      <c r="CG680" s="77"/>
      <c r="CH680" s="77"/>
      <c r="CI680" s="77"/>
      <c r="CJ680" s="77"/>
      <c r="CK680" s="77"/>
      <c r="CL680" s="77"/>
      <c r="CM680" s="77"/>
      <c r="CN680" s="77"/>
      <c r="CO680" s="77"/>
      <c r="CP680" s="77"/>
      <c r="CQ680" s="77"/>
      <c r="CR680" s="77"/>
      <c r="CS680" s="77"/>
    </row>
    <row r="681" customHeight="true" ht="15.75" customFormat="true" s="5">
      <c r="A681" s="135"/>
      <c r="B681" s="135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133"/>
      <c r="Y681" s="134"/>
      <c r="Z681" s="133"/>
      <c r="AA681" s="134"/>
      <c r="AB681" s="133"/>
      <c r="AC681" s="134"/>
      <c r="AD681" s="133"/>
      <c r="AE681" s="134"/>
      <c r="AF681" s="77"/>
      <c r="AG681" s="134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  <c r="BG681" s="77"/>
      <c r="BH681" s="77"/>
      <c r="BI681" s="77"/>
      <c r="BJ681" s="77"/>
      <c r="BK681" s="77"/>
      <c r="BL681" s="77"/>
      <c r="BM681" s="77"/>
      <c r="BN681" s="77"/>
      <c r="BO681" s="77"/>
      <c r="BP681" s="77"/>
      <c r="BQ681" s="77"/>
      <c r="BR681" s="77"/>
      <c r="BS681" s="77"/>
      <c r="BT681" s="77"/>
      <c r="BU681" s="77"/>
      <c r="BV681" s="77"/>
      <c r="BW681" s="77"/>
      <c r="BX681" s="77"/>
      <c r="BY681" s="77"/>
      <c r="BZ681" s="77"/>
      <c r="CA681" s="77"/>
      <c r="CB681" s="77"/>
      <c r="CC681" s="77"/>
      <c r="CD681" s="77"/>
      <c r="CE681" s="77"/>
      <c r="CF681" s="77"/>
      <c r="CG681" s="77"/>
      <c r="CH681" s="77"/>
      <c r="CI681" s="77"/>
      <c r="CJ681" s="77"/>
      <c r="CK681" s="77"/>
      <c r="CL681" s="77"/>
      <c r="CM681" s="77"/>
      <c r="CN681" s="77"/>
      <c r="CO681" s="77"/>
      <c r="CP681" s="77"/>
      <c r="CQ681" s="77"/>
      <c r="CR681" s="77"/>
      <c r="CS681" s="77"/>
    </row>
    <row r="682" customHeight="true" ht="15.75" customFormat="true" s="5">
      <c r="A682" s="135"/>
      <c r="B682" s="135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133"/>
      <c r="Y682" s="134"/>
      <c r="Z682" s="133"/>
      <c r="AA682" s="134"/>
      <c r="AB682" s="133"/>
      <c r="AC682" s="134"/>
      <c r="AD682" s="133"/>
      <c r="AE682" s="134"/>
      <c r="AF682" s="77"/>
      <c r="AG682" s="134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  <c r="BG682" s="77"/>
      <c r="BH682" s="77"/>
      <c r="BI682" s="77"/>
      <c r="BJ682" s="77"/>
      <c r="BK682" s="77"/>
      <c r="BL682" s="77"/>
      <c r="BM682" s="77"/>
      <c r="BN682" s="77"/>
      <c r="BO682" s="77"/>
      <c r="BP682" s="77"/>
      <c r="BQ682" s="77"/>
      <c r="BR682" s="77"/>
      <c r="BS682" s="77"/>
      <c r="BT682" s="77"/>
      <c r="BU682" s="77"/>
      <c r="BV682" s="77"/>
      <c r="BW682" s="77"/>
      <c r="BX682" s="77"/>
      <c r="BY682" s="77"/>
      <c r="BZ682" s="77"/>
      <c r="CA682" s="77"/>
      <c r="CB682" s="77"/>
      <c r="CC682" s="77"/>
      <c r="CD682" s="77"/>
      <c r="CE682" s="77"/>
      <c r="CF682" s="77"/>
      <c r="CG682" s="77"/>
      <c r="CH682" s="77"/>
      <c r="CI682" s="77"/>
      <c r="CJ682" s="77"/>
      <c r="CK682" s="77"/>
      <c r="CL682" s="77"/>
      <c r="CM682" s="77"/>
      <c r="CN682" s="77"/>
      <c r="CO682" s="77"/>
      <c r="CP682" s="77"/>
      <c r="CQ682" s="77"/>
      <c r="CR682" s="77"/>
      <c r="CS682" s="77"/>
    </row>
    <row r="683" customHeight="true" ht="15.75" customFormat="true" s="5">
      <c r="A683" s="135"/>
      <c r="B683" s="135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133"/>
      <c r="Y683" s="134"/>
      <c r="Z683" s="133"/>
      <c r="AA683" s="134"/>
      <c r="AB683" s="133"/>
      <c r="AC683" s="134"/>
      <c r="AD683" s="133"/>
      <c r="AE683" s="134"/>
      <c r="AF683" s="77"/>
      <c r="AG683" s="134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  <c r="BG683" s="77"/>
      <c r="BH683" s="77"/>
      <c r="BI683" s="77"/>
      <c r="BJ683" s="77"/>
      <c r="BK683" s="77"/>
      <c r="BL683" s="77"/>
      <c r="BM683" s="77"/>
      <c r="BN683" s="77"/>
      <c r="BO683" s="77"/>
      <c r="BP683" s="77"/>
      <c r="BQ683" s="77"/>
      <c r="BR683" s="77"/>
      <c r="BS683" s="77"/>
      <c r="BT683" s="77"/>
      <c r="BU683" s="77"/>
      <c r="BV683" s="77"/>
      <c r="BW683" s="77"/>
      <c r="BX683" s="77"/>
      <c r="BY683" s="77"/>
      <c r="BZ683" s="77"/>
      <c r="CA683" s="77"/>
      <c r="CB683" s="77"/>
      <c r="CC683" s="77"/>
      <c r="CD683" s="77"/>
      <c r="CE683" s="77"/>
      <c r="CF683" s="77"/>
      <c r="CG683" s="77"/>
      <c r="CH683" s="77"/>
      <c r="CI683" s="77"/>
      <c r="CJ683" s="77"/>
      <c r="CK683" s="77"/>
      <c r="CL683" s="77"/>
      <c r="CM683" s="77"/>
      <c r="CN683" s="77"/>
      <c r="CO683" s="77"/>
      <c r="CP683" s="77"/>
      <c r="CQ683" s="77"/>
      <c r="CR683" s="77"/>
      <c r="CS683" s="77"/>
    </row>
    <row r="684" customHeight="true" ht="15.75" customFormat="true" s="5">
      <c r="A684" s="135"/>
      <c r="B684" s="135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133"/>
      <c r="Y684" s="134"/>
      <c r="Z684" s="133"/>
      <c r="AA684" s="134"/>
      <c r="AB684" s="133"/>
      <c r="AC684" s="134"/>
      <c r="AD684" s="133"/>
      <c r="AE684" s="134"/>
      <c r="AF684" s="77"/>
      <c r="AG684" s="134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  <c r="BG684" s="77"/>
      <c r="BH684" s="77"/>
      <c r="BI684" s="77"/>
      <c r="BJ684" s="77"/>
      <c r="BK684" s="77"/>
      <c r="BL684" s="77"/>
      <c r="BM684" s="77"/>
      <c r="BN684" s="77"/>
      <c r="BO684" s="77"/>
      <c r="BP684" s="77"/>
      <c r="BQ684" s="77"/>
      <c r="BR684" s="77"/>
      <c r="BS684" s="77"/>
      <c r="BT684" s="77"/>
      <c r="BU684" s="77"/>
      <c r="BV684" s="77"/>
      <c r="BW684" s="77"/>
      <c r="BX684" s="77"/>
      <c r="BY684" s="77"/>
      <c r="BZ684" s="77"/>
      <c r="CA684" s="77"/>
      <c r="CB684" s="77"/>
      <c r="CC684" s="77"/>
      <c r="CD684" s="77"/>
      <c r="CE684" s="77"/>
      <c r="CF684" s="77"/>
      <c r="CG684" s="77"/>
      <c r="CH684" s="77"/>
      <c r="CI684" s="77"/>
      <c r="CJ684" s="77"/>
      <c r="CK684" s="77"/>
      <c r="CL684" s="77"/>
      <c r="CM684" s="77"/>
      <c r="CN684" s="77"/>
      <c r="CO684" s="77"/>
      <c r="CP684" s="77"/>
      <c r="CQ684" s="77"/>
      <c r="CR684" s="77"/>
      <c r="CS684" s="77"/>
    </row>
    <row r="685" customHeight="true" ht="15.75" customFormat="true" s="5">
      <c r="A685" s="135"/>
      <c r="B685" s="135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133"/>
      <c r="Y685" s="134"/>
      <c r="Z685" s="133"/>
      <c r="AA685" s="134"/>
      <c r="AB685" s="133"/>
      <c r="AC685" s="134"/>
      <c r="AD685" s="133"/>
      <c r="AE685" s="134"/>
      <c r="AF685" s="77"/>
      <c r="AG685" s="134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77"/>
      <c r="CR685" s="77"/>
      <c r="CS685" s="77"/>
    </row>
    <row r="686" customHeight="true" ht="15.75" customFormat="true" s="5">
      <c r="A686" s="135"/>
      <c r="B686" s="135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133"/>
      <c r="Y686" s="134"/>
      <c r="Z686" s="133"/>
      <c r="AA686" s="134"/>
      <c r="AB686" s="133"/>
      <c r="AC686" s="134"/>
      <c r="AD686" s="133"/>
      <c r="AE686" s="134"/>
      <c r="AF686" s="77"/>
      <c r="AG686" s="134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  <c r="BG686" s="77"/>
      <c r="BH686" s="77"/>
      <c r="BI686" s="77"/>
      <c r="BJ686" s="77"/>
      <c r="BK686" s="77"/>
      <c r="BL686" s="77"/>
      <c r="BM686" s="77"/>
      <c r="BN686" s="77"/>
      <c r="BO686" s="77"/>
      <c r="BP686" s="77"/>
      <c r="BQ686" s="77"/>
      <c r="BR686" s="77"/>
      <c r="BS686" s="77"/>
      <c r="BT686" s="77"/>
      <c r="BU686" s="77"/>
      <c r="BV686" s="77"/>
      <c r="BW686" s="77"/>
      <c r="BX686" s="77"/>
      <c r="BY686" s="77"/>
      <c r="BZ686" s="77"/>
      <c r="CA686" s="77"/>
      <c r="CB686" s="77"/>
      <c r="CC686" s="77"/>
      <c r="CD686" s="77"/>
      <c r="CE686" s="77"/>
      <c r="CF686" s="77"/>
      <c r="CG686" s="77"/>
      <c r="CH686" s="77"/>
      <c r="CI686" s="77"/>
      <c r="CJ686" s="77"/>
      <c r="CK686" s="77"/>
      <c r="CL686" s="77"/>
      <c r="CM686" s="77"/>
      <c r="CN686" s="77"/>
      <c r="CO686" s="77"/>
      <c r="CP686" s="77"/>
      <c r="CQ686" s="77"/>
      <c r="CR686" s="77"/>
      <c r="CS686" s="77"/>
    </row>
    <row r="687" customHeight="true" ht="15.75" customFormat="true" s="5">
      <c r="A687" s="135"/>
      <c r="B687" s="135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133"/>
      <c r="Y687" s="134"/>
      <c r="Z687" s="133"/>
      <c r="AA687" s="134"/>
      <c r="AB687" s="133"/>
      <c r="AC687" s="134"/>
      <c r="AD687" s="133"/>
      <c r="AE687" s="134"/>
      <c r="AF687" s="77"/>
      <c r="AG687" s="134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  <c r="BG687" s="77"/>
      <c r="BH687" s="77"/>
      <c r="BI687" s="77"/>
      <c r="BJ687" s="77"/>
      <c r="BK687" s="77"/>
      <c r="BL687" s="77"/>
      <c r="BM687" s="77"/>
      <c r="BN687" s="77"/>
      <c r="BO687" s="77"/>
      <c r="BP687" s="77"/>
      <c r="BQ687" s="77"/>
      <c r="BR687" s="77"/>
      <c r="BS687" s="77"/>
      <c r="BT687" s="77"/>
      <c r="BU687" s="77"/>
      <c r="BV687" s="77"/>
      <c r="BW687" s="77"/>
      <c r="BX687" s="77"/>
      <c r="BY687" s="77"/>
      <c r="BZ687" s="77"/>
      <c r="CA687" s="77"/>
      <c r="CB687" s="77"/>
      <c r="CC687" s="77"/>
      <c r="CD687" s="77"/>
      <c r="CE687" s="77"/>
      <c r="CF687" s="77"/>
      <c r="CG687" s="77"/>
      <c r="CH687" s="77"/>
      <c r="CI687" s="77"/>
      <c r="CJ687" s="77"/>
      <c r="CK687" s="77"/>
      <c r="CL687" s="77"/>
      <c r="CM687" s="77"/>
      <c r="CN687" s="77"/>
      <c r="CO687" s="77"/>
      <c r="CP687" s="77"/>
      <c r="CQ687" s="77"/>
      <c r="CR687" s="77"/>
      <c r="CS687" s="77"/>
    </row>
    <row r="688" customHeight="true" ht="15.75" customFormat="true" s="5">
      <c r="A688" s="135"/>
      <c r="B688" s="135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133"/>
      <c r="Y688" s="134"/>
      <c r="Z688" s="133"/>
      <c r="AA688" s="134"/>
      <c r="AB688" s="133"/>
      <c r="AC688" s="134"/>
      <c r="AD688" s="133"/>
      <c r="AE688" s="134"/>
      <c r="AF688" s="77"/>
      <c r="AG688" s="134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  <c r="BG688" s="77"/>
      <c r="BH688" s="77"/>
      <c r="BI688" s="77"/>
      <c r="BJ688" s="77"/>
      <c r="BK688" s="77"/>
      <c r="BL688" s="77"/>
      <c r="BM688" s="77"/>
      <c r="BN688" s="77"/>
      <c r="BO688" s="77"/>
      <c r="BP688" s="77"/>
      <c r="BQ688" s="77"/>
      <c r="BR688" s="77"/>
      <c r="BS688" s="77"/>
      <c r="BT688" s="77"/>
      <c r="BU688" s="77"/>
      <c r="BV688" s="77"/>
      <c r="BW688" s="77"/>
      <c r="BX688" s="77"/>
      <c r="BY688" s="77"/>
      <c r="BZ688" s="77"/>
      <c r="CA688" s="77"/>
      <c r="CB688" s="77"/>
      <c r="CC688" s="77"/>
      <c r="CD688" s="77"/>
      <c r="CE688" s="77"/>
      <c r="CF688" s="77"/>
      <c r="CG688" s="77"/>
      <c r="CH688" s="77"/>
      <c r="CI688" s="77"/>
      <c r="CJ688" s="77"/>
      <c r="CK688" s="77"/>
      <c r="CL688" s="77"/>
      <c r="CM688" s="77"/>
      <c r="CN688" s="77"/>
      <c r="CO688" s="77"/>
      <c r="CP688" s="77"/>
      <c r="CQ688" s="77"/>
      <c r="CR688" s="77"/>
      <c r="CS688" s="77"/>
    </row>
    <row r="689" customHeight="true" ht="15.75" customFormat="true" s="5">
      <c r="A689" s="135"/>
      <c r="B689" s="135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133"/>
      <c r="Y689" s="134"/>
      <c r="Z689" s="133"/>
      <c r="AA689" s="134"/>
      <c r="AB689" s="133"/>
      <c r="AC689" s="134"/>
      <c r="AD689" s="133"/>
      <c r="AE689" s="134"/>
      <c r="AF689" s="77"/>
      <c r="AG689" s="134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  <c r="BG689" s="77"/>
      <c r="BH689" s="77"/>
      <c r="BI689" s="77"/>
      <c r="BJ689" s="77"/>
      <c r="BK689" s="77"/>
      <c r="BL689" s="77"/>
      <c r="BM689" s="77"/>
      <c r="BN689" s="77"/>
      <c r="BO689" s="77"/>
      <c r="BP689" s="77"/>
      <c r="BQ689" s="77"/>
      <c r="BR689" s="77"/>
      <c r="BS689" s="77"/>
      <c r="BT689" s="77"/>
      <c r="BU689" s="77"/>
      <c r="BV689" s="77"/>
      <c r="BW689" s="77"/>
      <c r="BX689" s="77"/>
      <c r="BY689" s="77"/>
      <c r="BZ689" s="77"/>
      <c r="CA689" s="77"/>
      <c r="CB689" s="77"/>
      <c r="CC689" s="77"/>
      <c r="CD689" s="77"/>
      <c r="CE689" s="77"/>
      <c r="CF689" s="77"/>
      <c r="CG689" s="77"/>
      <c r="CH689" s="77"/>
      <c r="CI689" s="77"/>
      <c r="CJ689" s="77"/>
      <c r="CK689" s="77"/>
      <c r="CL689" s="77"/>
      <c r="CM689" s="77"/>
      <c r="CN689" s="77"/>
      <c r="CO689" s="77"/>
      <c r="CP689" s="77"/>
      <c r="CQ689" s="77"/>
      <c r="CR689" s="77"/>
      <c r="CS689" s="77"/>
    </row>
    <row r="690" customHeight="true" ht="15.75" customFormat="true" s="5">
      <c r="A690" s="135"/>
      <c r="B690" s="135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133"/>
      <c r="Y690" s="134"/>
      <c r="Z690" s="133"/>
      <c r="AA690" s="134"/>
      <c r="AB690" s="133"/>
      <c r="AC690" s="134"/>
      <c r="AD690" s="133"/>
      <c r="AE690" s="134"/>
      <c r="AF690" s="77"/>
      <c r="AG690" s="134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77"/>
      <c r="CR690" s="77"/>
      <c r="CS690" s="77"/>
    </row>
    <row r="691" customHeight="true" ht="15.75" customFormat="true" s="5">
      <c r="A691" s="135"/>
      <c r="B691" s="135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133"/>
      <c r="Y691" s="134"/>
      <c r="Z691" s="133"/>
      <c r="AA691" s="134"/>
      <c r="AB691" s="133"/>
      <c r="AC691" s="134"/>
      <c r="AD691" s="133"/>
      <c r="AE691" s="134"/>
      <c r="AF691" s="77"/>
      <c r="AG691" s="134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77"/>
      <c r="CR691" s="77"/>
      <c r="CS691" s="77"/>
    </row>
    <row r="692" customHeight="true" ht="15.75" customFormat="true" s="5">
      <c r="A692" s="135"/>
      <c r="B692" s="135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133"/>
      <c r="Y692" s="134"/>
      <c r="Z692" s="133"/>
      <c r="AA692" s="134"/>
      <c r="AB692" s="133"/>
      <c r="AC692" s="134"/>
      <c r="AD692" s="133"/>
      <c r="AE692" s="134"/>
      <c r="AF692" s="77"/>
      <c r="AG692" s="134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  <c r="BG692" s="77"/>
      <c r="BH692" s="77"/>
      <c r="BI692" s="77"/>
      <c r="BJ692" s="77"/>
      <c r="BK692" s="77"/>
      <c r="BL692" s="77"/>
      <c r="BM692" s="77"/>
      <c r="BN692" s="77"/>
      <c r="BO692" s="77"/>
      <c r="BP692" s="77"/>
      <c r="BQ692" s="77"/>
      <c r="BR692" s="77"/>
      <c r="BS692" s="77"/>
      <c r="BT692" s="77"/>
      <c r="BU692" s="77"/>
      <c r="BV692" s="77"/>
      <c r="BW692" s="77"/>
      <c r="BX692" s="77"/>
      <c r="BY692" s="77"/>
      <c r="BZ692" s="77"/>
      <c r="CA692" s="77"/>
      <c r="CB692" s="77"/>
      <c r="CC692" s="77"/>
      <c r="CD692" s="77"/>
      <c r="CE692" s="77"/>
      <c r="CF692" s="77"/>
      <c r="CG692" s="77"/>
      <c r="CH692" s="77"/>
      <c r="CI692" s="77"/>
      <c r="CJ692" s="77"/>
      <c r="CK692" s="77"/>
      <c r="CL692" s="77"/>
      <c r="CM692" s="77"/>
      <c r="CN692" s="77"/>
      <c r="CO692" s="77"/>
      <c r="CP692" s="77"/>
      <c r="CQ692" s="77"/>
      <c r="CR692" s="77"/>
      <c r="CS692" s="77"/>
    </row>
    <row r="693" customHeight="true" ht="15.75" customFormat="true" s="5">
      <c r="A693" s="135"/>
      <c r="B693" s="135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133"/>
      <c r="Y693" s="134"/>
      <c r="Z693" s="133"/>
      <c r="AA693" s="134"/>
      <c r="AB693" s="133"/>
      <c r="AC693" s="134"/>
      <c r="AD693" s="133"/>
      <c r="AE693" s="134"/>
      <c r="AF693" s="77"/>
      <c r="AG693" s="134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  <c r="BG693" s="77"/>
      <c r="BH693" s="77"/>
      <c r="BI693" s="77"/>
      <c r="BJ693" s="77"/>
      <c r="BK693" s="77"/>
      <c r="BL693" s="77"/>
      <c r="BM693" s="77"/>
      <c r="BN693" s="77"/>
      <c r="BO693" s="77"/>
      <c r="BP693" s="77"/>
      <c r="BQ693" s="77"/>
      <c r="BR693" s="77"/>
      <c r="BS693" s="77"/>
      <c r="BT693" s="77"/>
      <c r="BU693" s="77"/>
      <c r="BV693" s="77"/>
      <c r="BW693" s="77"/>
      <c r="BX693" s="77"/>
      <c r="BY693" s="77"/>
      <c r="BZ693" s="77"/>
      <c r="CA693" s="77"/>
      <c r="CB693" s="77"/>
      <c r="CC693" s="77"/>
      <c r="CD693" s="77"/>
      <c r="CE693" s="77"/>
      <c r="CF693" s="77"/>
      <c r="CG693" s="77"/>
      <c r="CH693" s="77"/>
      <c r="CI693" s="77"/>
      <c r="CJ693" s="77"/>
      <c r="CK693" s="77"/>
      <c r="CL693" s="77"/>
      <c r="CM693" s="77"/>
      <c r="CN693" s="77"/>
      <c r="CO693" s="77"/>
      <c r="CP693" s="77"/>
      <c r="CQ693" s="77"/>
      <c r="CR693" s="77"/>
      <c r="CS693" s="77"/>
    </row>
    <row r="694" customHeight="true" ht="15.75" customFormat="true" s="5">
      <c r="A694" s="135"/>
      <c r="B694" s="135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133"/>
      <c r="Y694" s="134"/>
      <c r="Z694" s="133"/>
      <c r="AA694" s="134"/>
      <c r="AB694" s="133"/>
      <c r="AC694" s="134"/>
      <c r="AD694" s="133"/>
      <c r="AE694" s="134"/>
      <c r="AF694" s="77"/>
      <c r="AG694" s="134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  <c r="BG694" s="77"/>
      <c r="BH694" s="77"/>
      <c r="BI694" s="77"/>
      <c r="BJ694" s="77"/>
      <c r="BK694" s="77"/>
      <c r="BL694" s="77"/>
      <c r="BM694" s="77"/>
      <c r="BN694" s="77"/>
      <c r="BO694" s="77"/>
      <c r="BP694" s="77"/>
      <c r="BQ694" s="77"/>
      <c r="BR694" s="77"/>
      <c r="BS694" s="77"/>
      <c r="BT694" s="77"/>
      <c r="BU694" s="77"/>
      <c r="BV694" s="77"/>
      <c r="BW694" s="77"/>
      <c r="BX694" s="77"/>
      <c r="BY694" s="77"/>
      <c r="BZ694" s="77"/>
      <c r="CA694" s="77"/>
      <c r="CB694" s="77"/>
      <c r="CC694" s="77"/>
      <c r="CD694" s="77"/>
      <c r="CE694" s="77"/>
      <c r="CF694" s="77"/>
      <c r="CG694" s="77"/>
      <c r="CH694" s="77"/>
      <c r="CI694" s="77"/>
      <c r="CJ694" s="77"/>
      <c r="CK694" s="77"/>
      <c r="CL694" s="77"/>
      <c r="CM694" s="77"/>
      <c r="CN694" s="77"/>
      <c r="CO694" s="77"/>
      <c r="CP694" s="77"/>
      <c r="CQ694" s="77"/>
      <c r="CR694" s="77"/>
      <c r="CS694" s="77"/>
    </row>
    <row r="695" customHeight="true" ht="15.75" customFormat="true" s="5">
      <c r="A695" s="135"/>
      <c r="B695" s="135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133"/>
      <c r="Y695" s="134"/>
      <c r="Z695" s="133"/>
      <c r="AA695" s="134"/>
      <c r="AB695" s="133"/>
      <c r="AC695" s="134"/>
      <c r="AD695" s="133"/>
      <c r="AE695" s="134"/>
      <c r="AF695" s="77"/>
      <c r="AG695" s="134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  <c r="BG695" s="77"/>
      <c r="BH695" s="77"/>
      <c r="BI695" s="77"/>
      <c r="BJ695" s="77"/>
      <c r="BK695" s="77"/>
      <c r="BL695" s="77"/>
      <c r="BM695" s="77"/>
      <c r="BN695" s="77"/>
      <c r="BO695" s="77"/>
      <c r="BP695" s="77"/>
      <c r="BQ695" s="77"/>
      <c r="BR695" s="77"/>
      <c r="BS695" s="77"/>
      <c r="BT695" s="77"/>
      <c r="BU695" s="77"/>
      <c r="BV695" s="77"/>
      <c r="BW695" s="77"/>
      <c r="BX695" s="77"/>
      <c r="BY695" s="77"/>
      <c r="BZ695" s="77"/>
      <c r="CA695" s="77"/>
      <c r="CB695" s="77"/>
      <c r="CC695" s="77"/>
      <c r="CD695" s="77"/>
      <c r="CE695" s="77"/>
      <c r="CF695" s="77"/>
      <c r="CG695" s="77"/>
      <c r="CH695" s="77"/>
      <c r="CI695" s="77"/>
      <c r="CJ695" s="77"/>
      <c r="CK695" s="77"/>
      <c r="CL695" s="77"/>
      <c r="CM695" s="77"/>
      <c r="CN695" s="77"/>
      <c r="CO695" s="77"/>
      <c r="CP695" s="77"/>
      <c r="CQ695" s="77"/>
      <c r="CR695" s="77"/>
      <c r="CS695" s="77"/>
    </row>
    <row r="696" customHeight="true" ht="15.75" customFormat="true" s="5">
      <c r="A696" s="135"/>
      <c r="B696" s="135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133"/>
      <c r="Y696" s="134"/>
      <c r="Z696" s="133"/>
      <c r="AA696" s="134"/>
      <c r="AB696" s="133"/>
      <c r="AC696" s="134"/>
      <c r="AD696" s="133"/>
      <c r="AE696" s="134"/>
      <c r="AF696" s="77"/>
      <c r="AG696" s="134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  <c r="BG696" s="77"/>
      <c r="BH696" s="77"/>
      <c r="BI696" s="77"/>
      <c r="BJ696" s="77"/>
      <c r="BK696" s="77"/>
      <c r="BL696" s="77"/>
      <c r="BM696" s="77"/>
      <c r="BN696" s="77"/>
      <c r="BO696" s="77"/>
      <c r="BP696" s="77"/>
      <c r="BQ696" s="77"/>
      <c r="BR696" s="77"/>
      <c r="BS696" s="77"/>
      <c r="BT696" s="77"/>
      <c r="BU696" s="77"/>
      <c r="BV696" s="77"/>
      <c r="BW696" s="77"/>
      <c r="BX696" s="77"/>
      <c r="BY696" s="77"/>
      <c r="BZ696" s="77"/>
      <c r="CA696" s="77"/>
      <c r="CB696" s="77"/>
      <c r="CC696" s="77"/>
      <c r="CD696" s="77"/>
      <c r="CE696" s="77"/>
      <c r="CF696" s="77"/>
      <c r="CG696" s="77"/>
      <c r="CH696" s="77"/>
      <c r="CI696" s="77"/>
      <c r="CJ696" s="77"/>
      <c r="CK696" s="77"/>
      <c r="CL696" s="77"/>
      <c r="CM696" s="77"/>
      <c r="CN696" s="77"/>
      <c r="CO696" s="77"/>
      <c r="CP696" s="77"/>
      <c r="CQ696" s="77"/>
      <c r="CR696" s="77"/>
      <c r="CS696" s="77"/>
    </row>
    <row r="697" customHeight="true" ht="15.75" customFormat="true" s="5">
      <c r="A697" s="135"/>
      <c r="B697" s="135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133"/>
      <c r="Y697" s="134"/>
      <c r="Z697" s="133"/>
      <c r="AA697" s="134"/>
      <c r="AB697" s="133"/>
      <c r="AC697" s="134"/>
      <c r="AD697" s="133"/>
      <c r="AE697" s="134"/>
      <c r="AF697" s="77"/>
      <c r="AG697" s="134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  <c r="BG697" s="77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77"/>
      <c r="CR697" s="77"/>
      <c r="CS697" s="77"/>
    </row>
    <row r="698" customHeight="true" ht="15.75" customFormat="true" s="5">
      <c r="A698" s="135"/>
      <c r="B698" s="135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133"/>
      <c r="Y698" s="134"/>
      <c r="Z698" s="133"/>
      <c r="AA698" s="134"/>
      <c r="AB698" s="133"/>
      <c r="AC698" s="134"/>
      <c r="AD698" s="133"/>
      <c r="AE698" s="134"/>
      <c r="AF698" s="77"/>
      <c r="AG698" s="134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  <c r="BG698" s="77"/>
      <c r="BH698" s="77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77"/>
      <c r="CR698" s="77"/>
      <c r="CS698" s="77"/>
    </row>
    <row r="699" customHeight="true" ht="15.75" customFormat="true" s="5">
      <c r="A699" s="135"/>
      <c r="B699" s="135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133"/>
      <c r="Y699" s="134"/>
      <c r="Z699" s="133"/>
      <c r="AA699" s="134"/>
      <c r="AB699" s="133"/>
      <c r="AC699" s="134"/>
      <c r="AD699" s="133"/>
      <c r="AE699" s="134"/>
      <c r="AF699" s="77"/>
      <c r="AG699" s="134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  <c r="BG699" s="77"/>
      <c r="BH699" s="77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77"/>
      <c r="CR699" s="77"/>
      <c r="CS699" s="77"/>
    </row>
    <row r="700" customHeight="true" ht="15.75" customFormat="true" s="5">
      <c r="A700" s="135"/>
      <c r="B700" s="135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133"/>
      <c r="Y700" s="134"/>
      <c r="Z700" s="133"/>
      <c r="AA700" s="134"/>
      <c r="AB700" s="133"/>
      <c r="AC700" s="134"/>
      <c r="AD700" s="133"/>
      <c r="AE700" s="134"/>
      <c r="AF700" s="77"/>
      <c r="AG700" s="134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  <c r="BG700" s="77"/>
      <c r="BH700" s="77"/>
      <c r="BI700" s="77"/>
      <c r="BJ700" s="77"/>
      <c r="BK700" s="77"/>
      <c r="BL700" s="77"/>
      <c r="BM700" s="77"/>
      <c r="BN700" s="77"/>
      <c r="BO700" s="77"/>
      <c r="BP700" s="77"/>
      <c r="BQ700" s="77"/>
      <c r="BR700" s="77"/>
      <c r="BS700" s="77"/>
      <c r="BT700" s="77"/>
      <c r="BU700" s="77"/>
      <c r="BV700" s="77"/>
      <c r="BW700" s="77"/>
      <c r="BX700" s="77"/>
      <c r="BY700" s="77"/>
      <c r="BZ700" s="77"/>
      <c r="CA700" s="77"/>
      <c r="CB700" s="77"/>
      <c r="CC700" s="77"/>
      <c r="CD700" s="77"/>
      <c r="CE700" s="77"/>
      <c r="CF700" s="77"/>
      <c r="CG700" s="77"/>
      <c r="CH700" s="77"/>
      <c r="CI700" s="77"/>
      <c r="CJ700" s="77"/>
      <c r="CK700" s="77"/>
      <c r="CL700" s="77"/>
      <c r="CM700" s="77"/>
      <c r="CN700" s="77"/>
      <c r="CO700" s="77"/>
      <c r="CP700" s="77"/>
      <c r="CQ700" s="77"/>
      <c r="CR700" s="77"/>
      <c r="CS700" s="77"/>
    </row>
    <row r="701" customHeight="true" ht="15.75" customFormat="true" s="5">
      <c r="A701" s="135"/>
      <c r="B701" s="135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133"/>
      <c r="Y701" s="134"/>
      <c r="Z701" s="133"/>
      <c r="AA701" s="134"/>
      <c r="AB701" s="133"/>
      <c r="AC701" s="134"/>
      <c r="AD701" s="133"/>
      <c r="AE701" s="134"/>
      <c r="AF701" s="77"/>
      <c r="AG701" s="134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  <c r="BG701" s="77"/>
      <c r="BH701" s="77"/>
      <c r="BI701" s="77"/>
      <c r="BJ701" s="77"/>
      <c r="BK701" s="77"/>
      <c r="BL701" s="77"/>
      <c r="BM701" s="77"/>
      <c r="BN701" s="77"/>
      <c r="BO701" s="77"/>
      <c r="BP701" s="77"/>
      <c r="BQ701" s="77"/>
      <c r="BR701" s="77"/>
      <c r="BS701" s="77"/>
      <c r="BT701" s="77"/>
      <c r="BU701" s="77"/>
      <c r="BV701" s="77"/>
      <c r="BW701" s="77"/>
      <c r="BX701" s="77"/>
      <c r="BY701" s="77"/>
      <c r="BZ701" s="77"/>
      <c r="CA701" s="77"/>
      <c r="CB701" s="77"/>
      <c r="CC701" s="77"/>
      <c r="CD701" s="77"/>
      <c r="CE701" s="77"/>
      <c r="CF701" s="77"/>
      <c r="CG701" s="77"/>
      <c r="CH701" s="77"/>
      <c r="CI701" s="77"/>
      <c r="CJ701" s="77"/>
      <c r="CK701" s="77"/>
      <c r="CL701" s="77"/>
      <c r="CM701" s="77"/>
      <c r="CN701" s="77"/>
      <c r="CO701" s="77"/>
      <c r="CP701" s="77"/>
      <c r="CQ701" s="77"/>
      <c r="CR701" s="77"/>
      <c r="CS701" s="77"/>
    </row>
    <row r="702" customHeight="true" ht="15.75" customFormat="true" s="5">
      <c r="A702" s="135"/>
      <c r="B702" s="135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133"/>
      <c r="Y702" s="134"/>
      <c r="Z702" s="133"/>
      <c r="AA702" s="134"/>
      <c r="AB702" s="133"/>
      <c r="AC702" s="134"/>
      <c r="AD702" s="133"/>
      <c r="AE702" s="134"/>
      <c r="AF702" s="77"/>
      <c r="AG702" s="134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  <c r="BG702" s="77"/>
      <c r="BH702" s="77"/>
      <c r="BI702" s="77"/>
      <c r="BJ702" s="77"/>
      <c r="BK702" s="77"/>
      <c r="BL702" s="77"/>
      <c r="BM702" s="77"/>
      <c r="BN702" s="77"/>
      <c r="BO702" s="77"/>
      <c r="BP702" s="77"/>
      <c r="BQ702" s="77"/>
      <c r="BR702" s="77"/>
      <c r="BS702" s="77"/>
      <c r="BT702" s="77"/>
      <c r="BU702" s="77"/>
      <c r="BV702" s="77"/>
      <c r="BW702" s="77"/>
      <c r="BX702" s="77"/>
      <c r="BY702" s="77"/>
      <c r="BZ702" s="77"/>
      <c r="CA702" s="77"/>
      <c r="CB702" s="77"/>
      <c r="CC702" s="77"/>
      <c r="CD702" s="77"/>
      <c r="CE702" s="77"/>
      <c r="CF702" s="77"/>
      <c r="CG702" s="77"/>
      <c r="CH702" s="77"/>
      <c r="CI702" s="77"/>
      <c r="CJ702" s="77"/>
      <c r="CK702" s="77"/>
      <c r="CL702" s="77"/>
      <c r="CM702" s="77"/>
      <c r="CN702" s="77"/>
      <c r="CO702" s="77"/>
      <c r="CP702" s="77"/>
      <c r="CQ702" s="77"/>
      <c r="CR702" s="77"/>
      <c r="CS702" s="77"/>
    </row>
    <row r="703" customHeight="true" ht="15.75" customFormat="true" s="5">
      <c r="A703" s="135"/>
      <c r="B703" s="135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133"/>
      <c r="Y703" s="134"/>
      <c r="Z703" s="133"/>
      <c r="AA703" s="134"/>
      <c r="AB703" s="133"/>
      <c r="AC703" s="134"/>
      <c r="AD703" s="133"/>
      <c r="AE703" s="134"/>
      <c r="AF703" s="77"/>
      <c r="AG703" s="134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  <c r="BG703" s="77"/>
      <c r="BH703" s="77"/>
      <c r="BI703" s="77"/>
      <c r="BJ703" s="77"/>
      <c r="BK703" s="77"/>
      <c r="BL703" s="77"/>
      <c r="BM703" s="77"/>
      <c r="BN703" s="77"/>
      <c r="BO703" s="77"/>
      <c r="BP703" s="77"/>
      <c r="BQ703" s="77"/>
      <c r="BR703" s="77"/>
      <c r="BS703" s="77"/>
      <c r="BT703" s="77"/>
      <c r="BU703" s="77"/>
      <c r="BV703" s="77"/>
      <c r="BW703" s="77"/>
      <c r="BX703" s="77"/>
      <c r="BY703" s="77"/>
      <c r="BZ703" s="77"/>
      <c r="CA703" s="77"/>
      <c r="CB703" s="77"/>
      <c r="CC703" s="77"/>
      <c r="CD703" s="77"/>
      <c r="CE703" s="77"/>
      <c r="CF703" s="77"/>
      <c r="CG703" s="77"/>
      <c r="CH703" s="77"/>
      <c r="CI703" s="77"/>
      <c r="CJ703" s="77"/>
      <c r="CK703" s="77"/>
      <c r="CL703" s="77"/>
      <c r="CM703" s="77"/>
      <c r="CN703" s="77"/>
      <c r="CO703" s="77"/>
      <c r="CP703" s="77"/>
      <c r="CQ703" s="77"/>
      <c r="CR703" s="77"/>
      <c r="CS703" s="77"/>
    </row>
    <row r="704" customHeight="true" ht="15.75" customFormat="true" s="5">
      <c r="A704" s="135"/>
      <c r="B704" s="135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133"/>
      <c r="Y704" s="134"/>
      <c r="Z704" s="133"/>
      <c r="AA704" s="134"/>
      <c r="AB704" s="133"/>
      <c r="AC704" s="134"/>
      <c r="AD704" s="133"/>
      <c r="AE704" s="134"/>
      <c r="AF704" s="77"/>
      <c r="AG704" s="134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77"/>
      <c r="CR704" s="77"/>
      <c r="CS704" s="77"/>
    </row>
    <row r="705" customHeight="true" ht="15.75" customFormat="true" s="5">
      <c r="A705" s="135"/>
      <c r="B705" s="135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133"/>
      <c r="Y705" s="134"/>
      <c r="Z705" s="133"/>
      <c r="AA705" s="134"/>
      <c r="AB705" s="133"/>
      <c r="AC705" s="134"/>
      <c r="AD705" s="133"/>
      <c r="AE705" s="134"/>
      <c r="AF705" s="77"/>
      <c r="AG705" s="134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  <c r="BG705" s="77"/>
      <c r="BH705" s="77"/>
      <c r="BI705" s="77"/>
      <c r="BJ705" s="77"/>
      <c r="BK705" s="77"/>
      <c r="BL705" s="77"/>
      <c r="BM705" s="77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77"/>
      <c r="CR705" s="77"/>
      <c r="CS705" s="77"/>
    </row>
    <row r="706" customHeight="true" ht="15.75" customFormat="true" s="5">
      <c r="A706" s="135"/>
      <c r="B706" s="135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133"/>
      <c r="Y706" s="134"/>
      <c r="Z706" s="133"/>
      <c r="AA706" s="134"/>
      <c r="AB706" s="133"/>
      <c r="AC706" s="134"/>
      <c r="AD706" s="133"/>
      <c r="AE706" s="134"/>
      <c r="AF706" s="77"/>
      <c r="AG706" s="134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  <c r="BG706" s="77"/>
      <c r="BH706" s="77"/>
      <c r="BI706" s="77"/>
      <c r="BJ706" s="77"/>
      <c r="BK706" s="77"/>
      <c r="BL706" s="77"/>
      <c r="BM706" s="77"/>
      <c r="BN706" s="77"/>
      <c r="BO706" s="77"/>
      <c r="BP706" s="77"/>
      <c r="BQ706" s="77"/>
      <c r="BR706" s="77"/>
      <c r="BS706" s="77"/>
      <c r="BT706" s="77"/>
      <c r="BU706" s="77"/>
      <c r="BV706" s="77"/>
      <c r="BW706" s="77"/>
      <c r="BX706" s="77"/>
      <c r="BY706" s="77"/>
      <c r="BZ706" s="77"/>
      <c r="CA706" s="77"/>
      <c r="CB706" s="77"/>
      <c r="CC706" s="77"/>
      <c r="CD706" s="77"/>
      <c r="CE706" s="77"/>
      <c r="CF706" s="77"/>
      <c r="CG706" s="77"/>
      <c r="CH706" s="77"/>
      <c r="CI706" s="77"/>
      <c r="CJ706" s="77"/>
      <c r="CK706" s="77"/>
      <c r="CL706" s="77"/>
      <c r="CM706" s="77"/>
      <c r="CN706" s="77"/>
      <c r="CO706" s="77"/>
      <c r="CP706" s="77"/>
      <c r="CQ706" s="77"/>
      <c r="CR706" s="77"/>
      <c r="CS706" s="77"/>
    </row>
    <row r="707" customHeight="true" ht="15.75" customFormat="true" s="5">
      <c r="A707" s="135"/>
      <c r="B707" s="135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133"/>
      <c r="Y707" s="134"/>
      <c r="Z707" s="133"/>
      <c r="AA707" s="134"/>
      <c r="AB707" s="133"/>
      <c r="AC707" s="134"/>
      <c r="AD707" s="133"/>
      <c r="AE707" s="134"/>
      <c r="AF707" s="77"/>
      <c r="AG707" s="134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  <c r="BG707" s="77"/>
      <c r="BH707" s="77"/>
      <c r="BI707" s="77"/>
      <c r="BJ707" s="77"/>
      <c r="BK707" s="77"/>
      <c r="BL707" s="77"/>
      <c r="BM707" s="77"/>
      <c r="BN707" s="77"/>
      <c r="BO707" s="77"/>
      <c r="BP707" s="77"/>
      <c r="BQ707" s="77"/>
      <c r="BR707" s="77"/>
      <c r="BS707" s="77"/>
      <c r="BT707" s="77"/>
      <c r="BU707" s="77"/>
      <c r="BV707" s="77"/>
      <c r="BW707" s="77"/>
      <c r="BX707" s="77"/>
      <c r="BY707" s="77"/>
      <c r="BZ707" s="77"/>
      <c r="CA707" s="77"/>
      <c r="CB707" s="77"/>
      <c r="CC707" s="77"/>
      <c r="CD707" s="77"/>
      <c r="CE707" s="77"/>
      <c r="CF707" s="77"/>
      <c r="CG707" s="77"/>
      <c r="CH707" s="77"/>
      <c r="CI707" s="77"/>
      <c r="CJ707" s="77"/>
      <c r="CK707" s="77"/>
      <c r="CL707" s="77"/>
      <c r="CM707" s="77"/>
      <c r="CN707" s="77"/>
      <c r="CO707" s="77"/>
      <c r="CP707" s="77"/>
      <c r="CQ707" s="77"/>
      <c r="CR707" s="77"/>
      <c r="CS707" s="77"/>
    </row>
    <row r="708" customHeight="true" ht="15.75" customFormat="true" s="5">
      <c r="A708" s="135"/>
      <c r="B708" s="135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133"/>
      <c r="Y708" s="134"/>
      <c r="Z708" s="133"/>
      <c r="AA708" s="134"/>
      <c r="AB708" s="133"/>
      <c r="AC708" s="134"/>
      <c r="AD708" s="133"/>
      <c r="AE708" s="134"/>
      <c r="AF708" s="77"/>
      <c r="AG708" s="134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  <c r="BG708" s="77"/>
      <c r="BH708" s="77"/>
      <c r="BI708" s="77"/>
      <c r="BJ708" s="77"/>
      <c r="BK708" s="77"/>
      <c r="BL708" s="77"/>
      <c r="BM708" s="77"/>
      <c r="BN708" s="77"/>
      <c r="BO708" s="77"/>
      <c r="BP708" s="77"/>
      <c r="BQ708" s="77"/>
      <c r="BR708" s="77"/>
      <c r="BS708" s="77"/>
      <c r="BT708" s="77"/>
      <c r="BU708" s="77"/>
      <c r="BV708" s="77"/>
      <c r="BW708" s="77"/>
      <c r="BX708" s="77"/>
      <c r="BY708" s="77"/>
      <c r="BZ708" s="77"/>
      <c r="CA708" s="77"/>
      <c r="CB708" s="77"/>
      <c r="CC708" s="77"/>
      <c r="CD708" s="77"/>
      <c r="CE708" s="77"/>
      <c r="CF708" s="77"/>
      <c r="CG708" s="77"/>
      <c r="CH708" s="77"/>
      <c r="CI708" s="77"/>
      <c r="CJ708" s="77"/>
      <c r="CK708" s="77"/>
      <c r="CL708" s="77"/>
      <c r="CM708" s="77"/>
      <c r="CN708" s="77"/>
      <c r="CO708" s="77"/>
      <c r="CP708" s="77"/>
      <c r="CQ708" s="77"/>
      <c r="CR708" s="77"/>
      <c r="CS708" s="77"/>
    </row>
    <row r="709" customHeight="true" ht="15.75" customFormat="true" s="5">
      <c r="A709" s="135"/>
      <c r="B709" s="135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133"/>
      <c r="Y709" s="134"/>
      <c r="Z709" s="133"/>
      <c r="AA709" s="134"/>
      <c r="AB709" s="133"/>
      <c r="AC709" s="134"/>
      <c r="AD709" s="133"/>
      <c r="AE709" s="134"/>
      <c r="AF709" s="77"/>
      <c r="AG709" s="134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77"/>
      <c r="CR709" s="77"/>
      <c r="CS709" s="77"/>
    </row>
    <row r="710" customHeight="true" ht="15.75" customFormat="true" s="5">
      <c r="A710" s="135"/>
      <c r="B710" s="135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133"/>
      <c r="Y710" s="134"/>
      <c r="Z710" s="133"/>
      <c r="AA710" s="134"/>
      <c r="AB710" s="133"/>
      <c r="AC710" s="134"/>
      <c r="AD710" s="133"/>
      <c r="AE710" s="134"/>
      <c r="AF710" s="77"/>
      <c r="AG710" s="134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77"/>
      <c r="CR710" s="77"/>
      <c r="CS710" s="77"/>
    </row>
    <row r="711" customHeight="true" ht="15.75" customFormat="true" s="5">
      <c r="A711" s="135"/>
      <c r="B711" s="135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133"/>
      <c r="Y711" s="134"/>
      <c r="Z711" s="133"/>
      <c r="AA711" s="134"/>
      <c r="AB711" s="133"/>
      <c r="AC711" s="134"/>
      <c r="AD711" s="133"/>
      <c r="AE711" s="134"/>
      <c r="AF711" s="77"/>
      <c r="AG711" s="134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77"/>
      <c r="CR711" s="77"/>
      <c r="CS711" s="77"/>
    </row>
    <row r="712" customHeight="true" ht="15.75" customFormat="true" s="5">
      <c r="A712" s="135"/>
      <c r="B712" s="135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133"/>
      <c r="Y712" s="134"/>
      <c r="Z712" s="133"/>
      <c r="AA712" s="134"/>
      <c r="AB712" s="133"/>
      <c r="AC712" s="134"/>
      <c r="AD712" s="133"/>
      <c r="AE712" s="134"/>
      <c r="AF712" s="77"/>
      <c r="AG712" s="134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  <c r="BG712" s="77"/>
      <c r="BH712" s="77"/>
      <c r="BI712" s="77"/>
      <c r="BJ712" s="77"/>
      <c r="BK712" s="77"/>
      <c r="BL712" s="77"/>
      <c r="BM712" s="77"/>
      <c r="BN712" s="77"/>
      <c r="BO712" s="77"/>
      <c r="BP712" s="77"/>
      <c r="BQ712" s="77"/>
      <c r="BR712" s="77"/>
      <c r="BS712" s="77"/>
      <c r="BT712" s="77"/>
      <c r="BU712" s="77"/>
      <c r="BV712" s="77"/>
      <c r="BW712" s="77"/>
      <c r="BX712" s="77"/>
      <c r="BY712" s="77"/>
      <c r="BZ712" s="77"/>
      <c r="CA712" s="77"/>
      <c r="CB712" s="77"/>
      <c r="CC712" s="77"/>
      <c r="CD712" s="77"/>
      <c r="CE712" s="77"/>
      <c r="CF712" s="77"/>
      <c r="CG712" s="77"/>
      <c r="CH712" s="77"/>
      <c r="CI712" s="77"/>
      <c r="CJ712" s="77"/>
      <c r="CK712" s="77"/>
      <c r="CL712" s="77"/>
      <c r="CM712" s="77"/>
      <c r="CN712" s="77"/>
      <c r="CO712" s="77"/>
      <c r="CP712" s="77"/>
      <c r="CQ712" s="77"/>
      <c r="CR712" s="77"/>
      <c r="CS712" s="77"/>
    </row>
    <row r="713" customHeight="true" ht="15.75" customFormat="true" s="5">
      <c r="A713" s="135"/>
      <c r="B713" s="135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133"/>
      <c r="Y713" s="134"/>
      <c r="Z713" s="133"/>
      <c r="AA713" s="134"/>
      <c r="AB713" s="133"/>
      <c r="AC713" s="134"/>
      <c r="AD713" s="133"/>
      <c r="AE713" s="134"/>
      <c r="AF713" s="77"/>
      <c r="AG713" s="134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  <c r="BG713" s="77"/>
      <c r="BH713" s="77"/>
      <c r="BI713" s="77"/>
      <c r="BJ713" s="77"/>
      <c r="BK713" s="77"/>
      <c r="BL713" s="77"/>
      <c r="BM713" s="77"/>
      <c r="BN713" s="77"/>
      <c r="BO713" s="77"/>
      <c r="BP713" s="77"/>
      <c r="BQ713" s="77"/>
      <c r="BR713" s="77"/>
      <c r="BS713" s="77"/>
      <c r="BT713" s="77"/>
      <c r="BU713" s="77"/>
      <c r="BV713" s="77"/>
      <c r="BW713" s="77"/>
      <c r="BX713" s="77"/>
      <c r="BY713" s="77"/>
      <c r="BZ713" s="77"/>
      <c r="CA713" s="77"/>
      <c r="CB713" s="77"/>
      <c r="CC713" s="77"/>
      <c r="CD713" s="77"/>
      <c r="CE713" s="77"/>
      <c r="CF713" s="77"/>
      <c r="CG713" s="77"/>
      <c r="CH713" s="77"/>
      <c r="CI713" s="77"/>
      <c r="CJ713" s="77"/>
      <c r="CK713" s="77"/>
      <c r="CL713" s="77"/>
      <c r="CM713" s="77"/>
      <c r="CN713" s="77"/>
      <c r="CO713" s="77"/>
      <c r="CP713" s="77"/>
      <c r="CQ713" s="77"/>
      <c r="CR713" s="77"/>
      <c r="CS713" s="77"/>
    </row>
    <row r="714" customHeight="true" ht="15.75" customFormat="true" s="5">
      <c r="A714" s="135"/>
      <c r="B714" s="135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133"/>
      <c r="Y714" s="134"/>
      <c r="Z714" s="133"/>
      <c r="AA714" s="134"/>
      <c r="AB714" s="133"/>
      <c r="AC714" s="134"/>
      <c r="AD714" s="133"/>
      <c r="AE714" s="134"/>
      <c r="AF714" s="77"/>
      <c r="AG714" s="134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  <c r="BG714" s="77"/>
      <c r="BH714" s="77"/>
      <c r="BI714" s="77"/>
      <c r="BJ714" s="77"/>
      <c r="BK714" s="77"/>
      <c r="BL714" s="77"/>
      <c r="BM714" s="77"/>
      <c r="BN714" s="77"/>
      <c r="BO714" s="77"/>
      <c r="BP714" s="77"/>
      <c r="BQ714" s="77"/>
      <c r="BR714" s="77"/>
      <c r="BS714" s="77"/>
      <c r="BT714" s="77"/>
      <c r="BU714" s="77"/>
      <c r="BV714" s="77"/>
      <c r="BW714" s="77"/>
      <c r="BX714" s="77"/>
      <c r="BY714" s="77"/>
      <c r="BZ714" s="77"/>
      <c r="CA714" s="77"/>
      <c r="CB714" s="77"/>
      <c r="CC714" s="77"/>
      <c r="CD714" s="77"/>
      <c r="CE714" s="77"/>
      <c r="CF714" s="77"/>
      <c r="CG714" s="77"/>
      <c r="CH714" s="77"/>
      <c r="CI714" s="77"/>
      <c r="CJ714" s="77"/>
      <c r="CK714" s="77"/>
      <c r="CL714" s="77"/>
      <c r="CM714" s="77"/>
      <c r="CN714" s="77"/>
      <c r="CO714" s="77"/>
      <c r="CP714" s="77"/>
      <c r="CQ714" s="77"/>
      <c r="CR714" s="77"/>
      <c r="CS714" s="77"/>
    </row>
    <row r="715" customHeight="true" ht="15.75" customFormat="true" s="5">
      <c r="A715" s="135"/>
      <c r="B715" s="135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133"/>
      <c r="Y715" s="134"/>
      <c r="Z715" s="133"/>
      <c r="AA715" s="134"/>
      <c r="AB715" s="133"/>
      <c r="AC715" s="134"/>
      <c r="AD715" s="133"/>
      <c r="AE715" s="134"/>
      <c r="AF715" s="77"/>
      <c r="AG715" s="134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77"/>
      <c r="CR715" s="77"/>
      <c r="CS715" s="77"/>
    </row>
    <row r="716" customHeight="true" ht="15.75" customFormat="true" s="5">
      <c r="A716" s="135"/>
      <c r="B716" s="135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133"/>
      <c r="Y716" s="134"/>
      <c r="Z716" s="133"/>
      <c r="AA716" s="134"/>
      <c r="AB716" s="133"/>
      <c r="AC716" s="134"/>
      <c r="AD716" s="133"/>
      <c r="AE716" s="134"/>
      <c r="AF716" s="77"/>
      <c r="AG716" s="134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77"/>
      <c r="CR716" s="77"/>
      <c r="CS716" s="77"/>
    </row>
    <row r="717" customHeight="true" ht="15.75" customFormat="true" s="5">
      <c r="A717" s="135"/>
      <c r="B717" s="135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133"/>
      <c r="Y717" s="134"/>
      <c r="Z717" s="133"/>
      <c r="AA717" s="134"/>
      <c r="AB717" s="133"/>
      <c r="AC717" s="134"/>
      <c r="AD717" s="133"/>
      <c r="AE717" s="134"/>
      <c r="AF717" s="77"/>
      <c r="AG717" s="134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77"/>
      <c r="CR717" s="77"/>
      <c r="CS717" s="77"/>
    </row>
    <row r="718" customHeight="true" ht="15.75" customFormat="true" s="5">
      <c r="A718" s="135"/>
      <c r="B718" s="135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133"/>
      <c r="Y718" s="134"/>
      <c r="Z718" s="133"/>
      <c r="AA718" s="134"/>
      <c r="AB718" s="133"/>
      <c r="AC718" s="134"/>
      <c r="AD718" s="133"/>
      <c r="AE718" s="134"/>
      <c r="AF718" s="77"/>
      <c r="AG718" s="134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  <c r="BG718" s="77"/>
      <c r="BH718" s="77"/>
      <c r="BI718" s="77"/>
      <c r="BJ718" s="77"/>
      <c r="BK718" s="77"/>
      <c r="BL718" s="77"/>
      <c r="BM718" s="77"/>
      <c r="BN718" s="77"/>
      <c r="BO718" s="77"/>
      <c r="BP718" s="77"/>
      <c r="BQ718" s="77"/>
      <c r="BR718" s="77"/>
      <c r="BS718" s="77"/>
      <c r="BT718" s="77"/>
      <c r="BU718" s="77"/>
      <c r="BV718" s="77"/>
      <c r="BW718" s="77"/>
      <c r="BX718" s="77"/>
      <c r="BY718" s="77"/>
      <c r="BZ718" s="77"/>
      <c r="CA718" s="77"/>
      <c r="CB718" s="77"/>
      <c r="CC718" s="77"/>
      <c r="CD718" s="77"/>
      <c r="CE718" s="77"/>
      <c r="CF718" s="77"/>
      <c r="CG718" s="77"/>
      <c r="CH718" s="77"/>
      <c r="CI718" s="77"/>
      <c r="CJ718" s="77"/>
      <c r="CK718" s="77"/>
      <c r="CL718" s="77"/>
      <c r="CM718" s="77"/>
      <c r="CN718" s="77"/>
      <c r="CO718" s="77"/>
      <c r="CP718" s="77"/>
      <c r="CQ718" s="77"/>
      <c r="CR718" s="77"/>
      <c r="CS718" s="77"/>
    </row>
    <row r="719" customHeight="true" ht="15.75" customFormat="true" s="5">
      <c r="A719" s="135"/>
      <c r="B719" s="135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133"/>
      <c r="Y719" s="134"/>
      <c r="Z719" s="133"/>
      <c r="AA719" s="134"/>
      <c r="AB719" s="133"/>
      <c r="AC719" s="134"/>
      <c r="AD719" s="133"/>
      <c r="AE719" s="134"/>
      <c r="AF719" s="77"/>
      <c r="AG719" s="134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  <c r="BG719" s="77"/>
      <c r="BH719" s="77"/>
      <c r="BI719" s="77"/>
      <c r="BJ719" s="77"/>
      <c r="BK719" s="77"/>
      <c r="BL719" s="77"/>
      <c r="BM719" s="77"/>
      <c r="BN719" s="77"/>
      <c r="BO719" s="77"/>
      <c r="BP719" s="77"/>
      <c r="BQ719" s="77"/>
      <c r="BR719" s="77"/>
      <c r="BS719" s="77"/>
      <c r="BT719" s="77"/>
      <c r="BU719" s="77"/>
      <c r="BV719" s="77"/>
      <c r="BW719" s="77"/>
      <c r="BX719" s="77"/>
      <c r="BY719" s="77"/>
      <c r="BZ719" s="77"/>
      <c r="CA719" s="77"/>
      <c r="CB719" s="77"/>
      <c r="CC719" s="77"/>
      <c r="CD719" s="77"/>
      <c r="CE719" s="77"/>
      <c r="CF719" s="77"/>
      <c r="CG719" s="77"/>
      <c r="CH719" s="77"/>
      <c r="CI719" s="77"/>
      <c r="CJ719" s="77"/>
      <c r="CK719" s="77"/>
      <c r="CL719" s="77"/>
      <c r="CM719" s="77"/>
      <c r="CN719" s="77"/>
      <c r="CO719" s="77"/>
      <c r="CP719" s="77"/>
      <c r="CQ719" s="77"/>
      <c r="CR719" s="77"/>
      <c r="CS719" s="77"/>
    </row>
    <row r="720" customHeight="true" ht="15.75" customFormat="true" s="5">
      <c r="A720" s="135"/>
      <c r="B720" s="135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133"/>
      <c r="Y720" s="134"/>
      <c r="Z720" s="133"/>
      <c r="AA720" s="134"/>
      <c r="AB720" s="133"/>
      <c r="AC720" s="134"/>
      <c r="AD720" s="133"/>
      <c r="AE720" s="134"/>
      <c r="AF720" s="77"/>
      <c r="AG720" s="134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  <c r="BG720" s="77"/>
      <c r="BH720" s="77"/>
      <c r="BI720" s="77"/>
      <c r="BJ720" s="77"/>
      <c r="BK720" s="77"/>
      <c r="BL720" s="77"/>
      <c r="BM720" s="77"/>
      <c r="BN720" s="77"/>
      <c r="BO720" s="77"/>
      <c r="BP720" s="77"/>
      <c r="BQ720" s="77"/>
      <c r="BR720" s="77"/>
      <c r="BS720" s="77"/>
      <c r="BT720" s="77"/>
      <c r="BU720" s="77"/>
      <c r="BV720" s="77"/>
      <c r="BW720" s="77"/>
      <c r="BX720" s="77"/>
      <c r="BY720" s="77"/>
      <c r="BZ720" s="77"/>
      <c r="CA720" s="77"/>
      <c r="CB720" s="77"/>
      <c r="CC720" s="77"/>
      <c r="CD720" s="77"/>
      <c r="CE720" s="77"/>
      <c r="CF720" s="77"/>
      <c r="CG720" s="77"/>
      <c r="CH720" s="77"/>
      <c r="CI720" s="77"/>
      <c r="CJ720" s="77"/>
      <c r="CK720" s="77"/>
      <c r="CL720" s="77"/>
      <c r="CM720" s="77"/>
      <c r="CN720" s="77"/>
      <c r="CO720" s="77"/>
      <c r="CP720" s="77"/>
      <c r="CQ720" s="77"/>
      <c r="CR720" s="77"/>
      <c r="CS720" s="77"/>
    </row>
    <row r="721" customHeight="true" ht="15.75" customFormat="true" s="5">
      <c r="A721" s="135"/>
      <c r="B721" s="135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133"/>
      <c r="Y721" s="134"/>
      <c r="Z721" s="133"/>
      <c r="AA721" s="134"/>
      <c r="AB721" s="133"/>
      <c r="AC721" s="134"/>
      <c r="AD721" s="133"/>
      <c r="AE721" s="134"/>
      <c r="AF721" s="77"/>
      <c r="AG721" s="134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  <c r="BG721" s="77"/>
      <c r="BH721" s="77"/>
      <c r="BI721" s="77"/>
      <c r="BJ721" s="77"/>
      <c r="BK721" s="77"/>
      <c r="BL721" s="77"/>
      <c r="BM721" s="77"/>
      <c r="BN721" s="77"/>
      <c r="BO721" s="77"/>
      <c r="BP721" s="77"/>
      <c r="BQ721" s="77"/>
      <c r="BR721" s="77"/>
      <c r="BS721" s="77"/>
      <c r="BT721" s="77"/>
      <c r="BU721" s="77"/>
      <c r="BV721" s="77"/>
      <c r="BW721" s="77"/>
      <c r="BX721" s="77"/>
      <c r="BY721" s="77"/>
      <c r="BZ721" s="77"/>
      <c r="CA721" s="77"/>
      <c r="CB721" s="77"/>
      <c r="CC721" s="77"/>
      <c r="CD721" s="77"/>
      <c r="CE721" s="77"/>
      <c r="CF721" s="77"/>
      <c r="CG721" s="77"/>
      <c r="CH721" s="77"/>
      <c r="CI721" s="77"/>
      <c r="CJ721" s="77"/>
      <c r="CK721" s="77"/>
      <c r="CL721" s="77"/>
      <c r="CM721" s="77"/>
      <c r="CN721" s="77"/>
      <c r="CO721" s="77"/>
      <c r="CP721" s="77"/>
      <c r="CQ721" s="77"/>
      <c r="CR721" s="77"/>
      <c r="CS721" s="77"/>
    </row>
    <row r="722" customHeight="true" ht="15.75" customFormat="true" s="5">
      <c r="A722" s="135"/>
      <c r="B722" s="135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133"/>
      <c r="Y722" s="134"/>
      <c r="Z722" s="133"/>
      <c r="AA722" s="134"/>
      <c r="AB722" s="133"/>
      <c r="AC722" s="134"/>
      <c r="AD722" s="133"/>
      <c r="AE722" s="134"/>
      <c r="AF722" s="77"/>
      <c r="AG722" s="134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  <c r="BG722" s="77"/>
      <c r="BH722" s="77"/>
      <c r="BI722" s="77"/>
      <c r="BJ722" s="77"/>
      <c r="BK722" s="77"/>
      <c r="BL722" s="77"/>
      <c r="BM722" s="77"/>
      <c r="BN722" s="77"/>
      <c r="BO722" s="77"/>
      <c r="BP722" s="77"/>
      <c r="BQ722" s="77"/>
      <c r="BR722" s="77"/>
      <c r="BS722" s="77"/>
      <c r="BT722" s="77"/>
      <c r="BU722" s="77"/>
      <c r="BV722" s="77"/>
      <c r="BW722" s="77"/>
      <c r="BX722" s="77"/>
      <c r="BY722" s="77"/>
      <c r="BZ722" s="77"/>
      <c r="CA722" s="77"/>
      <c r="CB722" s="77"/>
      <c r="CC722" s="77"/>
      <c r="CD722" s="77"/>
      <c r="CE722" s="77"/>
      <c r="CF722" s="77"/>
      <c r="CG722" s="77"/>
      <c r="CH722" s="77"/>
      <c r="CI722" s="77"/>
      <c r="CJ722" s="77"/>
      <c r="CK722" s="77"/>
      <c r="CL722" s="77"/>
      <c r="CM722" s="77"/>
      <c r="CN722" s="77"/>
      <c r="CO722" s="77"/>
      <c r="CP722" s="77"/>
      <c r="CQ722" s="77"/>
      <c r="CR722" s="77"/>
      <c r="CS722" s="77"/>
    </row>
    <row r="723" customHeight="true" ht="15.75" customFormat="true" s="5">
      <c r="A723" s="135"/>
      <c r="B723" s="135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133"/>
      <c r="Y723" s="134"/>
      <c r="Z723" s="133"/>
      <c r="AA723" s="134"/>
      <c r="AB723" s="133"/>
      <c r="AC723" s="134"/>
      <c r="AD723" s="133"/>
      <c r="AE723" s="134"/>
      <c r="AF723" s="77"/>
      <c r="AG723" s="134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77"/>
      <c r="CR723" s="77"/>
      <c r="CS723" s="77"/>
    </row>
    <row r="724" customHeight="true" ht="15.75" customFormat="true" s="5">
      <c r="A724" s="135"/>
      <c r="B724" s="135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133"/>
      <c r="Y724" s="134"/>
      <c r="Z724" s="133"/>
      <c r="AA724" s="134"/>
      <c r="AB724" s="133"/>
      <c r="AC724" s="134"/>
      <c r="AD724" s="133"/>
      <c r="AE724" s="134"/>
      <c r="AF724" s="77"/>
      <c r="AG724" s="134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77"/>
      <c r="CR724" s="77"/>
      <c r="CS724" s="77"/>
    </row>
    <row r="725" customHeight="true" ht="15.75" customFormat="true" s="5">
      <c r="A725" s="135"/>
      <c r="B725" s="135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133"/>
      <c r="Y725" s="134"/>
      <c r="Z725" s="133"/>
      <c r="AA725" s="134"/>
      <c r="AB725" s="133"/>
      <c r="AC725" s="134"/>
      <c r="AD725" s="133"/>
      <c r="AE725" s="134"/>
      <c r="AF725" s="77"/>
      <c r="AG725" s="134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  <c r="BG725" s="77"/>
      <c r="BH725" s="77"/>
      <c r="BI725" s="77"/>
      <c r="BJ725" s="77"/>
      <c r="BK725" s="77"/>
      <c r="BL725" s="77"/>
      <c r="BM725" s="77"/>
      <c r="BN725" s="77"/>
      <c r="BO725" s="77"/>
      <c r="BP725" s="77"/>
      <c r="BQ725" s="77"/>
      <c r="BR725" s="77"/>
      <c r="BS725" s="77"/>
      <c r="BT725" s="77"/>
      <c r="BU725" s="77"/>
      <c r="BV725" s="77"/>
      <c r="BW725" s="77"/>
      <c r="BX725" s="77"/>
      <c r="BY725" s="77"/>
      <c r="BZ725" s="77"/>
      <c r="CA725" s="77"/>
      <c r="CB725" s="77"/>
      <c r="CC725" s="77"/>
      <c r="CD725" s="77"/>
      <c r="CE725" s="77"/>
      <c r="CF725" s="77"/>
      <c r="CG725" s="77"/>
      <c r="CH725" s="77"/>
      <c r="CI725" s="77"/>
      <c r="CJ725" s="77"/>
      <c r="CK725" s="77"/>
      <c r="CL725" s="77"/>
      <c r="CM725" s="77"/>
      <c r="CN725" s="77"/>
      <c r="CO725" s="77"/>
      <c r="CP725" s="77"/>
      <c r="CQ725" s="77"/>
      <c r="CR725" s="77"/>
      <c r="CS725" s="77"/>
    </row>
    <row r="726" customHeight="true" ht="15.75" customFormat="true" s="5">
      <c r="A726" s="135"/>
      <c r="B726" s="135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133"/>
      <c r="Y726" s="134"/>
      <c r="Z726" s="133"/>
      <c r="AA726" s="134"/>
      <c r="AB726" s="133"/>
      <c r="AC726" s="134"/>
      <c r="AD726" s="133"/>
      <c r="AE726" s="134"/>
      <c r="AF726" s="77"/>
      <c r="AG726" s="134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  <c r="BG726" s="77"/>
      <c r="BH726" s="77"/>
      <c r="BI726" s="77"/>
      <c r="BJ726" s="77"/>
      <c r="BK726" s="77"/>
      <c r="BL726" s="77"/>
      <c r="BM726" s="77"/>
      <c r="BN726" s="77"/>
      <c r="BO726" s="77"/>
      <c r="BP726" s="77"/>
      <c r="BQ726" s="77"/>
      <c r="BR726" s="77"/>
      <c r="BS726" s="77"/>
      <c r="BT726" s="77"/>
      <c r="BU726" s="77"/>
      <c r="BV726" s="77"/>
      <c r="BW726" s="77"/>
      <c r="BX726" s="77"/>
      <c r="BY726" s="77"/>
      <c r="BZ726" s="77"/>
      <c r="CA726" s="77"/>
      <c r="CB726" s="77"/>
      <c r="CC726" s="77"/>
      <c r="CD726" s="77"/>
      <c r="CE726" s="77"/>
      <c r="CF726" s="77"/>
      <c r="CG726" s="77"/>
      <c r="CH726" s="77"/>
      <c r="CI726" s="77"/>
      <c r="CJ726" s="77"/>
      <c r="CK726" s="77"/>
      <c r="CL726" s="77"/>
      <c r="CM726" s="77"/>
      <c r="CN726" s="77"/>
      <c r="CO726" s="77"/>
      <c r="CP726" s="77"/>
      <c r="CQ726" s="77"/>
      <c r="CR726" s="77"/>
      <c r="CS726" s="77"/>
    </row>
    <row r="727" customHeight="true" ht="15.75" customFormat="true" s="5">
      <c r="A727" s="135"/>
      <c r="B727" s="135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133"/>
      <c r="Y727" s="134"/>
      <c r="Z727" s="133"/>
      <c r="AA727" s="134"/>
      <c r="AB727" s="133"/>
      <c r="AC727" s="134"/>
      <c r="AD727" s="133"/>
      <c r="AE727" s="134"/>
      <c r="AF727" s="77"/>
      <c r="AG727" s="134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  <c r="BG727" s="77"/>
      <c r="BH727" s="77"/>
      <c r="BI727" s="77"/>
      <c r="BJ727" s="77"/>
      <c r="BK727" s="77"/>
      <c r="BL727" s="77"/>
      <c r="BM727" s="77"/>
      <c r="BN727" s="77"/>
      <c r="BO727" s="77"/>
      <c r="BP727" s="77"/>
      <c r="BQ727" s="77"/>
      <c r="BR727" s="77"/>
      <c r="BS727" s="77"/>
      <c r="BT727" s="77"/>
      <c r="BU727" s="77"/>
      <c r="BV727" s="77"/>
      <c r="BW727" s="77"/>
      <c r="BX727" s="77"/>
      <c r="BY727" s="77"/>
      <c r="BZ727" s="77"/>
      <c r="CA727" s="77"/>
      <c r="CB727" s="77"/>
      <c r="CC727" s="77"/>
      <c r="CD727" s="77"/>
      <c r="CE727" s="77"/>
      <c r="CF727" s="77"/>
      <c r="CG727" s="77"/>
      <c r="CH727" s="77"/>
      <c r="CI727" s="77"/>
      <c r="CJ727" s="77"/>
      <c r="CK727" s="77"/>
      <c r="CL727" s="77"/>
      <c r="CM727" s="77"/>
      <c r="CN727" s="77"/>
      <c r="CO727" s="77"/>
      <c r="CP727" s="77"/>
      <c r="CQ727" s="77"/>
      <c r="CR727" s="77"/>
      <c r="CS727" s="77"/>
    </row>
    <row r="728" customHeight="true" ht="15.75" customFormat="true" s="5">
      <c r="A728" s="135"/>
      <c r="B728" s="135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133"/>
      <c r="Y728" s="134"/>
      <c r="Z728" s="133"/>
      <c r="AA728" s="134"/>
      <c r="AB728" s="133"/>
      <c r="AC728" s="134"/>
      <c r="AD728" s="133"/>
      <c r="AE728" s="134"/>
      <c r="AF728" s="77"/>
      <c r="AG728" s="134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  <c r="BG728" s="77"/>
      <c r="BH728" s="77"/>
      <c r="BI728" s="77"/>
      <c r="BJ728" s="77"/>
      <c r="BK728" s="77"/>
      <c r="BL728" s="77"/>
      <c r="BM728" s="77"/>
      <c r="BN728" s="77"/>
      <c r="BO728" s="77"/>
      <c r="BP728" s="77"/>
      <c r="BQ728" s="77"/>
      <c r="BR728" s="77"/>
      <c r="BS728" s="77"/>
      <c r="BT728" s="77"/>
      <c r="BU728" s="77"/>
      <c r="BV728" s="77"/>
      <c r="BW728" s="77"/>
      <c r="BX728" s="77"/>
      <c r="BY728" s="77"/>
      <c r="BZ728" s="77"/>
      <c r="CA728" s="77"/>
      <c r="CB728" s="77"/>
      <c r="CC728" s="77"/>
      <c r="CD728" s="77"/>
      <c r="CE728" s="77"/>
      <c r="CF728" s="77"/>
      <c r="CG728" s="77"/>
      <c r="CH728" s="77"/>
      <c r="CI728" s="77"/>
      <c r="CJ728" s="77"/>
      <c r="CK728" s="77"/>
      <c r="CL728" s="77"/>
      <c r="CM728" s="77"/>
      <c r="CN728" s="77"/>
      <c r="CO728" s="77"/>
      <c r="CP728" s="77"/>
      <c r="CQ728" s="77"/>
      <c r="CR728" s="77"/>
      <c r="CS728" s="77"/>
    </row>
    <row r="729" customHeight="true" ht="15.75" customFormat="true" s="5">
      <c r="A729" s="135"/>
      <c r="B729" s="135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133"/>
      <c r="Y729" s="134"/>
      <c r="Z729" s="133"/>
      <c r="AA729" s="134"/>
      <c r="AB729" s="133"/>
      <c r="AC729" s="134"/>
      <c r="AD729" s="133"/>
      <c r="AE729" s="134"/>
      <c r="AF729" s="77"/>
      <c r="AG729" s="134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77"/>
      <c r="CR729" s="77"/>
      <c r="CS729" s="77"/>
    </row>
    <row r="730" customHeight="true" ht="15.75" customFormat="true" s="5">
      <c r="A730" s="135"/>
      <c r="B730" s="135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133"/>
      <c r="Y730" s="134"/>
      <c r="Z730" s="133"/>
      <c r="AA730" s="134"/>
      <c r="AB730" s="133"/>
      <c r="AC730" s="134"/>
      <c r="AD730" s="133"/>
      <c r="AE730" s="134"/>
      <c r="AF730" s="77"/>
      <c r="AG730" s="134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77"/>
      <c r="CR730" s="77"/>
      <c r="CS730" s="77"/>
    </row>
    <row r="731" customHeight="true" ht="15.75" customFormat="true" s="5">
      <c r="A731" s="135"/>
      <c r="B731" s="135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133"/>
      <c r="Y731" s="134"/>
      <c r="Z731" s="133"/>
      <c r="AA731" s="134"/>
      <c r="AB731" s="133"/>
      <c r="AC731" s="134"/>
      <c r="AD731" s="133"/>
      <c r="AE731" s="134"/>
      <c r="AF731" s="77"/>
      <c r="AG731" s="134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  <c r="BG731" s="77"/>
      <c r="BH731" s="77"/>
      <c r="BI731" s="77"/>
      <c r="BJ731" s="77"/>
      <c r="BK731" s="77"/>
      <c r="BL731" s="77"/>
      <c r="BM731" s="77"/>
      <c r="BN731" s="77"/>
      <c r="BO731" s="77"/>
      <c r="BP731" s="77"/>
      <c r="BQ731" s="77"/>
      <c r="BR731" s="77"/>
      <c r="BS731" s="77"/>
      <c r="BT731" s="77"/>
      <c r="BU731" s="77"/>
      <c r="BV731" s="77"/>
      <c r="BW731" s="77"/>
      <c r="BX731" s="77"/>
      <c r="BY731" s="77"/>
      <c r="BZ731" s="77"/>
      <c r="CA731" s="77"/>
      <c r="CB731" s="77"/>
      <c r="CC731" s="77"/>
      <c r="CD731" s="77"/>
      <c r="CE731" s="77"/>
      <c r="CF731" s="77"/>
      <c r="CG731" s="77"/>
      <c r="CH731" s="77"/>
      <c r="CI731" s="77"/>
      <c r="CJ731" s="77"/>
      <c r="CK731" s="77"/>
      <c r="CL731" s="77"/>
      <c r="CM731" s="77"/>
      <c r="CN731" s="77"/>
      <c r="CO731" s="77"/>
      <c r="CP731" s="77"/>
      <c r="CQ731" s="77"/>
      <c r="CR731" s="77"/>
      <c r="CS731" s="77"/>
    </row>
    <row r="732" customHeight="true" ht="15.75" customFormat="true" s="5">
      <c r="A732" s="135"/>
      <c r="B732" s="135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133"/>
      <c r="Y732" s="134"/>
      <c r="Z732" s="133"/>
      <c r="AA732" s="134"/>
      <c r="AB732" s="133"/>
      <c r="AC732" s="134"/>
      <c r="AD732" s="133"/>
      <c r="AE732" s="134"/>
      <c r="AF732" s="77"/>
      <c r="AG732" s="134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  <c r="BG732" s="77"/>
      <c r="BH732" s="77"/>
      <c r="BI732" s="77"/>
      <c r="BJ732" s="77"/>
      <c r="BK732" s="77"/>
      <c r="BL732" s="77"/>
      <c r="BM732" s="77"/>
      <c r="BN732" s="77"/>
      <c r="BO732" s="77"/>
      <c r="BP732" s="77"/>
      <c r="BQ732" s="77"/>
      <c r="BR732" s="77"/>
      <c r="BS732" s="77"/>
      <c r="BT732" s="77"/>
      <c r="BU732" s="77"/>
      <c r="BV732" s="77"/>
      <c r="BW732" s="77"/>
      <c r="BX732" s="77"/>
      <c r="BY732" s="77"/>
      <c r="BZ732" s="77"/>
      <c r="CA732" s="77"/>
      <c r="CB732" s="77"/>
      <c r="CC732" s="77"/>
      <c r="CD732" s="77"/>
      <c r="CE732" s="77"/>
      <c r="CF732" s="77"/>
      <c r="CG732" s="77"/>
      <c r="CH732" s="77"/>
      <c r="CI732" s="77"/>
      <c r="CJ732" s="77"/>
      <c r="CK732" s="77"/>
      <c r="CL732" s="77"/>
      <c r="CM732" s="77"/>
      <c r="CN732" s="77"/>
      <c r="CO732" s="77"/>
      <c r="CP732" s="77"/>
      <c r="CQ732" s="77"/>
      <c r="CR732" s="77"/>
      <c r="CS732" s="77"/>
    </row>
    <row r="733" customHeight="true" ht="15.75" customFormat="true" s="5">
      <c r="A733" s="135"/>
      <c r="B733" s="135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133"/>
      <c r="Y733" s="134"/>
      <c r="Z733" s="133"/>
      <c r="AA733" s="134"/>
      <c r="AB733" s="133"/>
      <c r="AC733" s="134"/>
      <c r="AD733" s="133"/>
      <c r="AE733" s="134"/>
      <c r="AF733" s="77"/>
      <c r="AG733" s="134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  <c r="BG733" s="77"/>
      <c r="BH733" s="77"/>
      <c r="BI733" s="77"/>
      <c r="BJ733" s="77"/>
      <c r="BK733" s="77"/>
      <c r="BL733" s="77"/>
      <c r="BM733" s="77"/>
      <c r="BN733" s="77"/>
      <c r="BO733" s="77"/>
      <c r="BP733" s="77"/>
      <c r="BQ733" s="77"/>
      <c r="BR733" s="77"/>
      <c r="BS733" s="77"/>
      <c r="BT733" s="77"/>
      <c r="BU733" s="77"/>
      <c r="BV733" s="77"/>
      <c r="BW733" s="77"/>
      <c r="BX733" s="77"/>
      <c r="BY733" s="77"/>
      <c r="BZ733" s="77"/>
      <c r="CA733" s="77"/>
      <c r="CB733" s="77"/>
      <c r="CC733" s="77"/>
      <c r="CD733" s="77"/>
      <c r="CE733" s="77"/>
      <c r="CF733" s="77"/>
      <c r="CG733" s="77"/>
      <c r="CH733" s="77"/>
      <c r="CI733" s="77"/>
      <c r="CJ733" s="77"/>
      <c r="CK733" s="77"/>
      <c r="CL733" s="77"/>
      <c r="CM733" s="77"/>
      <c r="CN733" s="77"/>
      <c r="CO733" s="77"/>
      <c r="CP733" s="77"/>
      <c r="CQ733" s="77"/>
      <c r="CR733" s="77"/>
      <c r="CS733" s="77"/>
    </row>
    <row r="734" customHeight="true" ht="15.75" customFormat="true" s="5">
      <c r="A734" s="135"/>
      <c r="B734" s="135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133"/>
      <c r="Y734" s="134"/>
      <c r="Z734" s="133"/>
      <c r="AA734" s="134"/>
      <c r="AB734" s="133"/>
      <c r="AC734" s="134"/>
      <c r="AD734" s="133"/>
      <c r="AE734" s="134"/>
      <c r="AF734" s="77"/>
      <c r="AG734" s="134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  <c r="BG734" s="77"/>
      <c r="BH734" s="77"/>
      <c r="BI734" s="77"/>
      <c r="BJ734" s="77"/>
      <c r="BK734" s="77"/>
      <c r="BL734" s="77"/>
      <c r="BM734" s="77"/>
      <c r="BN734" s="77"/>
      <c r="BO734" s="77"/>
      <c r="BP734" s="77"/>
      <c r="BQ734" s="77"/>
      <c r="BR734" s="77"/>
      <c r="BS734" s="77"/>
      <c r="BT734" s="77"/>
      <c r="BU734" s="77"/>
      <c r="BV734" s="77"/>
      <c r="BW734" s="77"/>
      <c r="BX734" s="77"/>
      <c r="BY734" s="77"/>
      <c r="BZ734" s="77"/>
      <c r="CA734" s="77"/>
      <c r="CB734" s="77"/>
      <c r="CC734" s="77"/>
      <c r="CD734" s="77"/>
      <c r="CE734" s="77"/>
      <c r="CF734" s="77"/>
      <c r="CG734" s="77"/>
      <c r="CH734" s="77"/>
      <c r="CI734" s="77"/>
      <c r="CJ734" s="77"/>
      <c r="CK734" s="77"/>
      <c r="CL734" s="77"/>
      <c r="CM734" s="77"/>
      <c r="CN734" s="77"/>
      <c r="CO734" s="77"/>
      <c r="CP734" s="77"/>
      <c r="CQ734" s="77"/>
      <c r="CR734" s="77"/>
      <c r="CS734" s="77"/>
    </row>
    <row r="735" customHeight="true" ht="15.75" customFormat="true" s="5">
      <c r="A735" s="135"/>
      <c r="B735" s="135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133"/>
      <c r="Y735" s="134"/>
      <c r="Z735" s="133"/>
      <c r="AA735" s="134"/>
      <c r="AB735" s="133"/>
      <c r="AC735" s="134"/>
      <c r="AD735" s="133"/>
      <c r="AE735" s="134"/>
      <c r="AF735" s="77"/>
      <c r="AG735" s="134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7"/>
      <c r="BH735" s="77"/>
      <c r="BI735" s="77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77"/>
      <c r="CR735" s="77"/>
      <c r="CS735" s="77"/>
    </row>
    <row r="736" customHeight="true" ht="15.75" customFormat="true" s="5">
      <c r="A736" s="135"/>
      <c r="B736" s="135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133"/>
      <c r="Y736" s="134"/>
      <c r="Z736" s="133"/>
      <c r="AA736" s="134"/>
      <c r="AB736" s="133"/>
      <c r="AC736" s="134"/>
      <c r="AD736" s="133"/>
      <c r="AE736" s="134"/>
      <c r="AF736" s="77"/>
      <c r="AG736" s="134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7"/>
      <c r="BH736" s="77"/>
      <c r="BI736" s="77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77"/>
      <c r="CR736" s="77"/>
      <c r="CS736" s="77"/>
    </row>
    <row r="737" customHeight="true" ht="15.75" customFormat="true" s="5">
      <c r="A737" s="135"/>
      <c r="B737" s="135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133"/>
      <c r="Y737" s="134"/>
      <c r="Z737" s="133"/>
      <c r="AA737" s="134"/>
      <c r="AB737" s="133"/>
      <c r="AC737" s="134"/>
      <c r="AD737" s="133"/>
      <c r="AE737" s="134"/>
      <c r="AF737" s="77"/>
      <c r="AG737" s="134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  <c r="BG737" s="77"/>
      <c r="BH737" s="77"/>
      <c r="BI737" s="77"/>
      <c r="BJ737" s="77"/>
      <c r="BK737" s="77"/>
      <c r="BL737" s="77"/>
      <c r="BM737" s="77"/>
      <c r="BN737" s="77"/>
      <c r="BO737" s="77"/>
      <c r="BP737" s="77"/>
      <c r="BQ737" s="77"/>
      <c r="BR737" s="77"/>
      <c r="BS737" s="77"/>
      <c r="BT737" s="77"/>
      <c r="BU737" s="77"/>
      <c r="BV737" s="77"/>
      <c r="BW737" s="77"/>
      <c r="BX737" s="77"/>
      <c r="BY737" s="77"/>
      <c r="BZ737" s="77"/>
      <c r="CA737" s="77"/>
      <c r="CB737" s="77"/>
      <c r="CC737" s="77"/>
      <c r="CD737" s="77"/>
      <c r="CE737" s="77"/>
      <c r="CF737" s="77"/>
      <c r="CG737" s="77"/>
      <c r="CH737" s="77"/>
      <c r="CI737" s="77"/>
      <c r="CJ737" s="77"/>
      <c r="CK737" s="77"/>
      <c r="CL737" s="77"/>
      <c r="CM737" s="77"/>
      <c r="CN737" s="77"/>
      <c r="CO737" s="77"/>
      <c r="CP737" s="77"/>
      <c r="CQ737" s="77"/>
      <c r="CR737" s="77"/>
      <c r="CS737" s="77"/>
    </row>
    <row r="738" customHeight="true" ht="15.75" customFormat="true" s="5">
      <c r="A738" s="135"/>
      <c r="B738" s="135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133"/>
      <c r="Y738" s="134"/>
      <c r="Z738" s="133"/>
      <c r="AA738" s="134"/>
      <c r="AB738" s="133"/>
      <c r="AC738" s="134"/>
      <c r="AD738" s="133"/>
      <c r="AE738" s="134"/>
      <c r="AF738" s="77"/>
      <c r="AG738" s="134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  <c r="BG738" s="77"/>
      <c r="BH738" s="77"/>
      <c r="BI738" s="77"/>
      <c r="BJ738" s="77"/>
      <c r="BK738" s="77"/>
      <c r="BL738" s="77"/>
      <c r="BM738" s="77"/>
      <c r="BN738" s="77"/>
      <c r="BO738" s="77"/>
      <c r="BP738" s="77"/>
      <c r="BQ738" s="77"/>
      <c r="BR738" s="77"/>
      <c r="BS738" s="77"/>
      <c r="BT738" s="77"/>
      <c r="BU738" s="77"/>
      <c r="BV738" s="77"/>
      <c r="BW738" s="77"/>
      <c r="BX738" s="77"/>
      <c r="BY738" s="77"/>
      <c r="BZ738" s="77"/>
      <c r="CA738" s="77"/>
      <c r="CB738" s="77"/>
      <c r="CC738" s="77"/>
      <c r="CD738" s="77"/>
      <c r="CE738" s="77"/>
      <c r="CF738" s="77"/>
      <c r="CG738" s="77"/>
      <c r="CH738" s="77"/>
      <c r="CI738" s="77"/>
      <c r="CJ738" s="77"/>
      <c r="CK738" s="77"/>
      <c r="CL738" s="77"/>
      <c r="CM738" s="77"/>
      <c r="CN738" s="77"/>
      <c r="CO738" s="77"/>
      <c r="CP738" s="77"/>
      <c r="CQ738" s="77"/>
      <c r="CR738" s="77"/>
      <c r="CS738" s="77"/>
    </row>
    <row r="739" customHeight="true" ht="15.75" customFormat="true" s="5">
      <c r="A739" s="135"/>
      <c r="B739" s="135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133"/>
      <c r="Y739" s="134"/>
      <c r="Z739" s="133"/>
      <c r="AA739" s="134"/>
      <c r="AB739" s="133"/>
      <c r="AC739" s="134"/>
      <c r="AD739" s="133"/>
      <c r="AE739" s="134"/>
      <c r="AF739" s="77"/>
      <c r="AG739" s="134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  <c r="BG739" s="77"/>
      <c r="BH739" s="77"/>
      <c r="BI739" s="77"/>
      <c r="BJ739" s="77"/>
      <c r="BK739" s="77"/>
      <c r="BL739" s="77"/>
      <c r="BM739" s="77"/>
      <c r="BN739" s="77"/>
      <c r="BO739" s="77"/>
      <c r="BP739" s="77"/>
      <c r="BQ739" s="77"/>
      <c r="BR739" s="77"/>
      <c r="BS739" s="77"/>
      <c r="BT739" s="77"/>
      <c r="BU739" s="77"/>
      <c r="BV739" s="77"/>
      <c r="BW739" s="77"/>
      <c r="BX739" s="77"/>
      <c r="BY739" s="77"/>
      <c r="BZ739" s="77"/>
      <c r="CA739" s="77"/>
      <c r="CB739" s="77"/>
      <c r="CC739" s="77"/>
      <c r="CD739" s="77"/>
      <c r="CE739" s="77"/>
      <c r="CF739" s="77"/>
      <c r="CG739" s="77"/>
      <c r="CH739" s="77"/>
      <c r="CI739" s="77"/>
      <c r="CJ739" s="77"/>
      <c r="CK739" s="77"/>
      <c r="CL739" s="77"/>
      <c r="CM739" s="77"/>
      <c r="CN739" s="77"/>
      <c r="CO739" s="77"/>
      <c r="CP739" s="77"/>
      <c r="CQ739" s="77"/>
      <c r="CR739" s="77"/>
      <c r="CS739" s="77"/>
    </row>
    <row r="740" customHeight="true" ht="15.75" customFormat="true" s="5">
      <c r="A740" s="135"/>
      <c r="B740" s="135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133"/>
      <c r="Y740" s="134"/>
      <c r="Z740" s="133"/>
      <c r="AA740" s="134"/>
      <c r="AB740" s="133"/>
      <c r="AC740" s="134"/>
      <c r="AD740" s="133"/>
      <c r="AE740" s="134"/>
      <c r="AF740" s="77"/>
      <c r="AG740" s="134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  <c r="BG740" s="77"/>
      <c r="BH740" s="77"/>
      <c r="BI740" s="77"/>
      <c r="BJ740" s="77"/>
      <c r="BK740" s="77"/>
      <c r="BL740" s="77"/>
      <c r="BM740" s="77"/>
      <c r="BN740" s="77"/>
      <c r="BO740" s="77"/>
      <c r="BP740" s="77"/>
      <c r="BQ740" s="77"/>
      <c r="BR740" s="77"/>
      <c r="BS740" s="77"/>
      <c r="BT740" s="77"/>
      <c r="BU740" s="77"/>
      <c r="BV740" s="77"/>
      <c r="BW740" s="77"/>
      <c r="BX740" s="77"/>
      <c r="BY740" s="77"/>
      <c r="BZ740" s="77"/>
      <c r="CA740" s="77"/>
      <c r="CB740" s="77"/>
      <c r="CC740" s="77"/>
      <c r="CD740" s="77"/>
      <c r="CE740" s="77"/>
      <c r="CF740" s="77"/>
      <c r="CG740" s="77"/>
      <c r="CH740" s="77"/>
      <c r="CI740" s="77"/>
      <c r="CJ740" s="77"/>
      <c r="CK740" s="77"/>
      <c r="CL740" s="77"/>
      <c r="CM740" s="77"/>
      <c r="CN740" s="77"/>
      <c r="CO740" s="77"/>
      <c r="CP740" s="77"/>
      <c r="CQ740" s="77"/>
      <c r="CR740" s="77"/>
      <c r="CS740" s="77"/>
    </row>
    <row r="741" customHeight="true" ht="15.75" customFormat="true" s="5">
      <c r="A741" s="135"/>
      <c r="B741" s="135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133"/>
      <c r="Y741" s="134"/>
      <c r="Z741" s="133"/>
      <c r="AA741" s="134"/>
      <c r="AB741" s="133"/>
      <c r="AC741" s="134"/>
      <c r="AD741" s="133"/>
      <c r="AE741" s="134"/>
      <c r="AF741" s="77"/>
      <c r="AG741" s="134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  <c r="BG741" s="77"/>
      <c r="BH741" s="77"/>
      <c r="BI741" s="77"/>
      <c r="BJ741" s="77"/>
      <c r="BK741" s="77"/>
      <c r="BL741" s="77"/>
      <c r="BM741" s="77"/>
      <c r="BN741" s="77"/>
      <c r="BO741" s="77"/>
      <c r="BP741" s="77"/>
      <c r="BQ741" s="77"/>
      <c r="BR741" s="77"/>
      <c r="BS741" s="77"/>
      <c r="BT741" s="77"/>
      <c r="BU741" s="77"/>
      <c r="BV741" s="77"/>
      <c r="BW741" s="77"/>
      <c r="BX741" s="77"/>
      <c r="BY741" s="77"/>
      <c r="BZ741" s="77"/>
      <c r="CA741" s="77"/>
      <c r="CB741" s="77"/>
      <c r="CC741" s="77"/>
      <c r="CD741" s="77"/>
      <c r="CE741" s="77"/>
      <c r="CF741" s="77"/>
      <c r="CG741" s="77"/>
      <c r="CH741" s="77"/>
      <c r="CI741" s="77"/>
      <c r="CJ741" s="77"/>
      <c r="CK741" s="77"/>
      <c r="CL741" s="77"/>
      <c r="CM741" s="77"/>
      <c r="CN741" s="77"/>
      <c r="CO741" s="77"/>
      <c r="CP741" s="77"/>
      <c r="CQ741" s="77"/>
      <c r="CR741" s="77"/>
      <c r="CS741" s="77"/>
    </row>
    <row r="742" customHeight="true" ht="15.75" customFormat="true" s="5">
      <c r="A742" s="135"/>
      <c r="B742" s="135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133"/>
      <c r="Y742" s="134"/>
      <c r="Z742" s="133"/>
      <c r="AA742" s="134"/>
      <c r="AB742" s="133"/>
      <c r="AC742" s="134"/>
      <c r="AD742" s="133"/>
      <c r="AE742" s="134"/>
      <c r="AF742" s="77"/>
      <c r="AG742" s="134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77"/>
      <c r="CR742" s="77"/>
      <c r="CS742" s="77"/>
    </row>
    <row r="743" customHeight="true" ht="15.75" customFormat="true" s="5">
      <c r="A743" s="135"/>
      <c r="B743" s="135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133"/>
      <c r="Y743" s="134"/>
      <c r="Z743" s="133"/>
      <c r="AA743" s="134"/>
      <c r="AB743" s="133"/>
      <c r="AC743" s="134"/>
      <c r="AD743" s="133"/>
      <c r="AE743" s="134"/>
      <c r="AF743" s="77"/>
      <c r="AG743" s="134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77"/>
      <c r="CR743" s="77"/>
      <c r="CS743" s="77"/>
    </row>
    <row r="744" customHeight="true" ht="15.75" customFormat="true" s="5">
      <c r="A744" s="135"/>
      <c r="B744" s="135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133"/>
      <c r="Y744" s="134"/>
      <c r="Z744" s="133"/>
      <c r="AA744" s="134"/>
      <c r="AB744" s="133"/>
      <c r="AC744" s="134"/>
      <c r="AD744" s="133"/>
      <c r="AE744" s="134"/>
      <c r="AF744" s="77"/>
      <c r="AG744" s="134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  <c r="BG744" s="77"/>
      <c r="BH744" s="77"/>
      <c r="BI744" s="77"/>
      <c r="BJ744" s="77"/>
      <c r="BK744" s="77"/>
      <c r="BL744" s="77"/>
      <c r="BM744" s="77"/>
      <c r="BN744" s="77"/>
      <c r="BO744" s="77"/>
      <c r="BP744" s="77"/>
      <c r="BQ744" s="77"/>
      <c r="BR744" s="77"/>
      <c r="BS744" s="77"/>
      <c r="BT744" s="77"/>
      <c r="BU744" s="77"/>
      <c r="BV744" s="77"/>
      <c r="BW744" s="77"/>
      <c r="BX744" s="77"/>
      <c r="BY744" s="77"/>
      <c r="BZ744" s="77"/>
      <c r="CA744" s="77"/>
      <c r="CB744" s="77"/>
      <c r="CC744" s="77"/>
      <c r="CD744" s="77"/>
      <c r="CE744" s="77"/>
      <c r="CF744" s="77"/>
      <c r="CG744" s="77"/>
      <c r="CH744" s="77"/>
      <c r="CI744" s="77"/>
      <c r="CJ744" s="77"/>
      <c r="CK744" s="77"/>
      <c r="CL744" s="77"/>
      <c r="CM744" s="77"/>
      <c r="CN744" s="77"/>
      <c r="CO744" s="77"/>
      <c r="CP744" s="77"/>
      <c r="CQ744" s="77"/>
      <c r="CR744" s="77"/>
      <c r="CS744" s="77"/>
    </row>
    <row r="745" customHeight="true" ht="15.75" customFormat="true" s="5">
      <c r="A745" s="135"/>
      <c r="B745" s="135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133"/>
      <c r="Y745" s="134"/>
      <c r="Z745" s="133"/>
      <c r="AA745" s="134"/>
      <c r="AB745" s="133"/>
      <c r="AC745" s="134"/>
      <c r="AD745" s="133"/>
      <c r="AE745" s="134"/>
      <c r="AF745" s="77"/>
      <c r="AG745" s="134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  <c r="BG745" s="77"/>
      <c r="BH745" s="77"/>
      <c r="BI745" s="77"/>
      <c r="BJ745" s="77"/>
      <c r="BK745" s="77"/>
      <c r="BL745" s="77"/>
      <c r="BM745" s="77"/>
      <c r="BN745" s="77"/>
      <c r="BO745" s="77"/>
      <c r="BP745" s="77"/>
      <c r="BQ745" s="77"/>
      <c r="BR745" s="77"/>
      <c r="BS745" s="77"/>
      <c r="BT745" s="77"/>
      <c r="BU745" s="77"/>
      <c r="BV745" s="77"/>
      <c r="BW745" s="77"/>
      <c r="BX745" s="77"/>
      <c r="BY745" s="77"/>
      <c r="BZ745" s="77"/>
      <c r="CA745" s="77"/>
      <c r="CB745" s="77"/>
      <c r="CC745" s="77"/>
      <c r="CD745" s="77"/>
      <c r="CE745" s="77"/>
      <c r="CF745" s="77"/>
      <c r="CG745" s="77"/>
      <c r="CH745" s="77"/>
      <c r="CI745" s="77"/>
      <c r="CJ745" s="77"/>
      <c r="CK745" s="77"/>
      <c r="CL745" s="77"/>
      <c r="CM745" s="77"/>
      <c r="CN745" s="77"/>
      <c r="CO745" s="77"/>
      <c r="CP745" s="77"/>
      <c r="CQ745" s="77"/>
      <c r="CR745" s="77"/>
      <c r="CS745" s="77"/>
    </row>
    <row r="746" customHeight="true" ht="15.75" customFormat="true" s="5">
      <c r="A746" s="135"/>
      <c r="B746" s="135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133"/>
      <c r="Y746" s="134"/>
      <c r="Z746" s="133"/>
      <c r="AA746" s="134"/>
      <c r="AB746" s="133"/>
      <c r="AC746" s="134"/>
      <c r="AD746" s="133"/>
      <c r="AE746" s="134"/>
      <c r="AF746" s="77"/>
      <c r="AG746" s="134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  <c r="BG746" s="77"/>
      <c r="BH746" s="77"/>
      <c r="BI746" s="77"/>
      <c r="BJ746" s="77"/>
      <c r="BK746" s="77"/>
      <c r="BL746" s="77"/>
      <c r="BM746" s="77"/>
      <c r="BN746" s="77"/>
      <c r="BO746" s="77"/>
      <c r="BP746" s="77"/>
      <c r="BQ746" s="77"/>
      <c r="BR746" s="77"/>
      <c r="BS746" s="77"/>
      <c r="BT746" s="77"/>
      <c r="BU746" s="77"/>
      <c r="BV746" s="77"/>
      <c r="BW746" s="77"/>
      <c r="BX746" s="77"/>
      <c r="BY746" s="77"/>
      <c r="BZ746" s="77"/>
      <c r="CA746" s="77"/>
      <c r="CB746" s="77"/>
      <c r="CC746" s="77"/>
      <c r="CD746" s="77"/>
      <c r="CE746" s="77"/>
      <c r="CF746" s="77"/>
      <c r="CG746" s="77"/>
      <c r="CH746" s="77"/>
      <c r="CI746" s="77"/>
      <c r="CJ746" s="77"/>
      <c r="CK746" s="77"/>
      <c r="CL746" s="77"/>
      <c r="CM746" s="77"/>
      <c r="CN746" s="77"/>
      <c r="CO746" s="77"/>
      <c r="CP746" s="77"/>
      <c r="CQ746" s="77"/>
      <c r="CR746" s="77"/>
      <c r="CS746" s="77"/>
    </row>
    <row r="747" customHeight="true" ht="15.75" customFormat="true" s="5">
      <c r="A747" s="135"/>
      <c r="B747" s="135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133"/>
      <c r="Y747" s="134"/>
      <c r="Z747" s="133"/>
      <c r="AA747" s="134"/>
      <c r="AB747" s="133"/>
      <c r="AC747" s="134"/>
      <c r="AD747" s="133"/>
      <c r="AE747" s="134"/>
      <c r="AF747" s="77"/>
      <c r="AG747" s="134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  <c r="BG747" s="77"/>
      <c r="BH747" s="77"/>
      <c r="BI747" s="77"/>
      <c r="BJ747" s="77"/>
      <c r="BK747" s="77"/>
      <c r="BL747" s="77"/>
      <c r="BM747" s="77"/>
      <c r="BN747" s="77"/>
      <c r="BO747" s="77"/>
      <c r="BP747" s="77"/>
      <c r="BQ747" s="77"/>
      <c r="BR747" s="77"/>
      <c r="BS747" s="77"/>
      <c r="BT747" s="77"/>
      <c r="BU747" s="77"/>
      <c r="BV747" s="77"/>
      <c r="BW747" s="77"/>
      <c r="BX747" s="77"/>
      <c r="BY747" s="77"/>
      <c r="BZ747" s="77"/>
      <c r="CA747" s="77"/>
      <c r="CB747" s="77"/>
      <c r="CC747" s="77"/>
      <c r="CD747" s="77"/>
      <c r="CE747" s="77"/>
      <c r="CF747" s="77"/>
      <c r="CG747" s="77"/>
      <c r="CH747" s="77"/>
      <c r="CI747" s="77"/>
      <c r="CJ747" s="77"/>
      <c r="CK747" s="77"/>
      <c r="CL747" s="77"/>
      <c r="CM747" s="77"/>
      <c r="CN747" s="77"/>
      <c r="CO747" s="77"/>
      <c r="CP747" s="77"/>
      <c r="CQ747" s="77"/>
      <c r="CR747" s="77"/>
      <c r="CS747" s="77"/>
    </row>
    <row r="748" customHeight="true" ht="15.75" customFormat="true" s="5">
      <c r="A748" s="135"/>
      <c r="B748" s="135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133"/>
      <c r="Y748" s="134"/>
      <c r="Z748" s="133"/>
      <c r="AA748" s="134"/>
      <c r="AB748" s="133"/>
      <c r="AC748" s="134"/>
      <c r="AD748" s="133"/>
      <c r="AE748" s="134"/>
      <c r="AF748" s="77"/>
      <c r="AG748" s="134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77"/>
      <c r="CR748" s="77"/>
      <c r="CS748" s="77"/>
    </row>
    <row r="749" customHeight="true" ht="15.75" customFormat="true" s="5">
      <c r="A749" s="135"/>
      <c r="B749" s="135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133"/>
      <c r="Y749" s="134"/>
      <c r="Z749" s="133"/>
      <c r="AA749" s="134"/>
      <c r="AB749" s="133"/>
      <c r="AC749" s="134"/>
      <c r="AD749" s="133"/>
      <c r="AE749" s="134"/>
      <c r="AF749" s="77"/>
      <c r="AG749" s="134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  <c r="BG749" s="77"/>
      <c r="BH749" s="77"/>
      <c r="BI749" s="77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77"/>
      <c r="CR749" s="77"/>
      <c r="CS749" s="77"/>
    </row>
    <row r="750" customHeight="true" ht="15.75" customFormat="true" s="5">
      <c r="A750" s="135"/>
      <c r="B750" s="135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133"/>
      <c r="Y750" s="134"/>
      <c r="Z750" s="133"/>
      <c r="AA750" s="134"/>
      <c r="AB750" s="133"/>
      <c r="AC750" s="134"/>
      <c r="AD750" s="133"/>
      <c r="AE750" s="134"/>
      <c r="AF750" s="77"/>
      <c r="AG750" s="134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  <c r="BG750" s="77"/>
      <c r="BH750" s="77"/>
      <c r="BI750" s="77"/>
      <c r="BJ750" s="77"/>
      <c r="BK750" s="77"/>
      <c r="BL750" s="77"/>
      <c r="BM750" s="77"/>
      <c r="BN750" s="77"/>
      <c r="BO750" s="77"/>
      <c r="BP750" s="77"/>
      <c r="BQ750" s="77"/>
      <c r="BR750" s="77"/>
      <c r="BS750" s="77"/>
      <c r="BT750" s="77"/>
      <c r="BU750" s="77"/>
      <c r="BV750" s="77"/>
      <c r="BW750" s="77"/>
      <c r="BX750" s="77"/>
      <c r="BY750" s="77"/>
      <c r="BZ750" s="77"/>
      <c r="CA750" s="77"/>
      <c r="CB750" s="77"/>
      <c r="CC750" s="77"/>
      <c r="CD750" s="77"/>
      <c r="CE750" s="77"/>
      <c r="CF750" s="77"/>
      <c r="CG750" s="77"/>
      <c r="CH750" s="77"/>
      <c r="CI750" s="77"/>
      <c r="CJ750" s="77"/>
      <c r="CK750" s="77"/>
      <c r="CL750" s="77"/>
      <c r="CM750" s="77"/>
      <c r="CN750" s="77"/>
      <c r="CO750" s="77"/>
      <c r="CP750" s="77"/>
      <c r="CQ750" s="77"/>
      <c r="CR750" s="77"/>
      <c r="CS750" s="77"/>
    </row>
    <row r="751" customHeight="true" ht="15.75" customFormat="true" s="5">
      <c r="A751" s="135"/>
      <c r="B751" s="135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133"/>
      <c r="Y751" s="134"/>
      <c r="Z751" s="133"/>
      <c r="AA751" s="134"/>
      <c r="AB751" s="133"/>
      <c r="AC751" s="134"/>
      <c r="AD751" s="133"/>
      <c r="AE751" s="134"/>
      <c r="AF751" s="77"/>
      <c r="AG751" s="134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  <c r="BI751" s="77"/>
      <c r="BJ751" s="77"/>
      <c r="BK751" s="77"/>
      <c r="BL751" s="77"/>
      <c r="BM751" s="77"/>
      <c r="BN751" s="77"/>
      <c r="BO751" s="77"/>
      <c r="BP751" s="77"/>
      <c r="BQ751" s="77"/>
      <c r="BR751" s="77"/>
      <c r="BS751" s="77"/>
      <c r="BT751" s="77"/>
      <c r="BU751" s="77"/>
      <c r="BV751" s="77"/>
      <c r="BW751" s="77"/>
      <c r="BX751" s="77"/>
      <c r="BY751" s="77"/>
      <c r="BZ751" s="77"/>
      <c r="CA751" s="77"/>
      <c r="CB751" s="77"/>
      <c r="CC751" s="77"/>
      <c r="CD751" s="77"/>
      <c r="CE751" s="77"/>
      <c r="CF751" s="77"/>
      <c r="CG751" s="77"/>
      <c r="CH751" s="77"/>
      <c r="CI751" s="77"/>
      <c r="CJ751" s="77"/>
      <c r="CK751" s="77"/>
      <c r="CL751" s="77"/>
      <c r="CM751" s="77"/>
      <c r="CN751" s="77"/>
      <c r="CO751" s="77"/>
      <c r="CP751" s="77"/>
      <c r="CQ751" s="77"/>
      <c r="CR751" s="77"/>
      <c r="CS751" s="77"/>
    </row>
    <row r="752" customHeight="true" ht="15.75" customFormat="true" s="5">
      <c r="A752" s="135"/>
      <c r="B752" s="135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133"/>
      <c r="Y752" s="134"/>
      <c r="Z752" s="133"/>
      <c r="AA752" s="134"/>
      <c r="AB752" s="133"/>
      <c r="AC752" s="134"/>
      <c r="AD752" s="133"/>
      <c r="AE752" s="134"/>
      <c r="AF752" s="77"/>
      <c r="AG752" s="134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  <c r="BG752" s="77"/>
      <c r="BH752" s="77"/>
      <c r="BI752" s="77"/>
      <c r="BJ752" s="77"/>
      <c r="BK752" s="77"/>
      <c r="BL752" s="77"/>
      <c r="BM752" s="77"/>
      <c r="BN752" s="77"/>
      <c r="BO752" s="77"/>
      <c r="BP752" s="77"/>
      <c r="BQ752" s="77"/>
      <c r="BR752" s="77"/>
      <c r="BS752" s="77"/>
      <c r="BT752" s="77"/>
      <c r="BU752" s="77"/>
      <c r="BV752" s="77"/>
      <c r="BW752" s="77"/>
      <c r="BX752" s="77"/>
      <c r="BY752" s="77"/>
      <c r="BZ752" s="77"/>
      <c r="CA752" s="77"/>
      <c r="CB752" s="77"/>
      <c r="CC752" s="77"/>
      <c r="CD752" s="77"/>
      <c r="CE752" s="77"/>
      <c r="CF752" s="77"/>
      <c r="CG752" s="77"/>
      <c r="CH752" s="77"/>
      <c r="CI752" s="77"/>
      <c r="CJ752" s="77"/>
      <c r="CK752" s="77"/>
      <c r="CL752" s="77"/>
      <c r="CM752" s="77"/>
      <c r="CN752" s="77"/>
      <c r="CO752" s="77"/>
      <c r="CP752" s="77"/>
      <c r="CQ752" s="77"/>
      <c r="CR752" s="77"/>
      <c r="CS752" s="77"/>
    </row>
    <row r="753" customHeight="true" ht="15.75" customFormat="true" s="5">
      <c r="A753" s="135"/>
      <c r="B753" s="135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133"/>
      <c r="Y753" s="134"/>
      <c r="Z753" s="133"/>
      <c r="AA753" s="134"/>
      <c r="AB753" s="133"/>
      <c r="AC753" s="134"/>
      <c r="AD753" s="133"/>
      <c r="AE753" s="134"/>
      <c r="AF753" s="77"/>
      <c r="AG753" s="134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  <c r="BG753" s="77"/>
      <c r="BH753" s="77"/>
      <c r="BI753" s="77"/>
      <c r="BJ753" s="77"/>
      <c r="BK753" s="77"/>
      <c r="BL753" s="77"/>
      <c r="BM753" s="77"/>
      <c r="BN753" s="77"/>
      <c r="BO753" s="77"/>
      <c r="BP753" s="77"/>
      <c r="BQ753" s="77"/>
      <c r="BR753" s="77"/>
      <c r="BS753" s="77"/>
      <c r="BT753" s="77"/>
      <c r="BU753" s="77"/>
      <c r="BV753" s="77"/>
      <c r="BW753" s="77"/>
      <c r="BX753" s="77"/>
      <c r="BY753" s="77"/>
      <c r="BZ753" s="77"/>
      <c r="CA753" s="77"/>
      <c r="CB753" s="77"/>
      <c r="CC753" s="77"/>
      <c r="CD753" s="77"/>
      <c r="CE753" s="77"/>
      <c r="CF753" s="77"/>
      <c r="CG753" s="77"/>
      <c r="CH753" s="77"/>
      <c r="CI753" s="77"/>
      <c r="CJ753" s="77"/>
      <c r="CK753" s="77"/>
      <c r="CL753" s="77"/>
      <c r="CM753" s="77"/>
      <c r="CN753" s="77"/>
      <c r="CO753" s="77"/>
      <c r="CP753" s="77"/>
      <c r="CQ753" s="77"/>
      <c r="CR753" s="77"/>
      <c r="CS753" s="77"/>
    </row>
    <row r="754" customHeight="true" ht="15.75" customFormat="true" s="5">
      <c r="A754" s="135"/>
      <c r="B754" s="135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133"/>
      <c r="Y754" s="134"/>
      <c r="Z754" s="133"/>
      <c r="AA754" s="134"/>
      <c r="AB754" s="133"/>
      <c r="AC754" s="134"/>
      <c r="AD754" s="133"/>
      <c r="AE754" s="134"/>
      <c r="AF754" s="77"/>
      <c r="AG754" s="134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  <c r="BG754" s="77"/>
      <c r="BH754" s="77"/>
      <c r="BI754" s="77"/>
      <c r="BJ754" s="77"/>
      <c r="BK754" s="77"/>
      <c r="BL754" s="77"/>
      <c r="BM754" s="77"/>
      <c r="BN754" s="77"/>
      <c r="BO754" s="77"/>
      <c r="BP754" s="77"/>
      <c r="BQ754" s="77"/>
      <c r="BR754" s="77"/>
      <c r="BS754" s="77"/>
      <c r="BT754" s="77"/>
      <c r="BU754" s="77"/>
      <c r="BV754" s="77"/>
      <c r="BW754" s="77"/>
      <c r="BX754" s="77"/>
      <c r="BY754" s="77"/>
      <c r="BZ754" s="77"/>
      <c r="CA754" s="77"/>
      <c r="CB754" s="77"/>
      <c r="CC754" s="77"/>
      <c r="CD754" s="77"/>
      <c r="CE754" s="77"/>
      <c r="CF754" s="77"/>
      <c r="CG754" s="77"/>
      <c r="CH754" s="77"/>
      <c r="CI754" s="77"/>
      <c r="CJ754" s="77"/>
      <c r="CK754" s="77"/>
      <c r="CL754" s="77"/>
      <c r="CM754" s="77"/>
      <c r="CN754" s="77"/>
      <c r="CO754" s="77"/>
      <c r="CP754" s="77"/>
      <c r="CQ754" s="77"/>
      <c r="CR754" s="77"/>
      <c r="CS754" s="77"/>
    </row>
    <row r="755" customHeight="true" ht="15.75" customFormat="true" s="5">
      <c r="A755" s="135"/>
      <c r="B755" s="135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133"/>
      <c r="Y755" s="134"/>
      <c r="Z755" s="133"/>
      <c r="AA755" s="134"/>
      <c r="AB755" s="133"/>
      <c r="AC755" s="134"/>
      <c r="AD755" s="133"/>
      <c r="AE755" s="134"/>
      <c r="AF755" s="77"/>
      <c r="AG755" s="134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77"/>
      <c r="CR755" s="77"/>
      <c r="CS755" s="77"/>
    </row>
    <row r="756" customHeight="true" ht="15.75" customFormat="true" s="5">
      <c r="A756" s="135"/>
      <c r="B756" s="135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133"/>
      <c r="Y756" s="134"/>
      <c r="Z756" s="133"/>
      <c r="AA756" s="134"/>
      <c r="AB756" s="133"/>
      <c r="AC756" s="134"/>
      <c r="AD756" s="133"/>
      <c r="AE756" s="134"/>
      <c r="AF756" s="77"/>
      <c r="AG756" s="134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77"/>
      <c r="CR756" s="77"/>
      <c r="CS756" s="77"/>
    </row>
    <row r="757" customHeight="true" ht="15.75" customFormat="true" s="5">
      <c r="A757" s="135"/>
      <c r="B757" s="135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133"/>
      <c r="Y757" s="134"/>
      <c r="Z757" s="133"/>
      <c r="AA757" s="134"/>
      <c r="AB757" s="133"/>
      <c r="AC757" s="134"/>
      <c r="AD757" s="133"/>
      <c r="AE757" s="134"/>
      <c r="AF757" s="77"/>
      <c r="AG757" s="134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  <c r="BG757" s="77"/>
      <c r="BH757" s="77"/>
      <c r="BI757" s="77"/>
      <c r="BJ757" s="77"/>
      <c r="BK757" s="77"/>
      <c r="BL757" s="77"/>
      <c r="BM757" s="77"/>
      <c r="BN757" s="77"/>
      <c r="BO757" s="77"/>
      <c r="BP757" s="77"/>
      <c r="BQ757" s="77"/>
      <c r="BR757" s="77"/>
      <c r="BS757" s="77"/>
      <c r="BT757" s="77"/>
      <c r="BU757" s="77"/>
      <c r="BV757" s="77"/>
      <c r="BW757" s="77"/>
      <c r="BX757" s="77"/>
      <c r="BY757" s="77"/>
      <c r="BZ757" s="77"/>
      <c r="CA757" s="77"/>
      <c r="CB757" s="77"/>
      <c r="CC757" s="77"/>
      <c r="CD757" s="77"/>
      <c r="CE757" s="77"/>
      <c r="CF757" s="77"/>
      <c r="CG757" s="77"/>
      <c r="CH757" s="77"/>
      <c r="CI757" s="77"/>
      <c r="CJ757" s="77"/>
      <c r="CK757" s="77"/>
      <c r="CL757" s="77"/>
      <c r="CM757" s="77"/>
      <c r="CN757" s="77"/>
      <c r="CO757" s="77"/>
      <c r="CP757" s="77"/>
      <c r="CQ757" s="77"/>
      <c r="CR757" s="77"/>
      <c r="CS757" s="77"/>
    </row>
    <row r="758" customHeight="true" ht="15.75" customFormat="true" s="5">
      <c r="A758" s="135"/>
      <c r="B758" s="135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133"/>
      <c r="Y758" s="134"/>
      <c r="Z758" s="133"/>
      <c r="AA758" s="134"/>
      <c r="AB758" s="133"/>
      <c r="AC758" s="134"/>
      <c r="AD758" s="133"/>
      <c r="AE758" s="134"/>
      <c r="AF758" s="77"/>
      <c r="AG758" s="134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  <c r="BG758" s="77"/>
      <c r="BH758" s="77"/>
      <c r="BI758" s="77"/>
      <c r="BJ758" s="77"/>
      <c r="BK758" s="77"/>
      <c r="BL758" s="77"/>
      <c r="BM758" s="77"/>
      <c r="BN758" s="77"/>
      <c r="BO758" s="77"/>
      <c r="BP758" s="77"/>
      <c r="BQ758" s="77"/>
      <c r="BR758" s="77"/>
      <c r="BS758" s="77"/>
      <c r="BT758" s="77"/>
      <c r="BU758" s="77"/>
      <c r="BV758" s="77"/>
      <c r="BW758" s="77"/>
      <c r="BX758" s="77"/>
      <c r="BY758" s="77"/>
      <c r="BZ758" s="77"/>
      <c r="CA758" s="77"/>
      <c r="CB758" s="77"/>
      <c r="CC758" s="77"/>
      <c r="CD758" s="77"/>
      <c r="CE758" s="77"/>
      <c r="CF758" s="77"/>
      <c r="CG758" s="77"/>
      <c r="CH758" s="77"/>
      <c r="CI758" s="77"/>
      <c r="CJ758" s="77"/>
      <c r="CK758" s="77"/>
      <c r="CL758" s="77"/>
      <c r="CM758" s="77"/>
      <c r="CN758" s="77"/>
      <c r="CO758" s="77"/>
      <c r="CP758" s="77"/>
      <c r="CQ758" s="77"/>
      <c r="CR758" s="77"/>
      <c r="CS758" s="77"/>
    </row>
    <row r="759" customHeight="true" ht="15.75" customFormat="true" s="5">
      <c r="A759" s="135"/>
      <c r="B759" s="135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133"/>
      <c r="Y759" s="134"/>
      <c r="Z759" s="133"/>
      <c r="AA759" s="134"/>
      <c r="AB759" s="133"/>
      <c r="AC759" s="134"/>
      <c r="AD759" s="133"/>
      <c r="AE759" s="134"/>
      <c r="AF759" s="77"/>
      <c r="AG759" s="134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  <c r="BG759" s="77"/>
      <c r="BH759" s="77"/>
      <c r="BI759" s="77"/>
      <c r="BJ759" s="77"/>
      <c r="BK759" s="77"/>
      <c r="BL759" s="77"/>
      <c r="BM759" s="77"/>
      <c r="BN759" s="77"/>
      <c r="BO759" s="77"/>
      <c r="BP759" s="77"/>
      <c r="BQ759" s="77"/>
      <c r="BR759" s="77"/>
      <c r="BS759" s="77"/>
      <c r="BT759" s="77"/>
      <c r="BU759" s="77"/>
      <c r="BV759" s="77"/>
      <c r="BW759" s="77"/>
      <c r="BX759" s="77"/>
      <c r="BY759" s="77"/>
      <c r="BZ759" s="77"/>
      <c r="CA759" s="77"/>
      <c r="CB759" s="77"/>
      <c r="CC759" s="77"/>
      <c r="CD759" s="77"/>
      <c r="CE759" s="77"/>
      <c r="CF759" s="77"/>
      <c r="CG759" s="77"/>
      <c r="CH759" s="77"/>
      <c r="CI759" s="77"/>
      <c r="CJ759" s="77"/>
      <c r="CK759" s="77"/>
      <c r="CL759" s="77"/>
      <c r="CM759" s="77"/>
      <c r="CN759" s="77"/>
      <c r="CO759" s="77"/>
      <c r="CP759" s="77"/>
      <c r="CQ759" s="77"/>
      <c r="CR759" s="77"/>
      <c r="CS759" s="77"/>
    </row>
    <row r="760" customHeight="true" ht="15.75" customFormat="true" s="5">
      <c r="A760" s="135"/>
      <c r="B760" s="135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133"/>
      <c r="Y760" s="134"/>
      <c r="Z760" s="133"/>
      <c r="AA760" s="134"/>
      <c r="AB760" s="133"/>
      <c r="AC760" s="134"/>
      <c r="AD760" s="133"/>
      <c r="AE760" s="134"/>
      <c r="AF760" s="77"/>
      <c r="AG760" s="134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  <c r="BG760" s="77"/>
      <c r="BH760" s="77"/>
      <c r="BI760" s="77"/>
      <c r="BJ760" s="77"/>
      <c r="BK760" s="77"/>
      <c r="BL760" s="77"/>
      <c r="BM760" s="77"/>
      <c r="BN760" s="77"/>
      <c r="BO760" s="77"/>
      <c r="BP760" s="77"/>
      <c r="BQ760" s="77"/>
      <c r="BR760" s="77"/>
      <c r="BS760" s="77"/>
      <c r="BT760" s="77"/>
      <c r="BU760" s="77"/>
      <c r="BV760" s="77"/>
      <c r="BW760" s="77"/>
      <c r="BX760" s="77"/>
      <c r="BY760" s="77"/>
      <c r="BZ760" s="77"/>
      <c r="CA760" s="77"/>
      <c r="CB760" s="77"/>
      <c r="CC760" s="77"/>
      <c r="CD760" s="77"/>
      <c r="CE760" s="77"/>
      <c r="CF760" s="77"/>
      <c r="CG760" s="77"/>
      <c r="CH760" s="77"/>
      <c r="CI760" s="77"/>
      <c r="CJ760" s="77"/>
      <c r="CK760" s="77"/>
      <c r="CL760" s="77"/>
      <c r="CM760" s="77"/>
      <c r="CN760" s="77"/>
      <c r="CO760" s="77"/>
      <c r="CP760" s="77"/>
      <c r="CQ760" s="77"/>
      <c r="CR760" s="77"/>
      <c r="CS760" s="77"/>
    </row>
    <row r="761" customHeight="true" ht="15.75" customFormat="true" s="5">
      <c r="A761" s="135"/>
      <c r="B761" s="135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133"/>
      <c r="Y761" s="134"/>
      <c r="Z761" s="133"/>
      <c r="AA761" s="134"/>
      <c r="AB761" s="133"/>
      <c r="AC761" s="134"/>
      <c r="AD761" s="133"/>
      <c r="AE761" s="134"/>
      <c r="AF761" s="77"/>
      <c r="AG761" s="134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77"/>
      <c r="CR761" s="77"/>
      <c r="CS761" s="77"/>
    </row>
    <row r="762" customHeight="true" ht="15.75" customFormat="true" s="5">
      <c r="A762" s="135"/>
      <c r="B762" s="135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133"/>
      <c r="Y762" s="134"/>
      <c r="Z762" s="133"/>
      <c r="AA762" s="134"/>
      <c r="AB762" s="133"/>
      <c r="AC762" s="134"/>
      <c r="AD762" s="133"/>
      <c r="AE762" s="134"/>
      <c r="AF762" s="77"/>
      <c r="AG762" s="134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77"/>
      <c r="CR762" s="77"/>
      <c r="CS762" s="77"/>
    </row>
    <row r="763" customHeight="true" ht="15.75" customFormat="true" s="5">
      <c r="A763" s="135"/>
      <c r="B763" s="135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133"/>
      <c r="Y763" s="134"/>
      <c r="Z763" s="133"/>
      <c r="AA763" s="134"/>
      <c r="AB763" s="133"/>
      <c r="AC763" s="134"/>
      <c r="AD763" s="133"/>
      <c r="AE763" s="134"/>
      <c r="AF763" s="77"/>
      <c r="AG763" s="134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  <c r="BG763" s="77"/>
      <c r="BH763" s="77"/>
      <c r="BI763" s="77"/>
      <c r="BJ763" s="77"/>
      <c r="BK763" s="77"/>
      <c r="BL763" s="77"/>
      <c r="BM763" s="77"/>
      <c r="BN763" s="77"/>
      <c r="BO763" s="77"/>
      <c r="BP763" s="77"/>
      <c r="BQ763" s="77"/>
      <c r="BR763" s="77"/>
      <c r="BS763" s="77"/>
      <c r="BT763" s="77"/>
      <c r="BU763" s="77"/>
      <c r="BV763" s="77"/>
      <c r="BW763" s="77"/>
      <c r="BX763" s="77"/>
      <c r="BY763" s="77"/>
      <c r="BZ763" s="77"/>
      <c r="CA763" s="77"/>
      <c r="CB763" s="77"/>
      <c r="CC763" s="77"/>
      <c r="CD763" s="77"/>
      <c r="CE763" s="77"/>
      <c r="CF763" s="77"/>
      <c r="CG763" s="77"/>
      <c r="CH763" s="77"/>
      <c r="CI763" s="77"/>
      <c r="CJ763" s="77"/>
      <c r="CK763" s="77"/>
      <c r="CL763" s="77"/>
      <c r="CM763" s="77"/>
      <c r="CN763" s="77"/>
      <c r="CO763" s="77"/>
      <c r="CP763" s="77"/>
      <c r="CQ763" s="77"/>
      <c r="CR763" s="77"/>
      <c r="CS763" s="77"/>
    </row>
    <row r="764" customHeight="true" ht="15.75" customFormat="true" s="5">
      <c r="A764" s="135"/>
      <c r="B764" s="135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133"/>
      <c r="Y764" s="134"/>
      <c r="Z764" s="133"/>
      <c r="AA764" s="134"/>
      <c r="AB764" s="133"/>
      <c r="AC764" s="134"/>
      <c r="AD764" s="133"/>
      <c r="AE764" s="134"/>
      <c r="AF764" s="77"/>
      <c r="AG764" s="134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  <c r="BG764" s="77"/>
      <c r="BH764" s="77"/>
      <c r="BI764" s="77"/>
      <c r="BJ764" s="77"/>
      <c r="BK764" s="77"/>
      <c r="BL764" s="77"/>
      <c r="BM764" s="77"/>
      <c r="BN764" s="77"/>
      <c r="BO764" s="77"/>
      <c r="BP764" s="77"/>
      <c r="BQ764" s="77"/>
      <c r="BR764" s="77"/>
      <c r="BS764" s="77"/>
      <c r="BT764" s="77"/>
      <c r="BU764" s="77"/>
      <c r="BV764" s="77"/>
      <c r="BW764" s="77"/>
      <c r="BX764" s="77"/>
      <c r="BY764" s="77"/>
      <c r="BZ764" s="77"/>
      <c r="CA764" s="77"/>
      <c r="CB764" s="77"/>
      <c r="CC764" s="77"/>
      <c r="CD764" s="77"/>
      <c r="CE764" s="77"/>
      <c r="CF764" s="77"/>
      <c r="CG764" s="77"/>
      <c r="CH764" s="77"/>
      <c r="CI764" s="77"/>
      <c r="CJ764" s="77"/>
      <c r="CK764" s="77"/>
      <c r="CL764" s="77"/>
      <c r="CM764" s="77"/>
      <c r="CN764" s="77"/>
      <c r="CO764" s="77"/>
      <c r="CP764" s="77"/>
      <c r="CQ764" s="77"/>
      <c r="CR764" s="77"/>
      <c r="CS764" s="77"/>
    </row>
    <row r="765" customHeight="true" ht="15.75" customFormat="true" s="5">
      <c r="A765" s="135"/>
      <c r="B765" s="135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133"/>
      <c r="Y765" s="134"/>
      <c r="Z765" s="133"/>
      <c r="AA765" s="134"/>
      <c r="AB765" s="133"/>
      <c r="AC765" s="134"/>
      <c r="AD765" s="133"/>
      <c r="AE765" s="134"/>
      <c r="AF765" s="77"/>
      <c r="AG765" s="134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  <c r="BG765" s="77"/>
      <c r="BH765" s="77"/>
      <c r="BI765" s="77"/>
      <c r="BJ765" s="77"/>
      <c r="BK765" s="77"/>
      <c r="BL765" s="77"/>
      <c r="BM765" s="77"/>
      <c r="BN765" s="77"/>
      <c r="BO765" s="77"/>
      <c r="BP765" s="77"/>
      <c r="BQ765" s="77"/>
      <c r="BR765" s="77"/>
      <c r="BS765" s="77"/>
      <c r="BT765" s="77"/>
      <c r="BU765" s="77"/>
      <c r="BV765" s="77"/>
      <c r="BW765" s="77"/>
      <c r="BX765" s="77"/>
      <c r="BY765" s="77"/>
      <c r="BZ765" s="77"/>
      <c r="CA765" s="77"/>
      <c r="CB765" s="77"/>
      <c r="CC765" s="77"/>
      <c r="CD765" s="77"/>
      <c r="CE765" s="77"/>
      <c r="CF765" s="77"/>
      <c r="CG765" s="77"/>
      <c r="CH765" s="77"/>
      <c r="CI765" s="77"/>
      <c r="CJ765" s="77"/>
      <c r="CK765" s="77"/>
      <c r="CL765" s="77"/>
      <c r="CM765" s="77"/>
      <c r="CN765" s="77"/>
      <c r="CO765" s="77"/>
      <c r="CP765" s="77"/>
      <c r="CQ765" s="77"/>
      <c r="CR765" s="77"/>
      <c r="CS765" s="77"/>
    </row>
    <row r="766" customHeight="true" ht="15.75" customFormat="true" s="5">
      <c r="A766" s="135"/>
      <c r="B766" s="135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133"/>
      <c r="Y766" s="134"/>
      <c r="Z766" s="133"/>
      <c r="AA766" s="134"/>
      <c r="AB766" s="133"/>
      <c r="AC766" s="134"/>
      <c r="AD766" s="133"/>
      <c r="AE766" s="134"/>
      <c r="AF766" s="77"/>
      <c r="AG766" s="134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  <c r="BG766" s="77"/>
      <c r="BH766" s="77"/>
      <c r="BI766" s="77"/>
      <c r="BJ766" s="77"/>
      <c r="BK766" s="77"/>
      <c r="BL766" s="77"/>
      <c r="BM766" s="77"/>
      <c r="BN766" s="77"/>
      <c r="BO766" s="77"/>
      <c r="BP766" s="77"/>
      <c r="BQ766" s="77"/>
      <c r="BR766" s="77"/>
      <c r="BS766" s="77"/>
      <c r="BT766" s="77"/>
      <c r="BU766" s="77"/>
      <c r="BV766" s="77"/>
      <c r="BW766" s="77"/>
      <c r="BX766" s="77"/>
      <c r="BY766" s="77"/>
      <c r="BZ766" s="77"/>
      <c r="CA766" s="77"/>
      <c r="CB766" s="77"/>
      <c r="CC766" s="77"/>
      <c r="CD766" s="77"/>
      <c r="CE766" s="77"/>
      <c r="CF766" s="77"/>
      <c r="CG766" s="77"/>
      <c r="CH766" s="77"/>
      <c r="CI766" s="77"/>
      <c r="CJ766" s="77"/>
      <c r="CK766" s="77"/>
      <c r="CL766" s="77"/>
      <c r="CM766" s="77"/>
      <c r="CN766" s="77"/>
      <c r="CO766" s="77"/>
      <c r="CP766" s="77"/>
      <c r="CQ766" s="77"/>
      <c r="CR766" s="77"/>
      <c r="CS766" s="77"/>
    </row>
    <row r="767" customHeight="true" ht="15.75" customFormat="true" s="5">
      <c r="A767" s="135"/>
      <c r="B767" s="135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133"/>
      <c r="Y767" s="134"/>
      <c r="Z767" s="133"/>
      <c r="AA767" s="134"/>
      <c r="AB767" s="133"/>
      <c r="AC767" s="134"/>
      <c r="AD767" s="133"/>
      <c r="AE767" s="134"/>
      <c r="AF767" s="77"/>
      <c r="AG767" s="134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77"/>
      <c r="CR767" s="77"/>
      <c r="CS767" s="77"/>
    </row>
    <row r="768" customHeight="true" ht="15.75" customFormat="true" s="5">
      <c r="A768" s="135"/>
      <c r="B768" s="135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133"/>
      <c r="Y768" s="134"/>
      <c r="Z768" s="133"/>
      <c r="AA768" s="134"/>
      <c r="AB768" s="133"/>
      <c r="AC768" s="134"/>
      <c r="AD768" s="133"/>
      <c r="AE768" s="134"/>
      <c r="AF768" s="77"/>
      <c r="AG768" s="134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77"/>
      <c r="CR768" s="77"/>
      <c r="CS768" s="77"/>
    </row>
    <row r="769" customHeight="true" ht="15.75" customFormat="true" s="5">
      <c r="A769" s="135"/>
      <c r="B769" s="135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133"/>
      <c r="Y769" s="134"/>
      <c r="Z769" s="133"/>
      <c r="AA769" s="134"/>
      <c r="AB769" s="133"/>
      <c r="AC769" s="134"/>
      <c r="AD769" s="133"/>
      <c r="AE769" s="134"/>
      <c r="AF769" s="77"/>
      <c r="AG769" s="134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  <c r="BG769" s="77"/>
      <c r="BH769" s="77"/>
      <c r="BI769" s="77"/>
      <c r="BJ769" s="77"/>
      <c r="BK769" s="77"/>
      <c r="BL769" s="77"/>
      <c r="BM769" s="77"/>
      <c r="BN769" s="77"/>
      <c r="BO769" s="77"/>
      <c r="BP769" s="77"/>
      <c r="BQ769" s="77"/>
      <c r="BR769" s="77"/>
      <c r="BS769" s="77"/>
      <c r="BT769" s="77"/>
      <c r="BU769" s="77"/>
      <c r="BV769" s="77"/>
      <c r="BW769" s="77"/>
      <c r="BX769" s="77"/>
      <c r="BY769" s="77"/>
      <c r="BZ769" s="77"/>
      <c r="CA769" s="77"/>
      <c r="CB769" s="77"/>
      <c r="CC769" s="77"/>
      <c r="CD769" s="77"/>
      <c r="CE769" s="77"/>
      <c r="CF769" s="77"/>
      <c r="CG769" s="77"/>
      <c r="CH769" s="77"/>
      <c r="CI769" s="77"/>
      <c r="CJ769" s="77"/>
      <c r="CK769" s="77"/>
      <c r="CL769" s="77"/>
      <c r="CM769" s="77"/>
      <c r="CN769" s="77"/>
      <c r="CO769" s="77"/>
      <c r="CP769" s="77"/>
      <c r="CQ769" s="77"/>
      <c r="CR769" s="77"/>
      <c r="CS769" s="77"/>
    </row>
    <row r="770" customHeight="true" ht="15.75" customFormat="true" s="5">
      <c r="A770" s="135"/>
      <c r="B770" s="135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133"/>
      <c r="Y770" s="134"/>
      <c r="Z770" s="133"/>
      <c r="AA770" s="134"/>
      <c r="AB770" s="133"/>
      <c r="AC770" s="134"/>
      <c r="AD770" s="133"/>
      <c r="AE770" s="134"/>
      <c r="AF770" s="77"/>
      <c r="AG770" s="134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  <c r="BG770" s="77"/>
      <c r="BH770" s="77"/>
      <c r="BI770" s="77"/>
      <c r="BJ770" s="77"/>
      <c r="BK770" s="77"/>
      <c r="BL770" s="77"/>
      <c r="BM770" s="77"/>
      <c r="BN770" s="77"/>
      <c r="BO770" s="77"/>
      <c r="BP770" s="77"/>
      <c r="BQ770" s="77"/>
      <c r="BR770" s="77"/>
      <c r="BS770" s="77"/>
      <c r="BT770" s="77"/>
      <c r="BU770" s="77"/>
      <c r="BV770" s="77"/>
      <c r="BW770" s="77"/>
      <c r="BX770" s="77"/>
      <c r="BY770" s="77"/>
      <c r="BZ770" s="77"/>
      <c r="CA770" s="77"/>
      <c r="CB770" s="77"/>
      <c r="CC770" s="77"/>
      <c r="CD770" s="77"/>
      <c r="CE770" s="77"/>
      <c r="CF770" s="77"/>
      <c r="CG770" s="77"/>
      <c r="CH770" s="77"/>
      <c r="CI770" s="77"/>
      <c r="CJ770" s="77"/>
      <c r="CK770" s="77"/>
      <c r="CL770" s="77"/>
      <c r="CM770" s="77"/>
      <c r="CN770" s="77"/>
      <c r="CO770" s="77"/>
      <c r="CP770" s="77"/>
      <c r="CQ770" s="77"/>
      <c r="CR770" s="77"/>
      <c r="CS770" s="77"/>
    </row>
    <row r="771" customHeight="true" ht="15.75" customFormat="true" s="5">
      <c r="A771" s="135"/>
      <c r="B771" s="135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133"/>
      <c r="Y771" s="134"/>
      <c r="Z771" s="133"/>
      <c r="AA771" s="134"/>
      <c r="AB771" s="133"/>
      <c r="AC771" s="134"/>
      <c r="AD771" s="133"/>
      <c r="AE771" s="134"/>
      <c r="AF771" s="77"/>
      <c r="AG771" s="134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  <c r="BG771" s="77"/>
      <c r="BH771" s="77"/>
      <c r="BI771" s="77"/>
      <c r="BJ771" s="77"/>
      <c r="BK771" s="77"/>
      <c r="BL771" s="77"/>
      <c r="BM771" s="77"/>
      <c r="BN771" s="77"/>
      <c r="BO771" s="77"/>
      <c r="BP771" s="77"/>
      <c r="BQ771" s="77"/>
      <c r="BR771" s="77"/>
      <c r="BS771" s="77"/>
      <c r="BT771" s="77"/>
      <c r="BU771" s="77"/>
      <c r="BV771" s="77"/>
      <c r="BW771" s="77"/>
      <c r="BX771" s="77"/>
      <c r="BY771" s="77"/>
      <c r="BZ771" s="77"/>
      <c r="CA771" s="77"/>
      <c r="CB771" s="77"/>
      <c r="CC771" s="77"/>
      <c r="CD771" s="77"/>
      <c r="CE771" s="77"/>
      <c r="CF771" s="77"/>
      <c r="CG771" s="77"/>
      <c r="CH771" s="77"/>
      <c r="CI771" s="77"/>
      <c r="CJ771" s="77"/>
      <c r="CK771" s="77"/>
      <c r="CL771" s="77"/>
      <c r="CM771" s="77"/>
      <c r="CN771" s="77"/>
      <c r="CO771" s="77"/>
      <c r="CP771" s="77"/>
      <c r="CQ771" s="77"/>
      <c r="CR771" s="77"/>
      <c r="CS771" s="77"/>
    </row>
    <row r="772" customHeight="true" ht="15.75" customFormat="true" s="5">
      <c r="A772" s="135"/>
      <c r="B772" s="135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133"/>
      <c r="Y772" s="134"/>
      <c r="Z772" s="133"/>
      <c r="AA772" s="134"/>
      <c r="AB772" s="133"/>
      <c r="AC772" s="134"/>
      <c r="AD772" s="133"/>
      <c r="AE772" s="134"/>
      <c r="AF772" s="77"/>
      <c r="AG772" s="134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  <c r="BG772" s="77"/>
      <c r="BH772" s="77"/>
      <c r="BI772" s="77"/>
      <c r="BJ772" s="77"/>
      <c r="BK772" s="77"/>
      <c r="BL772" s="77"/>
      <c r="BM772" s="77"/>
      <c r="BN772" s="77"/>
      <c r="BO772" s="77"/>
      <c r="BP772" s="77"/>
      <c r="BQ772" s="77"/>
      <c r="BR772" s="77"/>
      <c r="BS772" s="77"/>
      <c r="BT772" s="77"/>
      <c r="BU772" s="77"/>
      <c r="BV772" s="77"/>
      <c r="BW772" s="77"/>
      <c r="BX772" s="77"/>
      <c r="BY772" s="77"/>
      <c r="BZ772" s="77"/>
      <c r="CA772" s="77"/>
      <c r="CB772" s="77"/>
      <c r="CC772" s="77"/>
      <c r="CD772" s="77"/>
      <c r="CE772" s="77"/>
      <c r="CF772" s="77"/>
      <c r="CG772" s="77"/>
      <c r="CH772" s="77"/>
      <c r="CI772" s="77"/>
      <c r="CJ772" s="77"/>
      <c r="CK772" s="77"/>
      <c r="CL772" s="77"/>
      <c r="CM772" s="77"/>
      <c r="CN772" s="77"/>
      <c r="CO772" s="77"/>
      <c r="CP772" s="77"/>
      <c r="CQ772" s="77"/>
      <c r="CR772" s="77"/>
      <c r="CS772" s="77"/>
    </row>
    <row r="773" customHeight="true" ht="15.75" customFormat="true" s="5">
      <c r="A773" s="135"/>
      <c r="B773" s="135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133"/>
      <c r="Y773" s="134"/>
      <c r="Z773" s="133"/>
      <c r="AA773" s="134"/>
      <c r="AB773" s="133"/>
      <c r="AC773" s="134"/>
      <c r="AD773" s="133"/>
      <c r="AE773" s="134"/>
      <c r="AF773" s="77"/>
      <c r="AG773" s="134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77"/>
      <c r="CR773" s="77"/>
      <c r="CS773" s="77"/>
    </row>
    <row r="774" customHeight="true" ht="15.75" customFormat="true" s="5">
      <c r="A774" s="135"/>
      <c r="B774" s="135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133"/>
      <c r="Y774" s="134"/>
      <c r="Z774" s="133"/>
      <c r="AA774" s="134"/>
      <c r="AB774" s="133"/>
      <c r="AC774" s="134"/>
      <c r="AD774" s="133"/>
      <c r="AE774" s="134"/>
      <c r="AF774" s="77"/>
      <c r="AG774" s="134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77"/>
      <c r="CR774" s="77"/>
      <c r="CS774" s="77"/>
    </row>
    <row r="775" customHeight="true" ht="15.75" customFormat="true" s="5">
      <c r="A775" s="135"/>
      <c r="B775" s="135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133"/>
      <c r="Y775" s="134"/>
      <c r="Z775" s="133"/>
      <c r="AA775" s="134"/>
      <c r="AB775" s="133"/>
      <c r="AC775" s="134"/>
      <c r="AD775" s="133"/>
      <c r="AE775" s="134"/>
      <c r="AF775" s="77"/>
      <c r="AG775" s="134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77"/>
      <c r="CR775" s="77"/>
      <c r="CS775" s="77"/>
    </row>
    <row r="776" customHeight="true" ht="15.75" customFormat="true" s="5">
      <c r="A776" s="135"/>
      <c r="B776" s="135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133"/>
      <c r="Y776" s="134"/>
      <c r="Z776" s="133"/>
      <c r="AA776" s="134"/>
      <c r="AB776" s="133"/>
      <c r="AC776" s="134"/>
      <c r="AD776" s="133"/>
      <c r="AE776" s="134"/>
      <c r="AF776" s="77"/>
      <c r="AG776" s="134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77"/>
      <c r="CR776" s="77"/>
      <c r="CS776" s="77"/>
    </row>
    <row r="777" customHeight="true" ht="15.75" customFormat="true" s="5">
      <c r="A777" s="135"/>
      <c r="B777" s="135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133"/>
      <c r="Y777" s="134"/>
      <c r="Z777" s="133"/>
      <c r="AA777" s="134"/>
      <c r="AB777" s="133"/>
      <c r="AC777" s="134"/>
      <c r="AD777" s="133"/>
      <c r="AE777" s="134"/>
      <c r="AF777" s="77"/>
      <c r="AG777" s="134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  <c r="BG777" s="77"/>
      <c r="BH777" s="77"/>
      <c r="BI777" s="77"/>
      <c r="BJ777" s="77"/>
      <c r="BK777" s="77"/>
      <c r="BL777" s="77"/>
      <c r="BM777" s="77"/>
      <c r="BN777" s="77"/>
      <c r="BO777" s="77"/>
      <c r="BP777" s="77"/>
      <c r="BQ777" s="77"/>
      <c r="BR777" s="77"/>
      <c r="BS777" s="77"/>
      <c r="BT777" s="77"/>
      <c r="BU777" s="77"/>
      <c r="BV777" s="77"/>
      <c r="BW777" s="77"/>
      <c r="BX777" s="77"/>
      <c r="BY777" s="77"/>
      <c r="BZ777" s="77"/>
      <c r="CA777" s="77"/>
      <c r="CB777" s="77"/>
      <c r="CC777" s="77"/>
      <c r="CD777" s="77"/>
      <c r="CE777" s="77"/>
      <c r="CF777" s="77"/>
      <c r="CG777" s="77"/>
      <c r="CH777" s="77"/>
      <c r="CI777" s="77"/>
      <c r="CJ777" s="77"/>
      <c r="CK777" s="77"/>
      <c r="CL777" s="77"/>
      <c r="CM777" s="77"/>
      <c r="CN777" s="77"/>
      <c r="CO777" s="77"/>
      <c r="CP777" s="77"/>
      <c r="CQ777" s="77"/>
      <c r="CR777" s="77"/>
      <c r="CS777" s="77"/>
    </row>
    <row r="778" customHeight="true" ht="15.75" customFormat="true" s="5">
      <c r="A778" s="135"/>
      <c r="B778" s="135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133"/>
      <c r="Y778" s="134"/>
      <c r="Z778" s="133"/>
      <c r="AA778" s="134"/>
      <c r="AB778" s="133"/>
      <c r="AC778" s="134"/>
      <c r="AD778" s="133"/>
      <c r="AE778" s="134"/>
      <c r="AF778" s="77"/>
      <c r="AG778" s="134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  <c r="BG778" s="77"/>
      <c r="BH778" s="77"/>
      <c r="BI778" s="77"/>
      <c r="BJ778" s="77"/>
      <c r="BK778" s="77"/>
      <c r="BL778" s="77"/>
      <c r="BM778" s="77"/>
      <c r="BN778" s="77"/>
      <c r="BO778" s="77"/>
      <c r="BP778" s="77"/>
      <c r="BQ778" s="77"/>
      <c r="BR778" s="77"/>
      <c r="BS778" s="77"/>
      <c r="BT778" s="77"/>
      <c r="BU778" s="77"/>
      <c r="BV778" s="77"/>
      <c r="BW778" s="77"/>
      <c r="BX778" s="77"/>
      <c r="BY778" s="77"/>
      <c r="BZ778" s="77"/>
      <c r="CA778" s="77"/>
      <c r="CB778" s="77"/>
      <c r="CC778" s="77"/>
      <c r="CD778" s="77"/>
      <c r="CE778" s="77"/>
      <c r="CF778" s="77"/>
      <c r="CG778" s="77"/>
      <c r="CH778" s="77"/>
      <c r="CI778" s="77"/>
      <c r="CJ778" s="77"/>
      <c r="CK778" s="77"/>
      <c r="CL778" s="77"/>
      <c r="CM778" s="77"/>
      <c r="CN778" s="77"/>
      <c r="CO778" s="77"/>
      <c r="CP778" s="77"/>
      <c r="CQ778" s="77"/>
      <c r="CR778" s="77"/>
      <c r="CS778" s="77"/>
    </row>
    <row r="779" customHeight="true" ht="15.75" customFormat="true" s="5">
      <c r="A779" s="135"/>
      <c r="B779" s="135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133"/>
      <c r="Y779" s="134"/>
      <c r="Z779" s="133"/>
      <c r="AA779" s="134"/>
      <c r="AB779" s="133"/>
      <c r="AC779" s="134"/>
      <c r="AD779" s="133"/>
      <c r="AE779" s="134"/>
      <c r="AF779" s="77"/>
      <c r="AG779" s="134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  <c r="BG779" s="77"/>
      <c r="BH779" s="77"/>
      <c r="BI779" s="77"/>
      <c r="BJ779" s="77"/>
      <c r="BK779" s="77"/>
      <c r="BL779" s="77"/>
      <c r="BM779" s="77"/>
      <c r="BN779" s="77"/>
      <c r="BO779" s="77"/>
      <c r="BP779" s="77"/>
      <c r="BQ779" s="77"/>
      <c r="BR779" s="77"/>
      <c r="BS779" s="77"/>
      <c r="BT779" s="77"/>
      <c r="BU779" s="77"/>
      <c r="BV779" s="77"/>
      <c r="BW779" s="77"/>
      <c r="BX779" s="77"/>
      <c r="BY779" s="77"/>
      <c r="BZ779" s="77"/>
      <c r="CA779" s="77"/>
      <c r="CB779" s="77"/>
      <c r="CC779" s="77"/>
      <c r="CD779" s="77"/>
      <c r="CE779" s="77"/>
      <c r="CF779" s="77"/>
      <c r="CG779" s="77"/>
      <c r="CH779" s="77"/>
      <c r="CI779" s="77"/>
      <c r="CJ779" s="77"/>
      <c r="CK779" s="77"/>
      <c r="CL779" s="77"/>
      <c r="CM779" s="77"/>
      <c r="CN779" s="77"/>
      <c r="CO779" s="77"/>
      <c r="CP779" s="77"/>
      <c r="CQ779" s="77"/>
      <c r="CR779" s="77"/>
      <c r="CS779" s="77"/>
    </row>
    <row r="780" customHeight="true" ht="15.75" customFormat="true" s="5">
      <c r="A780" s="135"/>
      <c r="B780" s="135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133"/>
      <c r="Y780" s="134"/>
      <c r="Z780" s="133"/>
      <c r="AA780" s="134"/>
      <c r="AB780" s="133"/>
      <c r="AC780" s="134"/>
      <c r="AD780" s="133"/>
      <c r="AE780" s="134"/>
      <c r="AF780" s="77"/>
      <c r="AG780" s="134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  <c r="BG780" s="77"/>
      <c r="BH780" s="77"/>
      <c r="BI780" s="77"/>
      <c r="BJ780" s="77"/>
      <c r="BK780" s="77"/>
      <c r="BL780" s="77"/>
      <c r="BM780" s="77"/>
      <c r="BN780" s="77"/>
      <c r="BO780" s="77"/>
      <c r="BP780" s="77"/>
      <c r="BQ780" s="77"/>
      <c r="BR780" s="77"/>
      <c r="BS780" s="77"/>
      <c r="BT780" s="77"/>
      <c r="BU780" s="77"/>
      <c r="BV780" s="77"/>
      <c r="BW780" s="77"/>
      <c r="BX780" s="77"/>
      <c r="BY780" s="77"/>
      <c r="BZ780" s="77"/>
      <c r="CA780" s="77"/>
      <c r="CB780" s="77"/>
      <c r="CC780" s="77"/>
      <c r="CD780" s="77"/>
      <c r="CE780" s="77"/>
      <c r="CF780" s="77"/>
      <c r="CG780" s="77"/>
      <c r="CH780" s="77"/>
      <c r="CI780" s="77"/>
      <c r="CJ780" s="77"/>
      <c r="CK780" s="77"/>
      <c r="CL780" s="77"/>
      <c r="CM780" s="77"/>
      <c r="CN780" s="77"/>
      <c r="CO780" s="77"/>
      <c r="CP780" s="77"/>
      <c r="CQ780" s="77"/>
      <c r="CR780" s="77"/>
      <c r="CS780" s="77"/>
    </row>
    <row r="781" customHeight="true" ht="15.75" customFormat="true" s="5">
      <c r="A781" s="135"/>
      <c r="B781" s="135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133"/>
      <c r="Y781" s="134"/>
      <c r="Z781" s="133"/>
      <c r="AA781" s="134"/>
      <c r="AB781" s="133"/>
      <c r="AC781" s="134"/>
      <c r="AD781" s="133"/>
      <c r="AE781" s="134"/>
      <c r="AF781" s="77"/>
      <c r="AG781" s="134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7"/>
      <c r="BJ781" s="77"/>
      <c r="BK781" s="77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77"/>
      <c r="CR781" s="77"/>
      <c r="CS781" s="77"/>
    </row>
    <row r="782" customHeight="true" ht="15.75" customFormat="true" s="5">
      <c r="A782" s="135"/>
      <c r="B782" s="135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133"/>
      <c r="Y782" s="134"/>
      <c r="Z782" s="133"/>
      <c r="AA782" s="134"/>
      <c r="AB782" s="133"/>
      <c r="AC782" s="134"/>
      <c r="AD782" s="133"/>
      <c r="AE782" s="134"/>
      <c r="AF782" s="77"/>
      <c r="AG782" s="134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77"/>
      <c r="BL782" s="77"/>
      <c r="BM782" s="77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77"/>
      <c r="CR782" s="77"/>
      <c r="CS782" s="77"/>
    </row>
    <row r="783" customHeight="true" ht="15.75" customFormat="true" s="5">
      <c r="A783" s="135"/>
      <c r="B783" s="135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133"/>
      <c r="Y783" s="134"/>
      <c r="Z783" s="133"/>
      <c r="AA783" s="134"/>
      <c r="AB783" s="133"/>
      <c r="AC783" s="134"/>
      <c r="AD783" s="133"/>
      <c r="AE783" s="134"/>
      <c r="AF783" s="77"/>
      <c r="AG783" s="134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  <c r="BG783" s="77"/>
      <c r="BH783" s="77"/>
      <c r="BI783" s="77"/>
      <c r="BJ783" s="77"/>
      <c r="BK783" s="77"/>
      <c r="BL783" s="77"/>
      <c r="BM783" s="77"/>
      <c r="BN783" s="77"/>
      <c r="BO783" s="77"/>
      <c r="BP783" s="77"/>
      <c r="BQ783" s="77"/>
      <c r="BR783" s="77"/>
      <c r="BS783" s="77"/>
      <c r="BT783" s="77"/>
      <c r="BU783" s="77"/>
      <c r="BV783" s="77"/>
      <c r="BW783" s="77"/>
      <c r="BX783" s="77"/>
      <c r="BY783" s="77"/>
      <c r="BZ783" s="77"/>
      <c r="CA783" s="77"/>
      <c r="CB783" s="77"/>
      <c r="CC783" s="77"/>
      <c r="CD783" s="77"/>
      <c r="CE783" s="77"/>
      <c r="CF783" s="77"/>
      <c r="CG783" s="77"/>
      <c r="CH783" s="77"/>
      <c r="CI783" s="77"/>
      <c r="CJ783" s="77"/>
      <c r="CK783" s="77"/>
      <c r="CL783" s="77"/>
      <c r="CM783" s="77"/>
      <c r="CN783" s="77"/>
      <c r="CO783" s="77"/>
      <c r="CP783" s="77"/>
      <c r="CQ783" s="77"/>
      <c r="CR783" s="77"/>
      <c r="CS783" s="77"/>
    </row>
    <row r="784" customHeight="true" ht="15.75" customFormat="true" s="5">
      <c r="A784" s="135"/>
      <c r="B784" s="135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133"/>
      <c r="Y784" s="134"/>
      <c r="Z784" s="133"/>
      <c r="AA784" s="134"/>
      <c r="AB784" s="133"/>
      <c r="AC784" s="134"/>
      <c r="AD784" s="133"/>
      <c r="AE784" s="134"/>
      <c r="AF784" s="77"/>
      <c r="AG784" s="134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  <c r="BG784" s="77"/>
      <c r="BH784" s="77"/>
      <c r="BI784" s="77"/>
      <c r="BJ784" s="77"/>
      <c r="BK784" s="77"/>
      <c r="BL784" s="77"/>
      <c r="BM784" s="77"/>
      <c r="BN784" s="77"/>
      <c r="BO784" s="77"/>
      <c r="BP784" s="77"/>
      <c r="BQ784" s="77"/>
      <c r="BR784" s="77"/>
      <c r="BS784" s="77"/>
      <c r="BT784" s="77"/>
      <c r="BU784" s="77"/>
      <c r="BV784" s="77"/>
      <c r="BW784" s="77"/>
      <c r="BX784" s="77"/>
      <c r="BY784" s="77"/>
      <c r="BZ784" s="77"/>
      <c r="CA784" s="77"/>
      <c r="CB784" s="77"/>
      <c r="CC784" s="77"/>
      <c r="CD784" s="77"/>
      <c r="CE784" s="77"/>
      <c r="CF784" s="77"/>
      <c r="CG784" s="77"/>
      <c r="CH784" s="77"/>
      <c r="CI784" s="77"/>
      <c r="CJ784" s="77"/>
      <c r="CK784" s="77"/>
      <c r="CL784" s="77"/>
      <c r="CM784" s="77"/>
      <c r="CN784" s="77"/>
      <c r="CO784" s="77"/>
      <c r="CP784" s="77"/>
      <c r="CQ784" s="77"/>
      <c r="CR784" s="77"/>
      <c r="CS784" s="77"/>
    </row>
    <row r="785" customHeight="true" ht="15.75" customFormat="true" s="5">
      <c r="A785" s="135"/>
      <c r="B785" s="135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133"/>
      <c r="Y785" s="134"/>
      <c r="Z785" s="133"/>
      <c r="AA785" s="134"/>
      <c r="AB785" s="133"/>
      <c r="AC785" s="134"/>
      <c r="AD785" s="133"/>
      <c r="AE785" s="134"/>
      <c r="AF785" s="77"/>
      <c r="AG785" s="134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  <c r="BG785" s="77"/>
      <c r="BH785" s="77"/>
      <c r="BI785" s="77"/>
      <c r="BJ785" s="77"/>
      <c r="BK785" s="77"/>
      <c r="BL785" s="77"/>
      <c r="BM785" s="77"/>
      <c r="BN785" s="77"/>
      <c r="BO785" s="77"/>
      <c r="BP785" s="77"/>
      <c r="BQ785" s="77"/>
      <c r="BR785" s="77"/>
      <c r="BS785" s="77"/>
      <c r="BT785" s="77"/>
      <c r="BU785" s="77"/>
      <c r="BV785" s="77"/>
      <c r="BW785" s="77"/>
      <c r="BX785" s="77"/>
      <c r="BY785" s="77"/>
      <c r="BZ785" s="77"/>
      <c r="CA785" s="77"/>
      <c r="CB785" s="77"/>
      <c r="CC785" s="77"/>
      <c r="CD785" s="77"/>
      <c r="CE785" s="77"/>
      <c r="CF785" s="77"/>
      <c r="CG785" s="77"/>
      <c r="CH785" s="77"/>
      <c r="CI785" s="77"/>
      <c r="CJ785" s="77"/>
      <c r="CK785" s="77"/>
      <c r="CL785" s="77"/>
      <c r="CM785" s="77"/>
      <c r="CN785" s="77"/>
      <c r="CO785" s="77"/>
      <c r="CP785" s="77"/>
      <c r="CQ785" s="77"/>
      <c r="CR785" s="77"/>
      <c r="CS785" s="77"/>
    </row>
    <row r="786" customHeight="true" ht="15.75" customFormat="true" s="5">
      <c r="A786" s="135"/>
      <c r="B786" s="135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133"/>
      <c r="Y786" s="134"/>
      <c r="Z786" s="133"/>
      <c r="AA786" s="134"/>
      <c r="AB786" s="133"/>
      <c r="AC786" s="134"/>
      <c r="AD786" s="133"/>
      <c r="AE786" s="134"/>
      <c r="AF786" s="77"/>
      <c r="AG786" s="134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  <c r="BG786" s="77"/>
      <c r="BH786" s="77"/>
      <c r="BI786" s="77"/>
      <c r="BJ786" s="77"/>
      <c r="BK786" s="77"/>
      <c r="BL786" s="77"/>
      <c r="BM786" s="77"/>
      <c r="BN786" s="77"/>
      <c r="BO786" s="77"/>
      <c r="BP786" s="77"/>
      <c r="BQ786" s="77"/>
      <c r="BR786" s="77"/>
      <c r="BS786" s="77"/>
      <c r="BT786" s="77"/>
      <c r="BU786" s="77"/>
      <c r="BV786" s="77"/>
      <c r="BW786" s="77"/>
      <c r="BX786" s="77"/>
      <c r="BY786" s="77"/>
      <c r="BZ786" s="77"/>
      <c r="CA786" s="77"/>
      <c r="CB786" s="77"/>
      <c r="CC786" s="77"/>
      <c r="CD786" s="77"/>
      <c r="CE786" s="77"/>
      <c r="CF786" s="77"/>
      <c r="CG786" s="77"/>
      <c r="CH786" s="77"/>
      <c r="CI786" s="77"/>
      <c r="CJ786" s="77"/>
      <c r="CK786" s="77"/>
      <c r="CL786" s="77"/>
      <c r="CM786" s="77"/>
      <c r="CN786" s="77"/>
      <c r="CO786" s="77"/>
      <c r="CP786" s="77"/>
      <c r="CQ786" s="77"/>
      <c r="CR786" s="77"/>
      <c r="CS786" s="77"/>
    </row>
    <row r="787" customHeight="true" ht="15.75" customFormat="true" s="5">
      <c r="A787" s="135"/>
      <c r="B787" s="135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133"/>
      <c r="Y787" s="134"/>
      <c r="Z787" s="133"/>
      <c r="AA787" s="134"/>
      <c r="AB787" s="133"/>
      <c r="AC787" s="134"/>
      <c r="AD787" s="133"/>
      <c r="AE787" s="134"/>
      <c r="AF787" s="77"/>
      <c r="AG787" s="134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  <c r="BG787" s="77"/>
      <c r="BH787" s="77"/>
      <c r="BI787" s="77"/>
      <c r="BJ787" s="77"/>
      <c r="BK787" s="77"/>
      <c r="BL787" s="77"/>
      <c r="BM787" s="77"/>
      <c r="BN787" s="77"/>
      <c r="BO787" s="77"/>
      <c r="BP787" s="77"/>
      <c r="BQ787" s="77"/>
      <c r="BR787" s="77"/>
      <c r="BS787" s="77"/>
      <c r="BT787" s="77"/>
      <c r="BU787" s="77"/>
      <c r="BV787" s="77"/>
      <c r="BW787" s="77"/>
      <c r="BX787" s="77"/>
      <c r="BY787" s="77"/>
      <c r="BZ787" s="77"/>
      <c r="CA787" s="77"/>
      <c r="CB787" s="77"/>
      <c r="CC787" s="77"/>
      <c r="CD787" s="77"/>
      <c r="CE787" s="77"/>
      <c r="CF787" s="77"/>
      <c r="CG787" s="77"/>
      <c r="CH787" s="77"/>
      <c r="CI787" s="77"/>
      <c r="CJ787" s="77"/>
      <c r="CK787" s="77"/>
      <c r="CL787" s="77"/>
      <c r="CM787" s="77"/>
      <c r="CN787" s="77"/>
      <c r="CO787" s="77"/>
      <c r="CP787" s="77"/>
      <c r="CQ787" s="77"/>
      <c r="CR787" s="77"/>
      <c r="CS787" s="77"/>
    </row>
    <row r="788" customHeight="true" ht="15.75" customFormat="true" s="5">
      <c r="A788" s="135"/>
      <c r="B788" s="135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133"/>
      <c r="Y788" s="134"/>
      <c r="Z788" s="133"/>
      <c r="AA788" s="134"/>
      <c r="AB788" s="133"/>
      <c r="AC788" s="134"/>
      <c r="AD788" s="133"/>
      <c r="AE788" s="134"/>
      <c r="AF788" s="77"/>
      <c r="AG788" s="134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77"/>
      <c r="CR788" s="77"/>
      <c r="CS788" s="77"/>
    </row>
    <row r="789" customHeight="true" ht="15.75" customFormat="true" s="5">
      <c r="A789" s="135"/>
      <c r="B789" s="135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133"/>
      <c r="Y789" s="134"/>
      <c r="Z789" s="133"/>
      <c r="AA789" s="134"/>
      <c r="AB789" s="133"/>
      <c r="AC789" s="134"/>
      <c r="AD789" s="133"/>
      <c r="AE789" s="134"/>
      <c r="AF789" s="77"/>
      <c r="AG789" s="134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77"/>
      <c r="CR789" s="77"/>
      <c r="CS789" s="77"/>
    </row>
    <row r="790" customHeight="true" ht="15.75" customFormat="true" s="5">
      <c r="A790" s="135"/>
      <c r="B790" s="135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133"/>
      <c r="Y790" s="134"/>
      <c r="Z790" s="133"/>
      <c r="AA790" s="134"/>
      <c r="AB790" s="133"/>
      <c r="AC790" s="134"/>
      <c r="AD790" s="133"/>
      <c r="AE790" s="134"/>
      <c r="AF790" s="77"/>
      <c r="AG790" s="134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  <c r="BG790" s="77"/>
      <c r="BH790" s="77"/>
      <c r="BI790" s="77"/>
      <c r="BJ790" s="77"/>
      <c r="BK790" s="77"/>
      <c r="BL790" s="77"/>
      <c r="BM790" s="77"/>
      <c r="BN790" s="77"/>
      <c r="BO790" s="77"/>
      <c r="BP790" s="77"/>
      <c r="BQ790" s="77"/>
      <c r="BR790" s="77"/>
      <c r="BS790" s="77"/>
      <c r="BT790" s="77"/>
      <c r="BU790" s="77"/>
      <c r="BV790" s="77"/>
      <c r="BW790" s="77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77"/>
      <c r="CR790" s="77"/>
      <c r="CS790" s="77"/>
    </row>
    <row r="791" customHeight="true" ht="15.75" customFormat="true" s="5">
      <c r="A791" s="135"/>
      <c r="B791" s="135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133"/>
      <c r="Y791" s="134"/>
      <c r="Z791" s="133"/>
      <c r="AA791" s="134"/>
      <c r="AB791" s="133"/>
      <c r="AC791" s="134"/>
      <c r="AD791" s="133"/>
      <c r="AE791" s="134"/>
      <c r="AF791" s="77"/>
      <c r="AG791" s="134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  <c r="BG791" s="77"/>
      <c r="BH791" s="77"/>
      <c r="BI791" s="77"/>
      <c r="BJ791" s="77"/>
      <c r="BK791" s="77"/>
      <c r="BL791" s="77"/>
      <c r="BM791" s="77"/>
      <c r="BN791" s="77"/>
      <c r="BO791" s="77"/>
      <c r="BP791" s="77"/>
      <c r="BQ791" s="77"/>
      <c r="BR791" s="77"/>
      <c r="BS791" s="77"/>
      <c r="BT791" s="77"/>
      <c r="BU791" s="77"/>
      <c r="BV791" s="77"/>
      <c r="BW791" s="77"/>
      <c r="BX791" s="77"/>
      <c r="BY791" s="77"/>
      <c r="BZ791" s="77"/>
      <c r="CA791" s="77"/>
      <c r="CB791" s="77"/>
      <c r="CC791" s="77"/>
      <c r="CD791" s="77"/>
      <c r="CE791" s="77"/>
      <c r="CF791" s="77"/>
      <c r="CG791" s="77"/>
      <c r="CH791" s="77"/>
      <c r="CI791" s="77"/>
      <c r="CJ791" s="77"/>
      <c r="CK791" s="77"/>
      <c r="CL791" s="77"/>
      <c r="CM791" s="77"/>
      <c r="CN791" s="77"/>
      <c r="CO791" s="77"/>
      <c r="CP791" s="77"/>
      <c r="CQ791" s="77"/>
      <c r="CR791" s="77"/>
      <c r="CS791" s="77"/>
    </row>
    <row r="792" customHeight="true" ht="15.75" customFormat="true" s="5">
      <c r="A792" s="135"/>
      <c r="B792" s="135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133"/>
      <c r="Y792" s="134"/>
      <c r="Z792" s="133"/>
      <c r="AA792" s="134"/>
      <c r="AB792" s="133"/>
      <c r="AC792" s="134"/>
      <c r="AD792" s="133"/>
      <c r="AE792" s="134"/>
      <c r="AF792" s="77"/>
      <c r="AG792" s="134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  <c r="BG792" s="77"/>
      <c r="BH792" s="77"/>
      <c r="BI792" s="77"/>
      <c r="BJ792" s="77"/>
      <c r="BK792" s="77"/>
      <c r="BL792" s="77"/>
      <c r="BM792" s="77"/>
      <c r="BN792" s="77"/>
      <c r="BO792" s="77"/>
      <c r="BP792" s="77"/>
      <c r="BQ792" s="77"/>
      <c r="BR792" s="77"/>
      <c r="BS792" s="77"/>
      <c r="BT792" s="77"/>
      <c r="BU792" s="77"/>
      <c r="BV792" s="77"/>
      <c r="BW792" s="77"/>
      <c r="BX792" s="77"/>
      <c r="BY792" s="77"/>
      <c r="BZ792" s="77"/>
      <c r="CA792" s="77"/>
      <c r="CB792" s="77"/>
      <c r="CC792" s="77"/>
      <c r="CD792" s="77"/>
      <c r="CE792" s="77"/>
      <c r="CF792" s="77"/>
      <c r="CG792" s="77"/>
      <c r="CH792" s="77"/>
      <c r="CI792" s="77"/>
      <c r="CJ792" s="77"/>
      <c r="CK792" s="77"/>
      <c r="CL792" s="77"/>
      <c r="CM792" s="77"/>
      <c r="CN792" s="77"/>
      <c r="CO792" s="77"/>
      <c r="CP792" s="77"/>
      <c r="CQ792" s="77"/>
      <c r="CR792" s="77"/>
      <c r="CS792" s="77"/>
    </row>
    <row r="793" customHeight="true" ht="15.75" customFormat="true" s="5">
      <c r="A793" s="135"/>
      <c r="B793" s="135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133"/>
      <c r="Y793" s="134"/>
      <c r="Z793" s="133"/>
      <c r="AA793" s="134"/>
      <c r="AB793" s="133"/>
      <c r="AC793" s="134"/>
      <c r="AD793" s="133"/>
      <c r="AE793" s="134"/>
      <c r="AF793" s="77"/>
      <c r="AG793" s="134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  <c r="BG793" s="77"/>
      <c r="BH793" s="77"/>
      <c r="BI793" s="77"/>
      <c r="BJ793" s="77"/>
      <c r="BK793" s="77"/>
      <c r="BL793" s="77"/>
      <c r="BM793" s="77"/>
      <c r="BN793" s="77"/>
      <c r="BO793" s="77"/>
      <c r="BP793" s="77"/>
      <c r="BQ793" s="77"/>
      <c r="BR793" s="77"/>
      <c r="BS793" s="77"/>
      <c r="BT793" s="77"/>
      <c r="BU793" s="77"/>
      <c r="BV793" s="77"/>
      <c r="BW793" s="77"/>
      <c r="BX793" s="77"/>
      <c r="BY793" s="77"/>
      <c r="BZ793" s="77"/>
      <c r="CA793" s="77"/>
      <c r="CB793" s="77"/>
      <c r="CC793" s="77"/>
      <c r="CD793" s="77"/>
      <c r="CE793" s="77"/>
      <c r="CF793" s="77"/>
      <c r="CG793" s="77"/>
      <c r="CH793" s="77"/>
      <c r="CI793" s="77"/>
      <c r="CJ793" s="77"/>
      <c r="CK793" s="77"/>
      <c r="CL793" s="77"/>
      <c r="CM793" s="77"/>
      <c r="CN793" s="77"/>
      <c r="CO793" s="77"/>
      <c r="CP793" s="77"/>
      <c r="CQ793" s="77"/>
      <c r="CR793" s="77"/>
      <c r="CS793" s="77"/>
    </row>
    <row r="794" customHeight="true" ht="15.75" customFormat="true" s="5">
      <c r="A794" s="135"/>
      <c r="B794" s="135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133"/>
      <c r="Y794" s="134"/>
      <c r="Z794" s="133"/>
      <c r="AA794" s="134"/>
      <c r="AB794" s="133"/>
      <c r="AC794" s="134"/>
      <c r="AD794" s="133"/>
      <c r="AE794" s="134"/>
      <c r="AF794" s="77"/>
      <c r="AG794" s="134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  <c r="BG794" s="77"/>
      <c r="BH794" s="77"/>
      <c r="BI794" s="77"/>
      <c r="BJ794" s="77"/>
      <c r="BK794" s="77"/>
      <c r="BL794" s="77"/>
      <c r="BM794" s="77"/>
      <c r="BN794" s="77"/>
      <c r="BO794" s="77"/>
      <c r="BP794" s="77"/>
      <c r="BQ794" s="77"/>
      <c r="BR794" s="77"/>
      <c r="BS794" s="77"/>
      <c r="BT794" s="77"/>
      <c r="BU794" s="77"/>
      <c r="BV794" s="77"/>
      <c r="BW794" s="77"/>
      <c r="BX794" s="77"/>
      <c r="BY794" s="77"/>
      <c r="BZ794" s="77"/>
      <c r="CA794" s="77"/>
      <c r="CB794" s="77"/>
      <c r="CC794" s="77"/>
      <c r="CD794" s="77"/>
      <c r="CE794" s="77"/>
      <c r="CF794" s="77"/>
      <c r="CG794" s="77"/>
      <c r="CH794" s="77"/>
      <c r="CI794" s="77"/>
      <c r="CJ794" s="77"/>
      <c r="CK794" s="77"/>
      <c r="CL794" s="77"/>
      <c r="CM794" s="77"/>
      <c r="CN794" s="77"/>
      <c r="CO794" s="77"/>
      <c r="CP794" s="77"/>
      <c r="CQ794" s="77"/>
      <c r="CR794" s="77"/>
      <c r="CS794" s="77"/>
    </row>
    <row r="795" customHeight="true" ht="15.75" customFormat="true" s="5">
      <c r="A795" s="135"/>
      <c r="B795" s="135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133"/>
      <c r="Y795" s="134"/>
      <c r="Z795" s="133"/>
      <c r="AA795" s="134"/>
      <c r="AB795" s="133"/>
      <c r="AC795" s="134"/>
      <c r="AD795" s="133"/>
      <c r="AE795" s="134"/>
      <c r="AF795" s="77"/>
      <c r="AG795" s="134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77"/>
      <c r="CR795" s="77"/>
      <c r="CS795" s="77"/>
    </row>
    <row r="796" customHeight="true" ht="15.75" customFormat="true" s="5">
      <c r="A796" s="135"/>
      <c r="B796" s="135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133"/>
      <c r="Y796" s="134"/>
      <c r="Z796" s="133"/>
      <c r="AA796" s="134"/>
      <c r="AB796" s="133"/>
      <c r="AC796" s="134"/>
      <c r="AD796" s="133"/>
      <c r="AE796" s="134"/>
      <c r="AF796" s="77"/>
      <c r="AG796" s="134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77"/>
      <c r="CR796" s="77"/>
      <c r="CS796" s="77"/>
    </row>
    <row r="797" customHeight="true" ht="15.75" customFormat="true" s="5">
      <c r="A797" s="135"/>
      <c r="B797" s="135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133"/>
      <c r="Y797" s="134"/>
      <c r="Z797" s="133"/>
      <c r="AA797" s="134"/>
      <c r="AB797" s="133"/>
      <c r="AC797" s="134"/>
      <c r="AD797" s="133"/>
      <c r="AE797" s="134"/>
      <c r="AF797" s="77"/>
      <c r="AG797" s="134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77"/>
      <c r="CR797" s="77"/>
      <c r="CS797" s="77"/>
    </row>
    <row r="798" customHeight="true" ht="15.75" customFormat="true" s="5">
      <c r="A798" s="135"/>
      <c r="B798" s="135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133"/>
      <c r="Y798" s="134"/>
      <c r="Z798" s="133"/>
      <c r="AA798" s="134"/>
      <c r="AB798" s="133"/>
      <c r="AC798" s="134"/>
      <c r="AD798" s="133"/>
      <c r="AE798" s="134"/>
      <c r="AF798" s="77"/>
      <c r="AG798" s="134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  <c r="BG798" s="77"/>
      <c r="BH798" s="77"/>
      <c r="BI798" s="77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77"/>
      <c r="CR798" s="77"/>
      <c r="CS798" s="77"/>
    </row>
    <row r="799" customHeight="true" ht="15.75" customFormat="true" s="5">
      <c r="A799" s="135"/>
      <c r="B799" s="135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133"/>
      <c r="Y799" s="134"/>
      <c r="Z799" s="133"/>
      <c r="AA799" s="134"/>
      <c r="AB799" s="133"/>
      <c r="AC799" s="134"/>
      <c r="AD799" s="133"/>
      <c r="AE799" s="134"/>
      <c r="AF799" s="77"/>
      <c r="AG799" s="134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  <c r="BG799" s="77"/>
      <c r="BH799" s="77"/>
      <c r="BI799" s="77"/>
      <c r="BJ799" s="77"/>
      <c r="BK799" s="77"/>
      <c r="BL799" s="77"/>
      <c r="BM799" s="77"/>
      <c r="BN799" s="77"/>
      <c r="BO799" s="77"/>
      <c r="BP799" s="77"/>
      <c r="BQ799" s="77"/>
      <c r="BR799" s="77"/>
      <c r="BS799" s="77"/>
      <c r="BT799" s="77"/>
      <c r="BU799" s="77"/>
      <c r="BV799" s="77"/>
      <c r="BW799" s="77"/>
      <c r="BX799" s="77"/>
      <c r="BY799" s="77"/>
      <c r="BZ799" s="77"/>
      <c r="CA799" s="77"/>
      <c r="CB799" s="77"/>
      <c r="CC799" s="77"/>
      <c r="CD799" s="77"/>
      <c r="CE799" s="77"/>
      <c r="CF799" s="77"/>
      <c r="CG799" s="77"/>
      <c r="CH799" s="77"/>
      <c r="CI799" s="77"/>
      <c r="CJ799" s="77"/>
      <c r="CK799" s="77"/>
      <c r="CL799" s="77"/>
      <c r="CM799" s="77"/>
      <c r="CN799" s="77"/>
      <c r="CO799" s="77"/>
      <c r="CP799" s="77"/>
      <c r="CQ799" s="77"/>
      <c r="CR799" s="77"/>
      <c r="CS799" s="77"/>
    </row>
    <row r="800" customHeight="true" ht="15.75" customFormat="true" s="5">
      <c r="A800" s="135"/>
      <c r="B800" s="135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133"/>
      <c r="Y800" s="134"/>
      <c r="Z800" s="133"/>
      <c r="AA800" s="134"/>
      <c r="AB800" s="133"/>
      <c r="AC800" s="134"/>
      <c r="AD800" s="133"/>
      <c r="AE800" s="134"/>
      <c r="AF800" s="77"/>
      <c r="AG800" s="134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  <c r="BG800" s="77"/>
      <c r="BH800" s="77"/>
      <c r="BI800" s="77"/>
      <c r="BJ800" s="77"/>
      <c r="BK800" s="77"/>
      <c r="BL800" s="77"/>
      <c r="BM800" s="77"/>
      <c r="BN800" s="77"/>
      <c r="BO800" s="77"/>
      <c r="BP800" s="77"/>
      <c r="BQ800" s="77"/>
      <c r="BR800" s="77"/>
      <c r="BS800" s="77"/>
      <c r="BT800" s="77"/>
      <c r="BU800" s="77"/>
      <c r="BV800" s="77"/>
      <c r="BW800" s="77"/>
      <c r="BX800" s="77"/>
      <c r="BY800" s="77"/>
      <c r="BZ800" s="77"/>
      <c r="CA800" s="77"/>
      <c r="CB800" s="77"/>
      <c r="CC800" s="77"/>
      <c r="CD800" s="77"/>
      <c r="CE800" s="77"/>
      <c r="CF800" s="77"/>
      <c r="CG800" s="77"/>
      <c r="CH800" s="77"/>
      <c r="CI800" s="77"/>
      <c r="CJ800" s="77"/>
      <c r="CK800" s="77"/>
      <c r="CL800" s="77"/>
      <c r="CM800" s="77"/>
      <c r="CN800" s="77"/>
      <c r="CO800" s="77"/>
      <c r="CP800" s="77"/>
      <c r="CQ800" s="77"/>
      <c r="CR800" s="77"/>
      <c r="CS800" s="77"/>
    </row>
    <row r="801" customHeight="true" ht="15.75" customFormat="true" s="5">
      <c r="A801" s="135"/>
      <c r="B801" s="135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133"/>
      <c r="Y801" s="134"/>
      <c r="Z801" s="133"/>
      <c r="AA801" s="134"/>
      <c r="AB801" s="133"/>
      <c r="AC801" s="134"/>
      <c r="AD801" s="133"/>
      <c r="AE801" s="134"/>
      <c r="AF801" s="77"/>
      <c r="AG801" s="134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  <c r="BG801" s="77"/>
      <c r="BH801" s="77"/>
      <c r="BI801" s="77"/>
      <c r="BJ801" s="77"/>
      <c r="BK801" s="77"/>
      <c r="BL801" s="77"/>
      <c r="BM801" s="77"/>
      <c r="BN801" s="77"/>
      <c r="BO801" s="77"/>
      <c r="BP801" s="77"/>
      <c r="BQ801" s="77"/>
      <c r="BR801" s="77"/>
      <c r="BS801" s="77"/>
      <c r="BT801" s="77"/>
      <c r="BU801" s="77"/>
      <c r="BV801" s="77"/>
      <c r="BW801" s="77"/>
      <c r="BX801" s="77"/>
      <c r="BY801" s="77"/>
      <c r="BZ801" s="77"/>
      <c r="CA801" s="77"/>
      <c r="CB801" s="77"/>
      <c r="CC801" s="77"/>
      <c r="CD801" s="77"/>
      <c r="CE801" s="77"/>
      <c r="CF801" s="77"/>
      <c r="CG801" s="77"/>
      <c r="CH801" s="77"/>
      <c r="CI801" s="77"/>
      <c r="CJ801" s="77"/>
      <c r="CK801" s="77"/>
      <c r="CL801" s="77"/>
      <c r="CM801" s="77"/>
      <c r="CN801" s="77"/>
      <c r="CO801" s="77"/>
      <c r="CP801" s="77"/>
      <c r="CQ801" s="77"/>
      <c r="CR801" s="77"/>
      <c r="CS801" s="77"/>
    </row>
    <row r="802" customHeight="true" ht="15.75" customFormat="true" s="5">
      <c r="A802" s="135"/>
      <c r="B802" s="135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133"/>
      <c r="Y802" s="134"/>
      <c r="Z802" s="133"/>
      <c r="AA802" s="134"/>
      <c r="AB802" s="133"/>
      <c r="AC802" s="134"/>
      <c r="AD802" s="133"/>
      <c r="AE802" s="134"/>
      <c r="AF802" s="77"/>
      <c r="AG802" s="134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  <c r="BG802" s="77"/>
      <c r="BH802" s="77"/>
      <c r="BI802" s="77"/>
      <c r="BJ802" s="77"/>
      <c r="BK802" s="77"/>
      <c r="BL802" s="77"/>
      <c r="BM802" s="77"/>
      <c r="BN802" s="77"/>
      <c r="BO802" s="77"/>
      <c r="BP802" s="77"/>
      <c r="BQ802" s="77"/>
      <c r="BR802" s="77"/>
      <c r="BS802" s="77"/>
      <c r="BT802" s="77"/>
      <c r="BU802" s="77"/>
      <c r="BV802" s="77"/>
      <c r="BW802" s="77"/>
      <c r="BX802" s="77"/>
      <c r="BY802" s="77"/>
      <c r="BZ802" s="77"/>
      <c r="CA802" s="77"/>
      <c r="CB802" s="77"/>
      <c r="CC802" s="77"/>
      <c r="CD802" s="77"/>
      <c r="CE802" s="77"/>
      <c r="CF802" s="77"/>
      <c r="CG802" s="77"/>
      <c r="CH802" s="77"/>
      <c r="CI802" s="77"/>
      <c r="CJ802" s="77"/>
      <c r="CK802" s="77"/>
      <c r="CL802" s="77"/>
      <c r="CM802" s="77"/>
      <c r="CN802" s="77"/>
      <c r="CO802" s="77"/>
      <c r="CP802" s="77"/>
      <c r="CQ802" s="77"/>
      <c r="CR802" s="77"/>
      <c r="CS802" s="77"/>
    </row>
    <row r="803" customHeight="true" ht="15.75" customFormat="true" s="5">
      <c r="A803" s="135"/>
      <c r="B803" s="135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133"/>
      <c r="Y803" s="134"/>
      <c r="Z803" s="133"/>
      <c r="AA803" s="134"/>
      <c r="AB803" s="133"/>
      <c r="AC803" s="134"/>
      <c r="AD803" s="133"/>
      <c r="AE803" s="134"/>
      <c r="AF803" s="77"/>
      <c r="AG803" s="134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  <c r="BG803" s="77"/>
      <c r="BH803" s="77"/>
      <c r="BI803" s="77"/>
      <c r="BJ803" s="77"/>
      <c r="BK803" s="77"/>
      <c r="BL803" s="77"/>
      <c r="BM803" s="77"/>
      <c r="BN803" s="77"/>
      <c r="BO803" s="77"/>
      <c r="BP803" s="77"/>
      <c r="BQ803" s="77"/>
      <c r="BR803" s="77"/>
      <c r="BS803" s="77"/>
      <c r="BT803" s="77"/>
      <c r="BU803" s="77"/>
      <c r="BV803" s="77"/>
      <c r="BW803" s="77"/>
      <c r="BX803" s="77"/>
      <c r="BY803" s="77"/>
      <c r="BZ803" s="77"/>
      <c r="CA803" s="77"/>
      <c r="CB803" s="77"/>
      <c r="CC803" s="77"/>
      <c r="CD803" s="77"/>
      <c r="CE803" s="77"/>
      <c r="CF803" s="77"/>
      <c r="CG803" s="77"/>
      <c r="CH803" s="77"/>
      <c r="CI803" s="77"/>
      <c r="CJ803" s="77"/>
      <c r="CK803" s="77"/>
      <c r="CL803" s="77"/>
      <c r="CM803" s="77"/>
      <c r="CN803" s="77"/>
      <c r="CO803" s="77"/>
      <c r="CP803" s="77"/>
      <c r="CQ803" s="77"/>
      <c r="CR803" s="77"/>
      <c r="CS803" s="77"/>
    </row>
    <row r="804" customHeight="true" ht="15.75" customFormat="true" s="5">
      <c r="A804" s="135"/>
      <c r="B804" s="135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133"/>
      <c r="Y804" s="134"/>
      <c r="Z804" s="133"/>
      <c r="AA804" s="134"/>
      <c r="AB804" s="133"/>
      <c r="AC804" s="134"/>
      <c r="AD804" s="133"/>
      <c r="AE804" s="134"/>
      <c r="AF804" s="77"/>
      <c r="AG804" s="134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  <c r="BG804" s="77"/>
      <c r="BH804" s="77"/>
      <c r="BI804" s="77"/>
      <c r="BJ804" s="77"/>
      <c r="BK804" s="77"/>
      <c r="BL804" s="77"/>
      <c r="BM804" s="77"/>
      <c r="BN804" s="77"/>
      <c r="BO804" s="77"/>
      <c r="BP804" s="77"/>
      <c r="BQ804" s="77"/>
      <c r="BR804" s="77"/>
      <c r="BS804" s="77"/>
      <c r="BT804" s="77"/>
      <c r="BU804" s="77"/>
      <c r="BV804" s="77"/>
      <c r="BW804" s="77"/>
      <c r="BX804" s="77"/>
      <c r="BY804" s="77"/>
      <c r="BZ804" s="77"/>
      <c r="CA804" s="77"/>
      <c r="CB804" s="77"/>
      <c r="CC804" s="77"/>
      <c r="CD804" s="77"/>
      <c r="CE804" s="77"/>
      <c r="CF804" s="77"/>
      <c r="CG804" s="77"/>
      <c r="CH804" s="77"/>
      <c r="CI804" s="77"/>
      <c r="CJ804" s="77"/>
      <c r="CK804" s="77"/>
      <c r="CL804" s="77"/>
      <c r="CM804" s="77"/>
      <c r="CN804" s="77"/>
      <c r="CO804" s="77"/>
      <c r="CP804" s="77"/>
      <c r="CQ804" s="77"/>
      <c r="CR804" s="77"/>
      <c r="CS804" s="77"/>
    </row>
    <row r="805" customHeight="true" ht="15.75" customFormat="true" s="5">
      <c r="A805" s="135"/>
      <c r="B805" s="135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133"/>
      <c r="Y805" s="134"/>
      <c r="Z805" s="133"/>
      <c r="AA805" s="134"/>
      <c r="AB805" s="133"/>
      <c r="AC805" s="134"/>
      <c r="AD805" s="133"/>
      <c r="AE805" s="134"/>
      <c r="AF805" s="77"/>
      <c r="AG805" s="134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  <c r="BG805" s="77"/>
      <c r="BH805" s="77"/>
      <c r="BI805" s="77"/>
      <c r="BJ805" s="77"/>
      <c r="BK805" s="77"/>
      <c r="BL805" s="77"/>
      <c r="BM805" s="77"/>
      <c r="BN805" s="77"/>
      <c r="BO805" s="77"/>
      <c r="BP805" s="77"/>
      <c r="BQ805" s="77"/>
      <c r="BR805" s="77"/>
      <c r="BS805" s="77"/>
      <c r="BT805" s="77"/>
      <c r="BU805" s="77"/>
      <c r="BV805" s="77"/>
      <c r="BW805" s="77"/>
      <c r="BX805" s="77"/>
      <c r="BY805" s="77"/>
      <c r="BZ805" s="77"/>
      <c r="CA805" s="77"/>
      <c r="CB805" s="77"/>
      <c r="CC805" s="77"/>
      <c r="CD805" s="77"/>
      <c r="CE805" s="77"/>
      <c r="CF805" s="77"/>
      <c r="CG805" s="77"/>
      <c r="CH805" s="77"/>
      <c r="CI805" s="77"/>
      <c r="CJ805" s="77"/>
      <c r="CK805" s="77"/>
      <c r="CL805" s="77"/>
      <c r="CM805" s="77"/>
      <c r="CN805" s="77"/>
      <c r="CO805" s="77"/>
      <c r="CP805" s="77"/>
      <c r="CQ805" s="77"/>
      <c r="CR805" s="77"/>
      <c r="CS805" s="77"/>
    </row>
    <row r="806" customHeight="true" ht="15.75" customFormat="true" s="5">
      <c r="A806" s="135"/>
      <c r="B806" s="135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133"/>
      <c r="Y806" s="134"/>
      <c r="Z806" s="133"/>
      <c r="AA806" s="134"/>
      <c r="AB806" s="133"/>
      <c r="AC806" s="134"/>
      <c r="AD806" s="133"/>
      <c r="AE806" s="134"/>
      <c r="AF806" s="77"/>
      <c r="AG806" s="134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77"/>
      <c r="CR806" s="77"/>
      <c r="CS806" s="77"/>
    </row>
    <row r="807" customHeight="true" ht="15.75" customFormat="true" s="5">
      <c r="A807" s="135"/>
      <c r="B807" s="135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133"/>
      <c r="Y807" s="134"/>
      <c r="Z807" s="133"/>
      <c r="AA807" s="134"/>
      <c r="AB807" s="133"/>
      <c r="AC807" s="134"/>
      <c r="AD807" s="133"/>
      <c r="AE807" s="134"/>
      <c r="AF807" s="77"/>
      <c r="AG807" s="134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77"/>
      <c r="CR807" s="77"/>
      <c r="CS807" s="77"/>
    </row>
    <row r="808" customHeight="true" ht="15.75" customFormat="true" s="5">
      <c r="A808" s="135"/>
      <c r="B808" s="135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133"/>
      <c r="Y808" s="134"/>
      <c r="Z808" s="133"/>
      <c r="AA808" s="134"/>
      <c r="AB808" s="133"/>
      <c r="AC808" s="134"/>
      <c r="AD808" s="133"/>
      <c r="AE808" s="134"/>
      <c r="AF808" s="77"/>
      <c r="AG808" s="134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  <c r="BG808" s="77"/>
      <c r="BH808" s="77"/>
      <c r="BI808" s="77"/>
      <c r="BJ808" s="77"/>
      <c r="BK808" s="77"/>
      <c r="BL808" s="77"/>
      <c r="BM808" s="77"/>
      <c r="BN808" s="77"/>
      <c r="BO808" s="77"/>
      <c r="BP808" s="77"/>
      <c r="BQ808" s="77"/>
      <c r="BR808" s="77"/>
      <c r="BS808" s="77"/>
      <c r="BT808" s="77"/>
      <c r="BU808" s="77"/>
      <c r="BV808" s="77"/>
      <c r="BW808" s="77"/>
      <c r="BX808" s="77"/>
      <c r="BY808" s="77"/>
      <c r="BZ808" s="77"/>
      <c r="CA808" s="77"/>
      <c r="CB808" s="77"/>
      <c r="CC808" s="77"/>
      <c r="CD808" s="77"/>
      <c r="CE808" s="77"/>
      <c r="CF808" s="77"/>
      <c r="CG808" s="77"/>
      <c r="CH808" s="77"/>
      <c r="CI808" s="77"/>
      <c r="CJ808" s="77"/>
      <c r="CK808" s="77"/>
      <c r="CL808" s="77"/>
      <c r="CM808" s="77"/>
      <c r="CN808" s="77"/>
      <c r="CO808" s="77"/>
      <c r="CP808" s="77"/>
      <c r="CQ808" s="77"/>
      <c r="CR808" s="77"/>
      <c r="CS808" s="77"/>
    </row>
    <row r="809" customHeight="true" ht="15.75" customFormat="true" s="5">
      <c r="A809" s="135"/>
      <c r="B809" s="135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133"/>
      <c r="Y809" s="134"/>
      <c r="Z809" s="133"/>
      <c r="AA809" s="134"/>
      <c r="AB809" s="133"/>
      <c r="AC809" s="134"/>
      <c r="AD809" s="133"/>
      <c r="AE809" s="134"/>
      <c r="AF809" s="77"/>
      <c r="AG809" s="134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  <c r="BG809" s="77"/>
      <c r="BH809" s="77"/>
      <c r="BI809" s="77"/>
      <c r="BJ809" s="77"/>
      <c r="BK809" s="77"/>
      <c r="BL809" s="77"/>
      <c r="BM809" s="77"/>
      <c r="BN809" s="77"/>
      <c r="BO809" s="77"/>
      <c r="BP809" s="77"/>
      <c r="BQ809" s="77"/>
      <c r="BR809" s="77"/>
      <c r="BS809" s="77"/>
      <c r="BT809" s="77"/>
      <c r="BU809" s="77"/>
      <c r="BV809" s="77"/>
      <c r="BW809" s="77"/>
      <c r="BX809" s="77"/>
      <c r="BY809" s="77"/>
      <c r="BZ809" s="77"/>
      <c r="CA809" s="77"/>
      <c r="CB809" s="77"/>
      <c r="CC809" s="77"/>
      <c r="CD809" s="77"/>
      <c r="CE809" s="77"/>
      <c r="CF809" s="77"/>
      <c r="CG809" s="77"/>
      <c r="CH809" s="77"/>
      <c r="CI809" s="77"/>
      <c r="CJ809" s="77"/>
      <c r="CK809" s="77"/>
      <c r="CL809" s="77"/>
      <c r="CM809" s="77"/>
      <c r="CN809" s="77"/>
      <c r="CO809" s="77"/>
      <c r="CP809" s="77"/>
      <c r="CQ809" s="77"/>
      <c r="CR809" s="77"/>
      <c r="CS809" s="77"/>
    </row>
    <row r="810" customHeight="true" ht="15.75" customFormat="true" s="5">
      <c r="A810" s="135"/>
      <c r="B810" s="135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133"/>
      <c r="Y810" s="134"/>
      <c r="Z810" s="133"/>
      <c r="AA810" s="134"/>
      <c r="AB810" s="133"/>
      <c r="AC810" s="134"/>
      <c r="AD810" s="133"/>
      <c r="AE810" s="134"/>
      <c r="AF810" s="77"/>
      <c r="AG810" s="134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  <c r="BG810" s="77"/>
      <c r="BH810" s="77"/>
      <c r="BI810" s="77"/>
      <c r="BJ810" s="77"/>
      <c r="BK810" s="77"/>
      <c r="BL810" s="77"/>
      <c r="BM810" s="77"/>
      <c r="BN810" s="77"/>
      <c r="BO810" s="77"/>
      <c r="BP810" s="77"/>
      <c r="BQ810" s="77"/>
      <c r="BR810" s="77"/>
      <c r="BS810" s="77"/>
      <c r="BT810" s="77"/>
      <c r="BU810" s="77"/>
      <c r="BV810" s="77"/>
      <c r="BW810" s="77"/>
      <c r="BX810" s="77"/>
      <c r="BY810" s="77"/>
      <c r="BZ810" s="77"/>
      <c r="CA810" s="77"/>
      <c r="CB810" s="77"/>
      <c r="CC810" s="77"/>
      <c r="CD810" s="77"/>
      <c r="CE810" s="77"/>
      <c r="CF810" s="77"/>
      <c r="CG810" s="77"/>
      <c r="CH810" s="77"/>
      <c r="CI810" s="77"/>
      <c r="CJ810" s="77"/>
      <c r="CK810" s="77"/>
      <c r="CL810" s="77"/>
      <c r="CM810" s="77"/>
      <c r="CN810" s="77"/>
      <c r="CO810" s="77"/>
      <c r="CP810" s="77"/>
      <c r="CQ810" s="77"/>
      <c r="CR810" s="77"/>
      <c r="CS810" s="77"/>
    </row>
    <row r="811" customHeight="true" ht="15.75" customFormat="true" s="5">
      <c r="A811" s="135"/>
      <c r="B811" s="135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133"/>
      <c r="Y811" s="134"/>
      <c r="Z811" s="133"/>
      <c r="AA811" s="134"/>
      <c r="AB811" s="133"/>
      <c r="AC811" s="134"/>
      <c r="AD811" s="133"/>
      <c r="AE811" s="134"/>
      <c r="AF811" s="77"/>
      <c r="AG811" s="134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  <c r="BG811" s="77"/>
      <c r="BH811" s="77"/>
      <c r="BI811" s="77"/>
      <c r="BJ811" s="77"/>
      <c r="BK811" s="77"/>
      <c r="BL811" s="77"/>
      <c r="BM811" s="77"/>
      <c r="BN811" s="77"/>
      <c r="BO811" s="77"/>
      <c r="BP811" s="77"/>
      <c r="BQ811" s="77"/>
      <c r="BR811" s="77"/>
      <c r="BS811" s="77"/>
      <c r="BT811" s="77"/>
      <c r="BU811" s="77"/>
      <c r="BV811" s="77"/>
      <c r="BW811" s="77"/>
      <c r="BX811" s="77"/>
      <c r="BY811" s="77"/>
      <c r="BZ811" s="77"/>
      <c r="CA811" s="77"/>
      <c r="CB811" s="77"/>
      <c r="CC811" s="77"/>
      <c r="CD811" s="77"/>
      <c r="CE811" s="77"/>
      <c r="CF811" s="77"/>
      <c r="CG811" s="77"/>
      <c r="CH811" s="77"/>
      <c r="CI811" s="77"/>
      <c r="CJ811" s="77"/>
      <c r="CK811" s="77"/>
      <c r="CL811" s="77"/>
      <c r="CM811" s="77"/>
      <c r="CN811" s="77"/>
      <c r="CO811" s="77"/>
      <c r="CP811" s="77"/>
      <c r="CQ811" s="77"/>
      <c r="CR811" s="77"/>
      <c r="CS811" s="77"/>
    </row>
    <row r="812" customHeight="true" ht="15.75" customFormat="true" s="5">
      <c r="A812" s="135"/>
      <c r="B812" s="135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133"/>
      <c r="Y812" s="134"/>
      <c r="Z812" s="133"/>
      <c r="AA812" s="134"/>
      <c r="AB812" s="133"/>
      <c r="AC812" s="134"/>
      <c r="AD812" s="133"/>
      <c r="AE812" s="134"/>
      <c r="AF812" s="77"/>
      <c r="AG812" s="134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  <c r="BG812" s="77"/>
      <c r="BH812" s="77"/>
      <c r="BI812" s="77"/>
      <c r="BJ812" s="77"/>
      <c r="BK812" s="77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77"/>
      <c r="CR812" s="77"/>
      <c r="CS812" s="77"/>
    </row>
    <row r="813" customHeight="true" ht="15.75" customFormat="true" s="5">
      <c r="A813" s="135"/>
      <c r="B813" s="135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133"/>
      <c r="Y813" s="134"/>
      <c r="Z813" s="133"/>
      <c r="AA813" s="134"/>
      <c r="AB813" s="133"/>
      <c r="AC813" s="134"/>
      <c r="AD813" s="133"/>
      <c r="AE813" s="134"/>
      <c r="AF813" s="77"/>
      <c r="AG813" s="134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  <c r="BG813" s="77"/>
      <c r="BH813" s="77"/>
      <c r="BI813" s="77"/>
      <c r="BJ813" s="77"/>
      <c r="BK813" s="77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77"/>
      <c r="CR813" s="77"/>
      <c r="CS813" s="77"/>
    </row>
    <row r="814" customHeight="true" ht="15.75" customFormat="true" s="5">
      <c r="A814" s="135"/>
      <c r="B814" s="135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133"/>
      <c r="Y814" s="134"/>
      <c r="Z814" s="133"/>
      <c r="AA814" s="134"/>
      <c r="AB814" s="133"/>
      <c r="AC814" s="134"/>
      <c r="AD814" s="133"/>
      <c r="AE814" s="134"/>
      <c r="AF814" s="77"/>
      <c r="AG814" s="134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  <c r="BG814" s="77"/>
      <c r="BH814" s="77"/>
      <c r="BI814" s="77"/>
      <c r="BJ814" s="77"/>
      <c r="BK814" s="77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77"/>
      <c r="CR814" s="77"/>
      <c r="CS814" s="77"/>
    </row>
    <row r="815" customHeight="true" ht="15.75" customFormat="true" s="5">
      <c r="A815" s="135"/>
      <c r="B815" s="135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133"/>
      <c r="Y815" s="134"/>
      <c r="Z815" s="133"/>
      <c r="AA815" s="134"/>
      <c r="AB815" s="133"/>
      <c r="AC815" s="134"/>
      <c r="AD815" s="133"/>
      <c r="AE815" s="134"/>
      <c r="AF815" s="77"/>
      <c r="AG815" s="134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  <c r="BG815" s="77"/>
      <c r="BH815" s="77"/>
      <c r="BI815" s="77"/>
      <c r="BJ815" s="77"/>
      <c r="BK815" s="77"/>
      <c r="BL815" s="77"/>
      <c r="BM815" s="77"/>
      <c r="BN815" s="77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77"/>
      <c r="CR815" s="77"/>
      <c r="CS815" s="77"/>
    </row>
    <row r="816" customHeight="true" ht="15.75" customFormat="true" s="5">
      <c r="A816" s="135"/>
      <c r="B816" s="135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133"/>
      <c r="Y816" s="134"/>
      <c r="Z816" s="133"/>
      <c r="AA816" s="134"/>
      <c r="AB816" s="133"/>
      <c r="AC816" s="134"/>
      <c r="AD816" s="133"/>
      <c r="AE816" s="134"/>
      <c r="AF816" s="77"/>
      <c r="AG816" s="134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  <c r="BG816" s="77"/>
      <c r="BH816" s="77"/>
      <c r="BI816" s="77"/>
      <c r="BJ816" s="77"/>
      <c r="BK816" s="77"/>
      <c r="BL816" s="77"/>
      <c r="BM816" s="77"/>
      <c r="BN816" s="77"/>
      <c r="BO816" s="77"/>
      <c r="BP816" s="77"/>
      <c r="BQ816" s="77"/>
      <c r="BR816" s="77"/>
      <c r="BS816" s="77"/>
      <c r="BT816" s="77"/>
      <c r="BU816" s="77"/>
      <c r="BV816" s="77"/>
      <c r="BW816" s="77"/>
      <c r="BX816" s="77"/>
      <c r="BY816" s="77"/>
      <c r="BZ816" s="77"/>
      <c r="CA816" s="77"/>
      <c r="CB816" s="77"/>
      <c r="CC816" s="77"/>
      <c r="CD816" s="77"/>
      <c r="CE816" s="77"/>
      <c r="CF816" s="77"/>
      <c r="CG816" s="77"/>
      <c r="CH816" s="77"/>
      <c r="CI816" s="77"/>
      <c r="CJ816" s="77"/>
      <c r="CK816" s="77"/>
      <c r="CL816" s="77"/>
      <c r="CM816" s="77"/>
      <c r="CN816" s="77"/>
      <c r="CO816" s="77"/>
      <c r="CP816" s="77"/>
      <c r="CQ816" s="77"/>
      <c r="CR816" s="77"/>
      <c r="CS816" s="77"/>
    </row>
    <row r="817" customHeight="true" ht="15.75" customFormat="true" s="5">
      <c r="A817" s="135"/>
      <c r="B817" s="135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133"/>
      <c r="Y817" s="134"/>
      <c r="Z817" s="133"/>
      <c r="AA817" s="134"/>
      <c r="AB817" s="133"/>
      <c r="AC817" s="134"/>
      <c r="AD817" s="133"/>
      <c r="AE817" s="134"/>
      <c r="AF817" s="77"/>
      <c r="AG817" s="134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  <c r="BG817" s="77"/>
      <c r="BH817" s="77"/>
      <c r="BI817" s="77"/>
      <c r="BJ817" s="77"/>
      <c r="BK817" s="77"/>
      <c r="BL817" s="77"/>
      <c r="BM817" s="77"/>
      <c r="BN817" s="77"/>
      <c r="BO817" s="77"/>
      <c r="BP817" s="77"/>
      <c r="BQ817" s="77"/>
      <c r="BR817" s="77"/>
      <c r="BS817" s="77"/>
      <c r="BT817" s="77"/>
      <c r="BU817" s="77"/>
      <c r="BV817" s="77"/>
      <c r="BW817" s="77"/>
      <c r="BX817" s="77"/>
      <c r="BY817" s="77"/>
      <c r="BZ817" s="77"/>
      <c r="CA817" s="77"/>
      <c r="CB817" s="77"/>
      <c r="CC817" s="77"/>
      <c r="CD817" s="77"/>
      <c r="CE817" s="77"/>
      <c r="CF817" s="77"/>
      <c r="CG817" s="77"/>
      <c r="CH817" s="77"/>
      <c r="CI817" s="77"/>
      <c r="CJ817" s="77"/>
      <c r="CK817" s="77"/>
      <c r="CL817" s="77"/>
      <c r="CM817" s="77"/>
      <c r="CN817" s="77"/>
      <c r="CO817" s="77"/>
      <c r="CP817" s="77"/>
      <c r="CQ817" s="77"/>
      <c r="CR817" s="77"/>
      <c r="CS817" s="77"/>
    </row>
    <row r="818" customHeight="true" ht="15.75" customFormat="true" s="5">
      <c r="A818" s="135"/>
      <c r="B818" s="135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133"/>
      <c r="Y818" s="134"/>
      <c r="Z818" s="133"/>
      <c r="AA818" s="134"/>
      <c r="AB818" s="133"/>
      <c r="AC818" s="134"/>
      <c r="AD818" s="133"/>
      <c r="AE818" s="134"/>
      <c r="AF818" s="77"/>
      <c r="AG818" s="134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  <c r="BG818" s="77"/>
      <c r="BH818" s="77"/>
      <c r="BI818" s="77"/>
      <c r="BJ818" s="77"/>
      <c r="BK818" s="77"/>
      <c r="BL818" s="77"/>
      <c r="BM818" s="77"/>
      <c r="BN818" s="77"/>
      <c r="BO818" s="77"/>
      <c r="BP818" s="77"/>
      <c r="BQ818" s="77"/>
      <c r="BR818" s="77"/>
      <c r="BS818" s="77"/>
      <c r="BT818" s="77"/>
      <c r="BU818" s="77"/>
      <c r="BV818" s="77"/>
      <c r="BW818" s="77"/>
      <c r="BX818" s="77"/>
      <c r="BY818" s="77"/>
      <c r="BZ818" s="77"/>
      <c r="CA818" s="77"/>
      <c r="CB818" s="77"/>
      <c r="CC818" s="77"/>
      <c r="CD818" s="77"/>
      <c r="CE818" s="77"/>
      <c r="CF818" s="77"/>
      <c r="CG818" s="77"/>
      <c r="CH818" s="77"/>
      <c r="CI818" s="77"/>
      <c r="CJ818" s="77"/>
      <c r="CK818" s="77"/>
      <c r="CL818" s="77"/>
      <c r="CM818" s="77"/>
      <c r="CN818" s="77"/>
      <c r="CO818" s="77"/>
      <c r="CP818" s="77"/>
      <c r="CQ818" s="77"/>
      <c r="CR818" s="77"/>
      <c r="CS818" s="77"/>
    </row>
    <row r="819" customHeight="true" ht="15.75" customFormat="true" s="5">
      <c r="A819" s="135"/>
      <c r="B819" s="135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133"/>
      <c r="Y819" s="134"/>
      <c r="Z819" s="133"/>
      <c r="AA819" s="134"/>
      <c r="AB819" s="133"/>
      <c r="AC819" s="134"/>
      <c r="AD819" s="133"/>
      <c r="AE819" s="134"/>
      <c r="AF819" s="77"/>
      <c r="AG819" s="134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  <c r="BG819" s="77"/>
      <c r="BH819" s="77"/>
      <c r="BI819" s="77"/>
      <c r="BJ819" s="77"/>
      <c r="BK819" s="77"/>
      <c r="BL819" s="77"/>
      <c r="BM819" s="77"/>
      <c r="BN819" s="77"/>
      <c r="BO819" s="77"/>
      <c r="BP819" s="77"/>
      <c r="BQ819" s="77"/>
      <c r="BR819" s="77"/>
      <c r="BS819" s="77"/>
      <c r="BT819" s="77"/>
      <c r="BU819" s="77"/>
      <c r="BV819" s="77"/>
      <c r="BW819" s="77"/>
      <c r="BX819" s="77"/>
      <c r="BY819" s="77"/>
      <c r="BZ819" s="77"/>
      <c r="CA819" s="77"/>
      <c r="CB819" s="77"/>
      <c r="CC819" s="77"/>
      <c r="CD819" s="77"/>
      <c r="CE819" s="77"/>
      <c r="CF819" s="77"/>
      <c r="CG819" s="77"/>
      <c r="CH819" s="77"/>
      <c r="CI819" s="77"/>
      <c r="CJ819" s="77"/>
      <c r="CK819" s="77"/>
      <c r="CL819" s="77"/>
      <c r="CM819" s="77"/>
      <c r="CN819" s="77"/>
      <c r="CO819" s="77"/>
      <c r="CP819" s="77"/>
      <c r="CQ819" s="77"/>
      <c r="CR819" s="77"/>
      <c r="CS819" s="77"/>
    </row>
    <row r="820" customHeight="true" ht="15.75" customFormat="true" s="5">
      <c r="A820" s="135"/>
      <c r="B820" s="135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133"/>
      <c r="Y820" s="134"/>
      <c r="Z820" s="133"/>
      <c r="AA820" s="134"/>
      <c r="AB820" s="133"/>
      <c r="AC820" s="134"/>
      <c r="AD820" s="133"/>
      <c r="AE820" s="134"/>
      <c r="AF820" s="77"/>
      <c r="AG820" s="134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  <c r="BG820" s="77"/>
      <c r="BH820" s="77"/>
      <c r="BI820" s="77"/>
      <c r="BJ820" s="77"/>
      <c r="BK820" s="77"/>
      <c r="BL820" s="77"/>
      <c r="BM820" s="77"/>
      <c r="BN820" s="77"/>
      <c r="BO820" s="77"/>
      <c r="BP820" s="77"/>
      <c r="BQ820" s="77"/>
      <c r="BR820" s="77"/>
      <c r="BS820" s="77"/>
      <c r="BT820" s="77"/>
      <c r="BU820" s="77"/>
      <c r="BV820" s="77"/>
      <c r="BW820" s="77"/>
      <c r="BX820" s="77"/>
      <c r="BY820" s="77"/>
      <c r="BZ820" s="77"/>
      <c r="CA820" s="77"/>
      <c r="CB820" s="77"/>
      <c r="CC820" s="77"/>
      <c r="CD820" s="77"/>
      <c r="CE820" s="77"/>
      <c r="CF820" s="77"/>
      <c r="CG820" s="77"/>
      <c r="CH820" s="77"/>
      <c r="CI820" s="77"/>
      <c r="CJ820" s="77"/>
      <c r="CK820" s="77"/>
      <c r="CL820" s="77"/>
      <c r="CM820" s="77"/>
      <c r="CN820" s="77"/>
      <c r="CO820" s="77"/>
      <c r="CP820" s="77"/>
      <c r="CQ820" s="77"/>
      <c r="CR820" s="77"/>
      <c r="CS820" s="77"/>
    </row>
    <row r="821" customHeight="true" ht="15.75" customFormat="true" s="5">
      <c r="A821" s="135"/>
      <c r="B821" s="135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133"/>
      <c r="Y821" s="134"/>
      <c r="Z821" s="133"/>
      <c r="AA821" s="134"/>
      <c r="AB821" s="133"/>
      <c r="AC821" s="134"/>
      <c r="AD821" s="133"/>
      <c r="AE821" s="134"/>
      <c r="AF821" s="77"/>
      <c r="AG821" s="134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77"/>
      <c r="CR821" s="77"/>
      <c r="CS821" s="77"/>
    </row>
    <row r="822" customHeight="true" ht="15.75" customFormat="true" s="5">
      <c r="A822" s="135"/>
      <c r="B822" s="135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133"/>
      <c r="Y822" s="134"/>
      <c r="Z822" s="133"/>
      <c r="AA822" s="134"/>
      <c r="AB822" s="133"/>
      <c r="AC822" s="134"/>
      <c r="AD822" s="133"/>
      <c r="AE822" s="134"/>
      <c r="AF822" s="77"/>
      <c r="AG822" s="134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  <c r="BG822" s="77"/>
      <c r="BH822" s="77"/>
      <c r="BI822" s="77"/>
      <c r="BJ822" s="77"/>
      <c r="BK822" s="77"/>
      <c r="BL822" s="77"/>
      <c r="BM822" s="77"/>
      <c r="BN822" s="77"/>
      <c r="BO822" s="77"/>
      <c r="BP822" s="77"/>
      <c r="BQ822" s="77"/>
      <c r="BR822" s="77"/>
      <c r="BS822" s="77"/>
      <c r="BT822" s="77"/>
      <c r="BU822" s="77"/>
      <c r="BV822" s="77"/>
      <c r="BW822" s="77"/>
      <c r="BX822" s="77"/>
      <c r="BY822" s="77"/>
      <c r="BZ822" s="77"/>
      <c r="CA822" s="77"/>
      <c r="CB822" s="77"/>
      <c r="CC822" s="77"/>
      <c r="CD822" s="77"/>
      <c r="CE822" s="77"/>
      <c r="CF822" s="77"/>
      <c r="CG822" s="77"/>
      <c r="CH822" s="77"/>
      <c r="CI822" s="77"/>
      <c r="CJ822" s="77"/>
      <c r="CK822" s="77"/>
      <c r="CL822" s="77"/>
      <c r="CM822" s="77"/>
      <c r="CN822" s="77"/>
      <c r="CO822" s="77"/>
      <c r="CP822" s="77"/>
      <c r="CQ822" s="77"/>
      <c r="CR822" s="77"/>
      <c r="CS822" s="77"/>
    </row>
    <row r="823" customHeight="true" ht="15.75" customFormat="true" s="5">
      <c r="A823" s="135"/>
      <c r="B823" s="135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133"/>
      <c r="Y823" s="134"/>
      <c r="Z823" s="133"/>
      <c r="AA823" s="134"/>
      <c r="AB823" s="133"/>
      <c r="AC823" s="134"/>
      <c r="AD823" s="133"/>
      <c r="AE823" s="134"/>
      <c r="AF823" s="77"/>
      <c r="AG823" s="134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  <c r="BG823" s="77"/>
      <c r="BH823" s="77"/>
      <c r="BI823" s="77"/>
      <c r="BJ823" s="77"/>
      <c r="BK823" s="77"/>
      <c r="BL823" s="77"/>
      <c r="BM823" s="77"/>
      <c r="BN823" s="77"/>
      <c r="BO823" s="77"/>
      <c r="BP823" s="77"/>
      <c r="BQ823" s="77"/>
      <c r="BR823" s="77"/>
      <c r="BS823" s="77"/>
      <c r="BT823" s="77"/>
      <c r="BU823" s="77"/>
      <c r="BV823" s="77"/>
      <c r="BW823" s="77"/>
      <c r="BX823" s="77"/>
      <c r="BY823" s="77"/>
      <c r="BZ823" s="77"/>
      <c r="CA823" s="77"/>
      <c r="CB823" s="77"/>
      <c r="CC823" s="77"/>
      <c r="CD823" s="77"/>
      <c r="CE823" s="77"/>
      <c r="CF823" s="77"/>
      <c r="CG823" s="77"/>
      <c r="CH823" s="77"/>
      <c r="CI823" s="77"/>
      <c r="CJ823" s="77"/>
      <c r="CK823" s="77"/>
      <c r="CL823" s="77"/>
      <c r="CM823" s="77"/>
      <c r="CN823" s="77"/>
      <c r="CO823" s="77"/>
      <c r="CP823" s="77"/>
      <c r="CQ823" s="77"/>
      <c r="CR823" s="77"/>
      <c r="CS823" s="77"/>
    </row>
    <row r="824" customHeight="true" ht="15.75" customFormat="true" s="5">
      <c r="A824" s="135"/>
      <c r="B824" s="135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133"/>
      <c r="Y824" s="134"/>
      <c r="Z824" s="133"/>
      <c r="AA824" s="134"/>
      <c r="AB824" s="133"/>
      <c r="AC824" s="134"/>
      <c r="AD824" s="133"/>
      <c r="AE824" s="134"/>
      <c r="AF824" s="77"/>
      <c r="AG824" s="134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  <c r="BG824" s="77"/>
      <c r="BH824" s="77"/>
      <c r="BI824" s="77"/>
      <c r="BJ824" s="77"/>
      <c r="BK824" s="77"/>
      <c r="BL824" s="77"/>
      <c r="BM824" s="77"/>
      <c r="BN824" s="77"/>
      <c r="BO824" s="77"/>
      <c r="BP824" s="77"/>
      <c r="BQ824" s="77"/>
      <c r="BR824" s="77"/>
      <c r="BS824" s="77"/>
      <c r="BT824" s="77"/>
      <c r="BU824" s="77"/>
      <c r="BV824" s="77"/>
      <c r="BW824" s="77"/>
      <c r="BX824" s="77"/>
      <c r="BY824" s="77"/>
      <c r="BZ824" s="77"/>
      <c r="CA824" s="77"/>
      <c r="CB824" s="77"/>
      <c r="CC824" s="77"/>
      <c r="CD824" s="77"/>
      <c r="CE824" s="77"/>
      <c r="CF824" s="77"/>
      <c r="CG824" s="77"/>
      <c r="CH824" s="77"/>
      <c r="CI824" s="77"/>
      <c r="CJ824" s="77"/>
      <c r="CK824" s="77"/>
      <c r="CL824" s="77"/>
      <c r="CM824" s="77"/>
      <c r="CN824" s="77"/>
      <c r="CO824" s="77"/>
      <c r="CP824" s="77"/>
      <c r="CQ824" s="77"/>
      <c r="CR824" s="77"/>
      <c r="CS824" s="77"/>
    </row>
    <row r="825" customHeight="true" ht="15.75" customFormat="true" s="5">
      <c r="A825" s="135"/>
      <c r="B825" s="135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133"/>
      <c r="Y825" s="134"/>
      <c r="Z825" s="133"/>
      <c r="AA825" s="134"/>
      <c r="AB825" s="133"/>
      <c r="AC825" s="134"/>
      <c r="AD825" s="133"/>
      <c r="AE825" s="134"/>
      <c r="AF825" s="77"/>
      <c r="AG825" s="134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  <c r="BG825" s="77"/>
      <c r="BH825" s="77"/>
      <c r="BI825" s="77"/>
      <c r="BJ825" s="77"/>
      <c r="BK825" s="77"/>
      <c r="BL825" s="77"/>
      <c r="BM825" s="77"/>
      <c r="BN825" s="77"/>
      <c r="BO825" s="77"/>
      <c r="BP825" s="77"/>
      <c r="BQ825" s="77"/>
      <c r="BR825" s="77"/>
      <c r="BS825" s="77"/>
      <c r="BT825" s="77"/>
      <c r="BU825" s="77"/>
      <c r="BV825" s="77"/>
      <c r="BW825" s="77"/>
      <c r="BX825" s="77"/>
      <c r="BY825" s="77"/>
      <c r="BZ825" s="77"/>
      <c r="CA825" s="77"/>
      <c r="CB825" s="77"/>
      <c r="CC825" s="77"/>
      <c r="CD825" s="77"/>
      <c r="CE825" s="77"/>
      <c r="CF825" s="77"/>
      <c r="CG825" s="77"/>
      <c r="CH825" s="77"/>
      <c r="CI825" s="77"/>
      <c r="CJ825" s="77"/>
      <c r="CK825" s="77"/>
      <c r="CL825" s="77"/>
      <c r="CM825" s="77"/>
      <c r="CN825" s="77"/>
      <c r="CO825" s="77"/>
      <c r="CP825" s="77"/>
      <c r="CQ825" s="77"/>
      <c r="CR825" s="77"/>
      <c r="CS825" s="77"/>
    </row>
    <row r="826" customHeight="true" ht="15.75" customFormat="true" s="5">
      <c r="A826" s="135"/>
      <c r="B826" s="135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133"/>
      <c r="Y826" s="134"/>
      <c r="Z826" s="133"/>
      <c r="AA826" s="134"/>
      <c r="AB826" s="133"/>
      <c r="AC826" s="134"/>
      <c r="AD826" s="133"/>
      <c r="AE826" s="134"/>
      <c r="AF826" s="77"/>
      <c r="AG826" s="134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  <c r="BG826" s="77"/>
      <c r="BH826" s="77"/>
      <c r="BI826" s="77"/>
      <c r="BJ826" s="77"/>
      <c r="BK826" s="77"/>
      <c r="BL826" s="77"/>
      <c r="BM826" s="77"/>
      <c r="BN826" s="77"/>
      <c r="BO826" s="77"/>
      <c r="BP826" s="77"/>
      <c r="BQ826" s="77"/>
      <c r="BR826" s="77"/>
      <c r="BS826" s="77"/>
      <c r="BT826" s="77"/>
      <c r="BU826" s="77"/>
      <c r="BV826" s="77"/>
      <c r="BW826" s="77"/>
      <c r="BX826" s="77"/>
      <c r="BY826" s="77"/>
      <c r="BZ826" s="77"/>
      <c r="CA826" s="77"/>
      <c r="CB826" s="77"/>
      <c r="CC826" s="77"/>
      <c r="CD826" s="77"/>
      <c r="CE826" s="77"/>
      <c r="CF826" s="77"/>
      <c r="CG826" s="77"/>
      <c r="CH826" s="77"/>
      <c r="CI826" s="77"/>
      <c r="CJ826" s="77"/>
      <c r="CK826" s="77"/>
      <c r="CL826" s="77"/>
      <c r="CM826" s="77"/>
      <c r="CN826" s="77"/>
      <c r="CO826" s="77"/>
      <c r="CP826" s="77"/>
      <c r="CQ826" s="77"/>
      <c r="CR826" s="77"/>
      <c r="CS826" s="77"/>
    </row>
    <row r="827" customHeight="true" ht="15.75" customFormat="true" s="5">
      <c r="A827" s="135"/>
      <c r="B827" s="135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133"/>
      <c r="Y827" s="134"/>
      <c r="Z827" s="133"/>
      <c r="AA827" s="134"/>
      <c r="AB827" s="133"/>
      <c r="AC827" s="134"/>
      <c r="AD827" s="133"/>
      <c r="AE827" s="134"/>
      <c r="AF827" s="77"/>
      <c r="AG827" s="134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  <c r="BG827" s="77"/>
      <c r="BH827" s="77"/>
      <c r="BI827" s="77"/>
      <c r="BJ827" s="77"/>
      <c r="BK827" s="77"/>
      <c r="BL827" s="77"/>
      <c r="BM827" s="77"/>
      <c r="BN827" s="77"/>
      <c r="BO827" s="77"/>
      <c r="BP827" s="77"/>
      <c r="BQ827" s="77"/>
      <c r="BR827" s="77"/>
      <c r="BS827" s="77"/>
      <c r="BT827" s="77"/>
      <c r="BU827" s="77"/>
      <c r="BV827" s="77"/>
      <c r="BW827" s="77"/>
      <c r="BX827" s="77"/>
      <c r="BY827" s="77"/>
      <c r="BZ827" s="77"/>
      <c r="CA827" s="77"/>
      <c r="CB827" s="77"/>
      <c r="CC827" s="77"/>
      <c r="CD827" s="77"/>
      <c r="CE827" s="77"/>
      <c r="CF827" s="77"/>
      <c r="CG827" s="77"/>
      <c r="CH827" s="77"/>
      <c r="CI827" s="77"/>
      <c r="CJ827" s="77"/>
      <c r="CK827" s="77"/>
      <c r="CL827" s="77"/>
      <c r="CM827" s="77"/>
      <c r="CN827" s="77"/>
      <c r="CO827" s="77"/>
      <c r="CP827" s="77"/>
      <c r="CQ827" s="77"/>
      <c r="CR827" s="77"/>
      <c r="CS827" s="77"/>
    </row>
    <row r="828" customHeight="true" ht="15.75" customFormat="true" s="5">
      <c r="A828" s="135"/>
      <c r="B828" s="135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133"/>
      <c r="Y828" s="134"/>
      <c r="Z828" s="133"/>
      <c r="AA828" s="134"/>
      <c r="AB828" s="133"/>
      <c r="AC828" s="134"/>
      <c r="AD828" s="133"/>
      <c r="AE828" s="134"/>
      <c r="AF828" s="77"/>
      <c r="AG828" s="134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77"/>
      <c r="CR828" s="77"/>
      <c r="CS828" s="77"/>
    </row>
    <row r="829" customHeight="true" ht="15.75" customFormat="true" s="5">
      <c r="A829" s="135"/>
      <c r="B829" s="135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133"/>
      <c r="Y829" s="134"/>
      <c r="Z829" s="133"/>
      <c r="AA829" s="134"/>
      <c r="AB829" s="133"/>
      <c r="AC829" s="134"/>
      <c r="AD829" s="133"/>
      <c r="AE829" s="134"/>
      <c r="AF829" s="77"/>
      <c r="AG829" s="134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77"/>
      <c r="CR829" s="77"/>
      <c r="CS829" s="77"/>
    </row>
    <row r="830" customHeight="true" ht="15.75" customFormat="true" s="5">
      <c r="A830" s="135"/>
      <c r="B830" s="135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133"/>
      <c r="Y830" s="134"/>
      <c r="Z830" s="133"/>
      <c r="AA830" s="134"/>
      <c r="AB830" s="133"/>
      <c r="AC830" s="134"/>
      <c r="AD830" s="133"/>
      <c r="AE830" s="134"/>
      <c r="AF830" s="77"/>
      <c r="AG830" s="134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  <c r="BG830" s="77"/>
      <c r="BH830" s="77"/>
      <c r="BI830" s="77"/>
      <c r="BJ830" s="77"/>
      <c r="BK830" s="77"/>
      <c r="BL830" s="77"/>
      <c r="BM830" s="77"/>
      <c r="BN830" s="77"/>
      <c r="BO830" s="77"/>
      <c r="BP830" s="77"/>
      <c r="BQ830" s="77"/>
      <c r="BR830" s="77"/>
      <c r="BS830" s="77"/>
      <c r="BT830" s="77"/>
      <c r="BU830" s="77"/>
      <c r="BV830" s="77"/>
      <c r="BW830" s="77"/>
      <c r="BX830" s="77"/>
      <c r="BY830" s="77"/>
      <c r="BZ830" s="77"/>
      <c r="CA830" s="77"/>
      <c r="CB830" s="77"/>
      <c r="CC830" s="77"/>
      <c r="CD830" s="77"/>
      <c r="CE830" s="77"/>
      <c r="CF830" s="77"/>
      <c r="CG830" s="77"/>
      <c r="CH830" s="77"/>
      <c r="CI830" s="77"/>
      <c r="CJ830" s="77"/>
      <c r="CK830" s="77"/>
      <c r="CL830" s="77"/>
      <c r="CM830" s="77"/>
      <c r="CN830" s="77"/>
      <c r="CO830" s="77"/>
      <c r="CP830" s="77"/>
      <c r="CQ830" s="77"/>
      <c r="CR830" s="77"/>
      <c r="CS830" s="77"/>
    </row>
    <row r="831" customHeight="true" ht="15.75" customFormat="true" s="5">
      <c r="A831" s="135"/>
      <c r="B831" s="135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133"/>
      <c r="Y831" s="134"/>
      <c r="Z831" s="133"/>
      <c r="AA831" s="134"/>
      <c r="AB831" s="133"/>
      <c r="AC831" s="134"/>
      <c r="AD831" s="133"/>
      <c r="AE831" s="134"/>
      <c r="AF831" s="77"/>
      <c r="AG831" s="134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  <c r="BG831" s="77"/>
      <c r="BH831" s="77"/>
      <c r="BI831" s="77"/>
      <c r="BJ831" s="77"/>
      <c r="BK831" s="77"/>
      <c r="BL831" s="77"/>
      <c r="BM831" s="77"/>
      <c r="BN831" s="77"/>
      <c r="BO831" s="77"/>
      <c r="BP831" s="77"/>
      <c r="BQ831" s="77"/>
      <c r="BR831" s="77"/>
      <c r="BS831" s="77"/>
      <c r="BT831" s="77"/>
      <c r="BU831" s="77"/>
      <c r="BV831" s="77"/>
      <c r="BW831" s="77"/>
      <c r="BX831" s="77"/>
      <c r="BY831" s="77"/>
      <c r="BZ831" s="77"/>
      <c r="CA831" s="77"/>
      <c r="CB831" s="77"/>
      <c r="CC831" s="77"/>
      <c r="CD831" s="77"/>
      <c r="CE831" s="77"/>
      <c r="CF831" s="77"/>
      <c r="CG831" s="77"/>
      <c r="CH831" s="77"/>
      <c r="CI831" s="77"/>
      <c r="CJ831" s="77"/>
      <c r="CK831" s="77"/>
      <c r="CL831" s="77"/>
      <c r="CM831" s="77"/>
      <c r="CN831" s="77"/>
      <c r="CO831" s="77"/>
      <c r="CP831" s="77"/>
      <c r="CQ831" s="77"/>
      <c r="CR831" s="77"/>
      <c r="CS831" s="77"/>
    </row>
    <row r="832" customHeight="true" ht="15.75" customFormat="true" s="5">
      <c r="A832" s="135"/>
      <c r="B832" s="135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133"/>
      <c r="Y832" s="134"/>
      <c r="Z832" s="133"/>
      <c r="AA832" s="134"/>
      <c r="AB832" s="133"/>
      <c r="AC832" s="134"/>
      <c r="AD832" s="133"/>
      <c r="AE832" s="134"/>
      <c r="AF832" s="77"/>
      <c r="AG832" s="134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  <c r="BG832" s="77"/>
      <c r="BH832" s="77"/>
      <c r="BI832" s="77"/>
      <c r="BJ832" s="77"/>
      <c r="BK832" s="77"/>
      <c r="BL832" s="77"/>
      <c r="BM832" s="77"/>
      <c r="BN832" s="77"/>
      <c r="BO832" s="77"/>
      <c r="BP832" s="77"/>
      <c r="BQ832" s="77"/>
      <c r="BR832" s="77"/>
      <c r="BS832" s="77"/>
      <c r="BT832" s="77"/>
      <c r="BU832" s="77"/>
      <c r="BV832" s="77"/>
      <c r="BW832" s="77"/>
      <c r="BX832" s="77"/>
      <c r="BY832" s="77"/>
      <c r="BZ832" s="77"/>
      <c r="CA832" s="77"/>
      <c r="CB832" s="77"/>
      <c r="CC832" s="77"/>
      <c r="CD832" s="77"/>
      <c r="CE832" s="77"/>
      <c r="CF832" s="77"/>
      <c r="CG832" s="77"/>
      <c r="CH832" s="77"/>
      <c r="CI832" s="77"/>
      <c r="CJ832" s="77"/>
      <c r="CK832" s="77"/>
      <c r="CL832" s="77"/>
      <c r="CM832" s="77"/>
      <c r="CN832" s="77"/>
      <c r="CO832" s="77"/>
      <c r="CP832" s="77"/>
      <c r="CQ832" s="77"/>
      <c r="CR832" s="77"/>
      <c r="CS832" s="77"/>
    </row>
    <row r="833" customHeight="true" ht="15.75" customFormat="true" s="5">
      <c r="A833" s="135"/>
      <c r="B833" s="135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133"/>
      <c r="Y833" s="134"/>
      <c r="Z833" s="133"/>
      <c r="AA833" s="134"/>
      <c r="AB833" s="133"/>
      <c r="AC833" s="134"/>
      <c r="AD833" s="133"/>
      <c r="AE833" s="134"/>
      <c r="AF833" s="77"/>
      <c r="AG833" s="134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  <c r="BG833" s="77"/>
      <c r="BH833" s="77"/>
      <c r="BI833" s="77"/>
      <c r="BJ833" s="77"/>
      <c r="BK833" s="77"/>
      <c r="BL833" s="77"/>
      <c r="BM833" s="77"/>
      <c r="BN833" s="77"/>
      <c r="BO833" s="77"/>
      <c r="BP833" s="77"/>
      <c r="BQ833" s="77"/>
      <c r="BR833" s="77"/>
      <c r="BS833" s="77"/>
      <c r="BT833" s="77"/>
      <c r="BU833" s="77"/>
      <c r="BV833" s="77"/>
      <c r="BW833" s="77"/>
      <c r="BX833" s="77"/>
      <c r="BY833" s="77"/>
      <c r="BZ833" s="77"/>
      <c r="CA833" s="77"/>
      <c r="CB833" s="77"/>
      <c r="CC833" s="77"/>
      <c r="CD833" s="77"/>
      <c r="CE833" s="77"/>
      <c r="CF833" s="77"/>
      <c r="CG833" s="77"/>
      <c r="CH833" s="77"/>
      <c r="CI833" s="77"/>
      <c r="CJ833" s="77"/>
      <c r="CK833" s="77"/>
      <c r="CL833" s="77"/>
      <c r="CM833" s="77"/>
      <c r="CN833" s="77"/>
      <c r="CO833" s="77"/>
      <c r="CP833" s="77"/>
      <c r="CQ833" s="77"/>
      <c r="CR833" s="77"/>
      <c r="CS833" s="77"/>
    </row>
    <row r="834" customHeight="true" ht="15.75" customFormat="true" s="5">
      <c r="A834" s="135"/>
      <c r="B834" s="135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133"/>
      <c r="Y834" s="134"/>
      <c r="Z834" s="133"/>
      <c r="AA834" s="134"/>
      <c r="AB834" s="133"/>
      <c r="AC834" s="134"/>
      <c r="AD834" s="133"/>
      <c r="AE834" s="134"/>
      <c r="AF834" s="77"/>
      <c r="AG834" s="134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77"/>
      <c r="CR834" s="77"/>
      <c r="CS834" s="77"/>
    </row>
    <row r="835" customHeight="true" ht="15.75" customFormat="true" s="5">
      <c r="A835" s="135"/>
      <c r="B835" s="135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133"/>
      <c r="Y835" s="134"/>
      <c r="Z835" s="133"/>
      <c r="AA835" s="134"/>
      <c r="AB835" s="133"/>
      <c r="AC835" s="134"/>
      <c r="AD835" s="133"/>
      <c r="AE835" s="134"/>
      <c r="AF835" s="77"/>
      <c r="AG835" s="134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77"/>
      <c r="CR835" s="77"/>
      <c r="CS835" s="77"/>
    </row>
    <row r="836" customHeight="true" ht="15.75" customFormat="true" s="5">
      <c r="A836" s="135"/>
      <c r="B836" s="135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133"/>
      <c r="Y836" s="134"/>
      <c r="Z836" s="133"/>
      <c r="AA836" s="134"/>
      <c r="AB836" s="133"/>
      <c r="AC836" s="134"/>
      <c r="AD836" s="133"/>
      <c r="AE836" s="134"/>
      <c r="AF836" s="77"/>
      <c r="AG836" s="134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77"/>
      <c r="CR836" s="77"/>
      <c r="CS836" s="77"/>
    </row>
    <row r="837" customHeight="true" ht="15.75" customFormat="true" s="5">
      <c r="A837" s="135"/>
      <c r="B837" s="135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133"/>
      <c r="Y837" s="134"/>
      <c r="Z837" s="133"/>
      <c r="AA837" s="134"/>
      <c r="AB837" s="133"/>
      <c r="AC837" s="134"/>
      <c r="AD837" s="133"/>
      <c r="AE837" s="134"/>
      <c r="AF837" s="77"/>
      <c r="AG837" s="134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  <c r="BG837" s="77"/>
      <c r="BH837" s="77"/>
      <c r="BI837" s="77"/>
      <c r="BJ837" s="77"/>
      <c r="BK837" s="77"/>
      <c r="BL837" s="77"/>
      <c r="BM837" s="77"/>
      <c r="BN837" s="77"/>
      <c r="BO837" s="77"/>
      <c r="BP837" s="77"/>
      <c r="BQ837" s="77"/>
      <c r="BR837" s="77"/>
      <c r="BS837" s="77"/>
      <c r="BT837" s="77"/>
      <c r="BU837" s="77"/>
      <c r="BV837" s="77"/>
      <c r="BW837" s="77"/>
      <c r="BX837" s="77"/>
      <c r="BY837" s="77"/>
      <c r="BZ837" s="77"/>
      <c r="CA837" s="77"/>
      <c r="CB837" s="77"/>
      <c r="CC837" s="77"/>
      <c r="CD837" s="77"/>
      <c r="CE837" s="77"/>
      <c r="CF837" s="77"/>
      <c r="CG837" s="77"/>
      <c r="CH837" s="77"/>
      <c r="CI837" s="77"/>
      <c r="CJ837" s="77"/>
      <c r="CK837" s="77"/>
      <c r="CL837" s="77"/>
      <c r="CM837" s="77"/>
      <c r="CN837" s="77"/>
      <c r="CO837" s="77"/>
      <c r="CP837" s="77"/>
      <c r="CQ837" s="77"/>
      <c r="CR837" s="77"/>
      <c r="CS837" s="77"/>
    </row>
    <row r="838" customHeight="true" ht="15.75" customFormat="true" s="5">
      <c r="A838" s="135"/>
      <c r="B838" s="135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133"/>
      <c r="Y838" s="134"/>
      <c r="Z838" s="133"/>
      <c r="AA838" s="134"/>
      <c r="AB838" s="133"/>
      <c r="AC838" s="134"/>
      <c r="AD838" s="133"/>
      <c r="AE838" s="134"/>
      <c r="AF838" s="77"/>
      <c r="AG838" s="134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  <c r="BG838" s="77"/>
      <c r="BH838" s="77"/>
      <c r="BI838" s="77"/>
      <c r="BJ838" s="77"/>
      <c r="BK838" s="77"/>
      <c r="BL838" s="77"/>
      <c r="BM838" s="77"/>
      <c r="BN838" s="77"/>
      <c r="BO838" s="77"/>
      <c r="BP838" s="77"/>
      <c r="BQ838" s="77"/>
      <c r="BR838" s="77"/>
      <c r="BS838" s="77"/>
      <c r="BT838" s="77"/>
      <c r="BU838" s="77"/>
      <c r="BV838" s="77"/>
      <c r="BW838" s="77"/>
      <c r="BX838" s="77"/>
      <c r="BY838" s="77"/>
      <c r="BZ838" s="77"/>
      <c r="CA838" s="77"/>
      <c r="CB838" s="77"/>
      <c r="CC838" s="77"/>
      <c r="CD838" s="77"/>
      <c r="CE838" s="77"/>
      <c r="CF838" s="77"/>
      <c r="CG838" s="77"/>
      <c r="CH838" s="77"/>
      <c r="CI838" s="77"/>
      <c r="CJ838" s="77"/>
      <c r="CK838" s="77"/>
      <c r="CL838" s="77"/>
      <c r="CM838" s="77"/>
      <c r="CN838" s="77"/>
      <c r="CO838" s="77"/>
      <c r="CP838" s="77"/>
      <c r="CQ838" s="77"/>
      <c r="CR838" s="77"/>
      <c r="CS838" s="77"/>
    </row>
    <row r="839" customHeight="true" ht="15.75" customFormat="true" s="5">
      <c r="A839" s="135"/>
      <c r="B839" s="135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133"/>
      <c r="Y839" s="134"/>
      <c r="Z839" s="133"/>
      <c r="AA839" s="134"/>
      <c r="AB839" s="133"/>
      <c r="AC839" s="134"/>
      <c r="AD839" s="133"/>
      <c r="AE839" s="134"/>
      <c r="AF839" s="77"/>
      <c r="AG839" s="134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  <c r="BG839" s="77"/>
      <c r="BH839" s="77"/>
      <c r="BI839" s="77"/>
      <c r="BJ839" s="77"/>
      <c r="BK839" s="77"/>
      <c r="BL839" s="77"/>
      <c r="BM839" s="77"/>
      <c r="BN839" s="77"/>
      <c r="BO839" s="77"/>
      <c r="BP839" s="77"/>
      <c r="BQ839" s="77"/>
      <c r="BR839" s="77"/>
      <c r="BS839" s="77"/>
      <c r="BT839" s="77"/>
      <c r="BU839" s="77"/>
      <c r="BV839" s="77"/>
      <c r="BW839" s="77"/>
      <c r="BX839" s="77"/>
      <c r="BY839" s="77"/>
      <c r="BZ839" s="77"/>
      <c r="CA839" s="77"/>
      <c r="CB839" s="77"/>
      <c r="CC839" s="77"/>
      <c r="CD839" s="77"/>
      <c r="CE839" s="77"/>
      <c r="CF839" s="77"/>
      <c r="CG839" s="77"/>
      <c r="CH839" s="77"/>
      <c r="CI839" s="77"/>
      <c r="CJ839" s="77"/>
      <c r="CK839" s="77"/>
      <c r="CL839" s="77"/>
      <c r="CM839" s="77"/>
      <c r="CN839" s="77"/>
      <c r="CO839" s="77"/>
      <c r="CP839" s="77"/>
      <c r="CQ839" s="77"/>
      <c r="CR839" s="77"/>
      <c r="CS839" s="77"/>
    </row>
    <row r="840" customHeight="true" ht="15.75" customFormat="true" s="5">
      <c r="A840" s="135"/>
      <c r="B840" s="135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133"/>
      <c r="Y840" s="134"/>
      <c r="Z840" s="133"/>
      <c r="AA840" s="134"/>
      <c r="AB840" s="133"/>
      <c r="AC840" s="134"/>
      <c r="AD840" s="133"/>
      <c r="AE840" s="134"/>
      <c r="AF840" s="77"/>
      <c r="AG840" s="134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  <c r="BG840" s="77"/>
      <c r="BH840" s="77"/>
      <c r="BI840" s="77"/>
      <c r="BJ840" s="77"/>
      <c r="BK840" s="77"/>
      <c r="BL840" s="77"/>
      <c r="BM840" s="77"/>
      <c r="BN840" s="77"/>
      <c r="BO840" s="77"/>
      <c r="BP840" s="77"/>
      <c r="BQ840" s="77"/>
      <c r="BR840" s="77"/>
      <c r="BS840" s="77"/>
      <c r="BT840" s="77"/>
      <c r="BU840" s="77"/>
      <c r="BV840" s="77"/>
      <c r="BW840" s="77"/>
      <c r="BX840" s="77"/>
      <c r="BY840" s="77"/>
      <c r="BZ840" s="77"/>
      <c r="CA840" s="77"/>
      <c r="CB840" s="77"/>
      <c r="CC840" s="77"/>
      <c r="CD840" s="77"/>
      <c r="CE840" s="77"/>
      <c r="CF840" s="77"/>
      <c r="CG840" s="77"/>
      <c r="CH840" s="77"/>
      <c r="CI840" s="77"/>
      <c r="CJ840" s="77"/>
      <c r="CK840" s="77"/>
      <c r="CL840" s="77"/>
      <c r="CM840" s="77"/>
      <c r="CN840" s="77"/>
      <c r="CO840" s="77"/>
      <c r="CP840" s="77"/>
      <c r="CQ840" s="77"/>
      <c r="CR840" s="77"/>
      <c r="CS840" s="77"/>
    </row>
    <row r="841" customHeight="true" ht="15.75" customFormat="true" s="5">
      <c r="A841" s="135"/>
      <c r="B841" s="135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133"/>
      <c r="Y841" s="134"/>
      <c r="Z841" s="133"/>
      <c r="AA841" s="134"/>
      <c r="AB841" s="133"/>
      <c r="AC841" s="134"/>
      <c r="AD841" s="133"/>
      <c r="AE841" s="134"/>
      <c r="AF841" s="77"/>
      <c r="AG841" s="134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  <c r="BG841" s="77"/>
      <c r="BH841" s="77"/>
      <c r="BI841" s="77"/>
      <c r="BJ841" s="77"/>
      <c r="BK841" s="77"/>
      <c r="BL841" s="77"/>
      <c r="BM841" s="77"/>
      <c r="BN841" s="77"/>
      <c r="BO841" s="77"/>
      <c r="BP841" s="77"/>
      <c r="BQ841" s="77"/>
      <c r="BR841" s="77"/>
      <c r="BS841" s="77"/>
      <c r="BT841" s="77"/>
      <c r="BU841" s="77"/>
      <c r="BV841" s="77"/>
      <c r="BW841" s="77"/>
      <c r="BX841" s="77"/>
      <c r="BY841" s="77"/>
      <c r="BZ841" s="77"/>
      <c r="CA841" s="77"/>
      <c r="CB841" s="77"/>
      <c r="CC841" s="77"/>
      <c r="CD841" s="77"/>
      <c r="CE841" s="77"/>
      <c r="CF841" s="77"/>
      <c r="CG841" s="77"/>
      <c r="CH841" s="77"/>
      <c r="CI841" s="77"/>
      <c r="CJ841" s="77"/>
      <c r="CK841" s="77"/>
      <c r="CL841" s="77"/>
      <c r="CM841" s="77"/>
      <c r="CN841" s="77"/>
      <c r="CO841" s="77"/>
      <c r="CP841" s="77"/>
      <c r="CQ841" s="77"/>
      <c r="CR841" s="77"/>
      <c r="CS841" s="77"/>
    </row>
    <row r="842" customHeight="true" ht="15.75" customFormat="true" s="5">
      <c r="A842" s="135"/>
      <c r="B842" s="135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133"/>
      <c r="Y842" s="134"/>
      <c r="Z842" s="133"/>
      <c r="AA842" s="134"/>
      <c r="AB842" s="133"/>
      <c r="AC842" s="134"/>
      <c r="AD842" s="133"/>
      <c r="AE842" s="134"/>
      <c r="AF842" s="77"/>
      <c r="AG842" s="134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  <c r="BG842" s="77"/>
      <c r="BH842" s="77"/>
      <c r="BI842" s="77"/>
      <c r="BJ842" s="77"/>
      <c r="BK842" s="77"/>
      <c r="BL842" s="77"/>
      <c r="BM842" s="77"/>
      <c r="BN842" s="77"/>
      <c r="BO842" s="77"/>
      <c r="BP842" s="77"/>
      <c r="BQ842" s="77"/>
      <c r="BR842" s="77"/>
      <c r="BS842" s="77"/>
      <c r="BT842" s="77"/>
      <c r="BU842" s="77"/>
      <c r="BV842" s="77"/>
      <c r="BW842" s="77"/>
      <c r="BX842" s="77"/>
      <c r="BY842" s="77"/>
      <c r="BZ842" s="77"/>
      <c r="CA842" s="77"/>
      <c r="CB842" s="77"/>
      <c r="CC842" s="77"/>
      <c r="CD842" s="77"/>
      <c r="CE842" s="77"/>
      <c r="CF842" s="77"/>
      <c r="CG842" s="77"/>
      <c r="CH842" s="77"/>
      <c r="CI842" s="77"/>
      <c r="CJ842" s="77"/>
      <c r="CK842" s="77"/>
      <c r="CL842" s="77"/>
      <c r="CM842" s="77"/>
      <c r="CN842" s="77"/>
      <c r="CO842" s="77"/>
      <c r="CP842" s="77"/>
      <c r="CQ842" s="77"/>
      <c r="CR842" s="77"/>
      <c r="CS842" s="77"/>
    </row>
    <row r="843" customHeight="true" ht="15.75" customFormat="true" s="5">
      <c r="A843" s="135"/>
      <c r="B843" s="135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133"/>
      <c r="Y843" s="134"/>
      <c r="Z843" s="133"/>
      <c r="AA843" s="134"/>
      <c r="AB843" s="133"/>
      <c r="AC843" s="134"/>
      <c r="AD843" s="133"/>
      <c r="AE843" s="134"/>
      <c r="AF843" s="77"/>
      <c r="AG843" s="134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77"/>
      <c r="CR843" s="77"/>
      <c r="CS843" s="77"/>
    </row>
    <row r="844" customHeight="true" ht="15.75" customFormat="true" s="5">
      <c r="A844" s="135"/>
      <c r="B844" s="135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133"/>
      <c r="Y844" s="134"/>
      <c r="Z844" s="133"/>
      <c r="AA844" s="134"/>
      <c r="AB844" s="133"/>
      <c r="AC844" s="134"/>
      <c r="AD844" s="133"/>
      <c r="AE844" s="134"/>
      <c r="AF844" s="77"/>
      <c r="AG844" s="134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77"/>
      <c r="CR844" s="77"/>
      <c r="CS844" s="77"/>
    </row>
    <row r="845" customHeight="true" ht="15.75" customFormat="true" s="5">
      <c r="A845" s="135"/>
      <c r="B845" s="135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133"/>
      <c r="Y845" s="134"/>
      <c r="Z845" s="133"/>
      <c r="AA845" s="134"/>
      <c r="AB845" s="133"/>
      <c r="AC845" s="134"/>
      <c r="AD845" s="133"/>
      <c r="AE845" s="134"/>
      <c r="AF845" s="77"/>
      <c r="AG845" s="134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  <c r="BG845" s="77"/>
      <c r="BH845" s="77"/>
      <c r="BI845" s="77"/>
      <c r="BJ845" s="77"/>
      <c r="BK845" s="77"/>
      <c r="BL845" s="77"/>
      <c r="BM845" s="77"/>
      <c r="BN845" s="77"/>
      <c r="BO845" s="77"/>
      <c r="BP845" s="77"/>
      <c r="BQ845" s="77"/>
      <c r="BR845" s="77"/>
      <c r="BS845" s="77"/>
      <c r="BT845" s="77"/>
      <c r="BU845" s="77"/>
      <c r="BV845" s="77"/>
      <c r="BW845" s="77"/>
      <c r="BX845" s="77"/>
      <c r="BY845" s="77"/>
      <c r="BZ845" s="77"/>
      <c r="CA845" s="77"/>
      <c r="CB845" s="77"/>
      <c r="CC845" s="77"/>
      <c r="CD845" s="77"/>
      <c r="CE845" s="77"/>
      <c r="CF845" s="77"/>
      <c r="CG845" s="77"/>
      <c r="CH845" s="77"/>
      <c r="CI845" s="77"/>
      <c r="CJ845" s="77"/>
      <c r="CK845" s="77"/>
      <c r="CL845" s="77"/>
      <c r="CM845" s="77"/>
      <c r="CN845" s="77"/>
      <c r="CO845" s="77"/>
      <c r="CP845" s="77"/>
      <c r="CQ845" s="77"/>
      <c r="CR845" s="77"/>
      <c r="CS845" s="77"/>
    </row>
    <row r="846" customHeight="true" ht="15.75" customFormat="true" s="5">
      <c r="A846" s="135"/>
      <c r="B846" s="135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133"/>
      <c r="Y846" s="134"/>
      <c r="Z846" s="133"/>
      <c r="AA846" s="134"/>
      <c r="AB846" s="133"/>
      <c r="AC846" s="134"/>
      <c r="AD846" s="133"/>
      <c r="AE846" s="134"/>
      <c r="AF846" s="77"/>
      <c r="AG846" s="134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  <c r="BG846" s="77"/>
      <c r="BH846" s="77"/>
      <c r="BI846" s="77"/>
      <c r="BJ846" s="77"/>
      <c r="BK846" s="77"/>
      <c r="BL846" s="77"/>
      <c r="BM846" s="77"/>
      <c r="BN846" s="77"/>
      <c r="BO846" s="77"/>
      <c r="BP846" s="77"/>
      <c r="BQ846" s="77"/>
      <c r="BR846" s="77"/>
      <c r="BS846" s="77"/>
      <c r="BT846" s="77"/>
      <c r="BU846" s="77"/>
      <c r="BV846" s="77"/>
      <c r="BW846" s="77"/>
      <c r="BX846" s="77"/>
      <c r="BY846" s="77"/>
      <c r="BZ846" s="77"/>
      <c r="CA846" s="77"/>
      <c r="CB846" s="77"/>
      <c r="CC846" s="77"/>
      <c r="CD846" s="77"/>
      <c r="CE846" s="77"/>
      <c r="CF846" s="77"/>
      <c r="CG846" s="77"/>
      <c r="CH846" s="77"/>
      <c r="CI846" s="77"/>
      <c r="CJ846" s="77"/>
      <c r="CK846" s="77"/>
      <c r="CL846" s="77"/>
      <c r="CM846" s="77"/>
      <c r="CN846" s="77"/>
      <c r="CO846" s="77"/>
      <c r="CP846" s="77"/>
      <c r="CQ846" s="77"/>
      <c r="CR846" s="77"/>
      <c r="CS846" s="77"/>
    </row>
    <row r="847" customHeight="true" ht="15.75" customFormat="true" s="5">
      <c r="A847" s="135"/>
      <c r="B847" s="135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133"/>
      <c r="Y847" s="134"/>
      <c r="Z847" s="133"/>
      <c r="AA847" s="134"/>
      <c r="AB847" s="133"/>
      <c r="AC847" s="134"/>
      <c r="AD847" s="133"/>
      <c r="AE847" s="134"/>
      <c r="AF847" s="77"/>
      <c r="AG847" s="134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  <c r="BG847" s="77"/>
      <c r="BH847" s="77"/>
      <c r="BI847" s="77"/>
      <c r="BJ847" s="77"/>
      <c r="BK847" s="77"/>
      <c r="BL847" s="77"/>
      <c r="BM847" s="77"/>
      <c r="BN847" s="77"/>
      <c r="BO847" s="77"/>
      <c r="BP847" s="77"/>
      <c r="BQ847" s="77"/>
      <c r="BR847" s="77"/>
      <c r="BS847" s="77"/>
      <c r="BT847" s="77"/>
      <c r="BU847" s="77"/>
      <c r="BV847" s="77"/>
      <c r="BW847" s="77"/>
      <c r="BX847" s="77"/>
      <c r="BY847" s="77"/>
      <c r="BZ847" s="77"/>
      <c r="CA847" s="77"/>
      <c r="CB847" s="77"/>
      <c r="CC847" s="77"/>
      <c r="CD847" s="77"/>
      <c r="CE847" s="77"/>
      <c r="CF847" s="77"/>
      <c r="CG847" s="77"/>
      <c r="CH847" s="77"/>
      <c r="CI847" s="77"/>
      <c r="CJ847" s="77"/>
      <c r="CK847" s="77"/>
      <c r="CL847" s="77"/>
      <c r="CM847" s="77"/>
      <c r="CN847" s="77"/>
      <c r="CO847" s="77"/>
      <c r="CP847" s="77"/>
      <c r="CQ847" s="77"/>
      <c r="CR847" s="77"/>
      <c r="CS847" s="77"/>
    </row>
    <row r="848" customHeight="true" ht="15.75" customFormat="true" s="5">
      <c r="A848" s="135"/>
      <c r="B848" s="135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133"/>
      <c r="Y848" s="134"/>
      <c r="Z848" s="133"/>
      <c r="AA848" s="134"/>
      <c r="AB848" s="133"/>
      <c r="AC848" s="134"/>
      <c r="AD848" s="133"/>
      <c r="AE848" s="134"/>
      <c r="AF848" s="77"/>
      <c r="AG848" s="134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  <c r="BG848" s="77"/>
      <c r="BH848" s="77"/>
      <c r="BI848" s="77"/>
      <c r="BJ848" s="77"/>
      <c r="BK848" s="77"/>
      <c r="BL848" s="77"/>
      <c r="BM848" s="77"/>
      <c r="BN848" s="77"/>
      <c r="BO848" s="77"/>
      <c r="BP848" s="77"/>
      <c r="BQ848" s="77"/>
      <c r="BR848" s="77"/>
      <c r="BS848" s="77"/>
      <c r="BT848" s="77"/>
      <c r="BU848" s="77"/>
      <c r="BV848" s="77"/>
      <c r="BW848" s="77"/>
      <c r="BX848" s="77"/>
      <c r="BY848" s="77"/>
      <c r="BZ848" s="77"/>
      <c r="CA848" s="77"/>
      <c r="CB848" s="77"/>
      <c r="CC848" s="77"/>
      <c r="CD848" s="77"/>
      <c r="CE848" s="77"/>
      <c r="CF848" s="77"/>
      <c r="CG848" s="77"/>
      <c r="CH848" s="77"/>
      <c r="CI848" s="77"/>
      <c r="CJ848" s="77"/>
      <c r="CK848" s="77"/>
      <c r="CL848" s="77"/>
      <c r="CM848" s="77"/>
      <c r="CN848" s="77"/>
      <c r="CO848" s="77"/>
      <c r="CP848" s="77"/>
      <c r="CQ848" s="77"/>
      <c r="CR848" s="77"/>
      <c r="CS848" s="77"/>
    </row>
    <row r="849" customHeight="true" ht="15.75" customFormat="true" s="5">
      <c r="A849" s="135"/>
      <c r="B849" s="135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133"/>
      <c r="Y849" s="134"/>
      <c r="Z849" s="133"/>
      <c r="AA849" s="134"/>
      <c r="AB849" s="133"/>
      <c r="AC849" s="134"/>
      <c r="AD849" s="133"/>
      <c r="AE849" s="134"/>
      <c r="AF849" s="77"/>
      <c r="AG849" s="134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  <c r="BG849" s="77"/>
      <c r="BH849" s="77"/>
      <c r="BI849" s="77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77"/>
      <c r="CR849" s="77"/>
      <c r="CS849" s="77"/>
    </row>
    <row r="850" customHeight="true" ht="15.75" customFormat="true" s="5">
      <c r="A850" s="135"/>
      <c r="B850" s="135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133"/>
      <c r="Y850" s="134"/>
      <c r="Z850" s="133"/>
      <c r="AA850" s="134"/>
      <c r="AB850" s="133"/>
      <c r="AC850" s="134"/>
      <c r="AD850" s="133"/>
      <c r="AE850" s="134"/>
      <c r="AF850" s="77"/>
      <c r="AG850" s="134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  <c r="BG850" s="77"/>
      <c r="BH850" s="77"/>
      <c r="BI850" s="77"/>
      <c r="BJ850" s="77"/>
      <c r="BK850" s="77"/>
      <c r="BL850" s="77"/>
      <c r="BM850" s="77"/>
      <c r="BN850" s="77"/>
      <c r="BO850" s="77"/>
      <c r="BP850" s="77"/>
      <c r="BQ850" s="77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77"/>
      <c r="CR850" s="77"/>
      <c r="CS850" s="77"/>
    </row>
    <row r="851" customHeight="true" ht="15.75" customFormat="true" s="5">
      <c r="A851" s="135"/>
      <c r="B851" s="135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133"/>
      <c r="Y851" s="134"/>
      <c r="Z851" s="133"/>
      <c r="AA851" s="134"/>
      <c r="AB851" s="133"/>
      <c r="AC851" s="134"/>
      <c r="AD851" s="133"/>
      <c r="AE851" s="134"/>
      <c r="AF851" s="77"/>
      <c r="AG851" s="134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  <c r="BG851" s="77"/>
      <c r="BH851" s="77"/>
      <c r="BI851" s="77"/>
      <c r="BJ851" s="77"/>
      <c r="BK851" s="77"/>
      <c r="BL851" s="77"/>
      <c r="BM851" s="77"/>
      <c r="BN851" s="77"/>
      <c r="BO851" s="77"/>
      <c r="BP851" s="77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77"/>
      <c r="CR851" s="77"/>
      <c r="CS851" s="77"/>
    </row>
    <row r="852" customHeight="true" ht="15.75" customFormat="true" s="5">
      <c r="A852" s="135"/>
      <c r="B852" s="135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133"/>
      <c r="Y852" s="134"/>
      <c r="Z852" s="133"/>
      <c r="AA852" s="134"/>
      <c r="AB852" s="133"/>
      <c r="AC852" s="134"/>
      <c r="AD852" s="133"/>
      <c r="AE852" s="134"/>
      <c r="AF852" s="77"/>
      <c r="AG852" s="134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  <c r="BG852" s="77"/>
      <c r="BH852" s="77"/>
      <c r="BI852" s="77"/>
      <c r="BJ852" s="77"/>
      <c r="BK852" s="77"/>
      <c r="BL852" s="77"/>
      <c r="BM852" s="77"/>
      <c r="BN852" s="77"/>
      <c r="BO852" s="77"/>
      <c r="BP852" s="77"/>
      <c r="BQ852" s="77"/>
      <c r="BR852" s="77"/>
      <c r="BS852" s="77"/>
      <c r="BT852" s="77"/>
      <c r="BU852" s="77"/>
      <c r="BV852" s="77"/>
      <c r="BW852" s="77"/>
      <c r="BX852" s="77"/>
      <c r="BY852" s="77"/>
      <c r="BZ852" s="77"/>
      <c r="CA852" s="77"/>
      <c r="CB852" s="77"/>
      <c r="CC852" s="77"/>
      <c r="CD852" s="77"/>
      <c r="CE852" s="77"/>
      <c r="CF852" s="77"/>
      <c r="CG852" s="77"/>
      <c r="CH852" s="77"/>
      <c r="CI852" s="77"/>
      <c r="CJ852" s="77"/>
      <c r="CK852" s="77"/>
      <c r="CL852" s="77"/>
      <c r="CM852" s="77"/>
      <c r="CN852" s="77"/>
      <c r="CO852" s="77"/>
      <c r="CP852" s="77"/>
      <c r="CQ852" s="77"/>
      <c r="CR852" s="77"/>
      <c r="CS852" s="77"/>
    </row>
    <row r="853" customHeight="true" ht="15.75" customFormat="true" s="5">
      <c r="A853" s="135"/>
      <c r="B853" s="135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133"/>
      <c r="Y853" s="134"/>
      <c r="Z853" s="133"/>
      <c r="AA853" s="134"/>
      <c r="AB853" s="133"/>
      <c r="AC853" s="134"/>
      <c r="AD853" s="133"/>
      <c r="AE853" s="134"/>
      <c r="AF853" s="77"/>
      <c r="AG853" s="134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  <c r="BG853" s="77"/>
      <c r="BH853" s="77"/>
      <c r="BI853" s="77"/>
      <c r="BJ853" s="77"/>
      <c r="BK853" s="77"/>
      <c r="BL853" s="77"/>
      <c r="BM853" s="77"/>
      <c r="BN853" s="77"/>
      <c r="BO853" s="77"/>
      <c r="BP853" s="77"/>
      <c r="BQ853" s="77"/>
      <c r="BR853" s="77"/>
      <c r="BS853" s="77"/>
      <c r="BT853" s="77"/>
      <c r="BU853" s="77"/>
      <c r="BV853" s="77"/>
      <c r="BW853" s="77"/>
      <c r="BX853" s="77"/>
      <c r="BY853" s="77"/>
      <c r="BZ853" s="77"/>
      <c r="CA853" s="77"/>
      <c r="CB853" s="77"/>
      <c r="CC853" s="77"/>
      <c r="CD853" s="77"/>
      <c r="CE853" s="77"/>
      <c r="CF853" s="77"/>
      <c r="CG853" s="77"/>
      <c r="CH853" s="77"/>
      <c r="CI853" s="77"/>
      <c r="CJ853" s="77"/>
      <c r="CK853" s="77"/>
      <c r="CL853" s="77"/>
      <c r="CM853" s="77"/>
      <c r="CN853" s="77"/>
      <c r="CO853" s="77"/>
      <c r="CP853" s="77"/>
      <c r="CQ853" s="77"/>
      <c r="CR853" s="77"/>
      <c r="CS853" s="77"/>
    </row>
    <row r="854" customHeight="true" ht="15.75" customFormat="true" s="5">
      <c r="A854" s="135"/>
      <c r="B854" s="135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133"/>
      <c r="Y854" s="134"/>
      <c r="Z854" s="133"/>
      <c r="AA854" s="134"/>
      <c r="AB854" s="133"/>
      <c r="AC854" s="134"/>
      <c r="AD854" s="133"/>
      <c r="AE854" s="134"/>
      <c r="AF854" s="77"/>
      <c r="AG854" s="134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  <c r="BG854" s="77"/>
      <c r="BH854" s="77"/>
      <c r="BI854" s="77"/>
      <c r="BJ854" s="77"/>
      <c r="BK854" s="77"/>
      <c r="BL854" s="77"/>
      <c r="BM854" s="77"/>
      <c r="BN854" s="77"/>
      <c r="BO854" s="77"/>
      <c r="BP854" s="77"/>
      <c r="BQ854" s="77"/>
      <c r="BR854" s="77"/>
      <c r="BS854" s="77"/>
      <c r="BT854" s="77"/>
      <c r="BU854" s="77"/>
      <c r="BV854" s="77"/>
      <c r="BW854" s="77"/>
      <c r="BX854" s="77"/>
      <c r="BY854" s="77"/>
      <c r="BZ854" s="77"/>
      <c r="CA854" s="77"/>
      <c r="CB854" s="77"/>
      <c r="CC854" s="77"/>
      <c r="CD854" s="77"/>
      <c r="CE854" s="77"/>
      <c r="CF854" s="77"/>
      <c r="CG854" s="77"/>
      <c r="CH854" s="77"/>
      <c r="CI854" s="77"/>
      <c r="CJ854" s="77"/>
      <c r="CK854" s="77"/>
      <c r="CL854" s="77"/>
      <c r="CM854" s="77"/>
      <c r="CN854" s="77"/>
      <c r="CO854" s="77"/>
      <c r="CP854" s="77"/>
      <c r="CQ854" s="77"/>
      <c r="CR854" s="77"/>
      <c r="CS854" s="77"/>
    </row>
    <row r="855" customHeight="true" ht="15.75" customFormat="true" s="5">
      <c r="A855" s="135"/>
      <c r="B855" s="135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133"/>
      <c r="Y855" s="134"/>
      <c r="Z855" s="133"/>
      <c r="AA855" s="134"/>
      <c r="AB855" s="133"/>
      <c r="AC855" s="134"/>
      <c r="AD855" s="133"/>
      <c r="AE855" s="134"/>
      <c r="AF855" s="77"/>
      <c r="AG855" s="134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  <c r="BG855" s="77"/>
      <c r="BH855" s="77"/>
      <c r="BI855" s="77"/>
      <c r="BJ855" s="77"/>
      <c r="BK855" s="77"/>
      <c r="BL855" s="77"/>
      <c r="BM855" s="77"/>
      <c r="BN855" s="77"/>
      <c r="BO855" s="77"/>
      <c r="BP855" s="77"/>
      <c r="BQ855" s="77"/>
      <c r="BR855" s="77"/>
      <c r="BS855" s="77"/>
      <c r="BT855" s="77"/>
      <c r="BU855" s="77"/>
      <c r="BV855" s="77"/>
      <c r="BW855" s="77"/>
      <c r="BX855" s="77"/>
      <c r="BY855" s="77"/>
      <c r="BZ855" s="77"/>
      <c r="CA855" s="77"/>
      <c r="CB855" s="77"/>
      <c r="CC855" s="77"/>
      <c r="CD855" s="77"/>
      <c r="CE855" s="77"/>
      <c r="CF855" s="77"/>
      <c r="CG855" s="77"/>
      <c r="CH855" s="77"/>
      <c r="CI855" s="77"/>
      <c r="CJ855" s="77"/>
      <c r="CK855" s="77"/>
      <c r="CL855" s="77"/>
      <c r="CM855" s="77"/>
      <c r="CN855" s="77"/>
      <c r="CO855" s="77"/>
      <c r="CP855" s="77"/>
      <c r="CQ855" s="77"/>
      <c r="CR855" s="77"/>
      <c r="CS855" s="77"/>
    </row>
    <row r="856" customHeight="true" ht="15.75" customFormat="true" s="5">
      <c r="A856" s="135"/>
      <c r="B856" s="135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133"/>
      <c r="Y856" s="134"/>
      <c r="Z856" s="133"/>
      <c r="AA856" s="134"/>
      <c r="AB856" s="133"/>
      <c r="AC856" s="134"/>
      <c r="AD856" s="133"/>
      <c r="AE856" s="134"/>
      <c r="AF856" s="77"/>
      <c r="AG856" s="134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  <c r="BG856" s="77"/>
      <c r="BH856" s="77"/>
      <c r="BI856" s="77"/>
      <c r="BJ856" s="77"/>
      <c r="BK856" s="77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77"/>
      <c r="CR856" s="77"/>
      <c r="CS856" s="77"/>
    </row>
    <row r="857" customHeight="true" ht="15.75" customFormat="true" s="5">
      <c r="A857" s="135"/>
      <c r="B857" s="135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133"/>
      <c r="Y857" s="134"/>
      <c r="Z857" s="133"/>
      <c r="AA857" s="134"/>
      <c r="AB857" s="133"/>
      <c r="AC857" s="134"/>
      <c r="AD857" s="133"/>
      <c r="AE857" s="134"/>
      <c r="AF857" s="77"/>
      <c r="AG857" s="134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  <c r="BG857" s="77"/>
      <c r="BH857" s="77"/>
      <c r="BI857" s="77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77"/>
      <c r="CR857" s="77"/>
      <c r="CS857" s="77"/>
    </row>
    <row r="858" customHeight="true" ht="15.75" customFormat="true" s="5">
      <c r="A858" s="135"/>
      <c r="B858" s="135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133"/>
      <c r="Y858" s="134"/>
      <c r="Z858" s="133"/>
      <c r="AA858" s="134"/>
      <c r="AB858" s="133"/>
      <c r="AC858" s="134"/>
      <c r="AD858" s="133"/>
      <c r="AE858" s="134"/>
      <c r="AF858" s="77"/>
      <c r="AG858" s="134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  <c r="BG858" s="77"/>
      <c r="BH858" s="77"/>
      <c r="BI858" s="77"/>
      <c r="BJ858" s="77"/>
      <c r="BK858" s="77"/>
      <c r="BL858" s="77"/>
      <c r="BM858" s="77"/>
      <c r="BN858" s="77"/>
      <c r="BO858" s="77"/>
      <c r="BP858" s="77"/>
      <c r="BQ858" s="77"/>
      <c r="BR858" s="77"/>
      <c r="BS858" s="77"/>
      <c r="BT858" s="77"/>
      <c r="BU858" s="77"/>
      <c r="BV858" s="77"/>
      <c r="BW858" s="77"/>
      <c r="BX858" s="77"/>
      <c r="BY858" s="77"/>
      <c r="BZ858" s="77"/>
      <c r="CA858" s="77"/>
      <c r="CB858" s="77"/>
      <c r="CC858" s="77"/>
      <c r="CD858" s="77"/>
      <c r="CE858" s="77"/>
      <c r="CF858" s="77"/>
      <c r="CG858" s="77"/>
      <c r="CH858" s="77"/>
      <c r="CI858" s="77"/>
      <c r="CJ858" s="77"/>
      <c r="CK858" s="77"/>
      <c r="CL858" s="77"/>
      <c r="CM858" s="77"/>
      <c r="CN858" s="77"/>
      <c r="CO858" s="77"/>
      <c r="CP858" s="77"/>
      <c r="CQ858" s="77"/>
      <c r="CR858" s="77"/>
      <c r="CS858" s="77"/>
    </row>
    <row r="859" customHeight="true" ht="15.75" customFormat="true" s="5">
      <c r="A859" s="135"/>
      <c r="B859" s="135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133"/>
      <c r="Y859" s="134"/>
      <c r="Z859" s="133"/>
      <c r="AA859" s="134"/>
      <c r="AB859" s="133"/>
      <c r="AC859" s="134"/>
      <c r="AD859" s="133"/>
      <c r="AE859" s="134"/>
      <c r="AF859" s="77"/>
      <c r="AG859" s="134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  <c r="BG859" s="77"/>
      <c r="BH859" s="77"/>
      <c r="BI859" s="77"/>
      <c r="BJ859" s="77"/>
      <c r="BK859" s="77"/>
      <c r="BL859" s="77"/>
      <c r="BM859" s="77"/>
      <c r="BN859" s="77"/>
      <c r="BO859" s="77"/>
      <c r="BP859" s="77"/>
      <c r="BQ859" s="77"/>
      <c r="BR859" s="77"/>
      <c r="BS859" s="77"/>
      <c r="BT859" s="77"/>
      <c r="BU859" s="77"/>
      <c r="BV859" s="77"/>
      <c r="BW859" s="77"/>
      <c r="BX859" s="77"/>
      <c r="BY859" s="77"/>
      <c r="BZ859" s="77"/>
      <c r="CA859" s="77"/>
      <c r="CB859" s="77"/>
      <c r="CC859" s="77"/>
      <c r="CD859" s="77"/>
      <c r="CE859" s="77"/>
      <c r="CF859" s="77"/>
      <c r="CG859" s="77"/>
      <c r="CH859" s="77"/>
      <c r="CI859" s="77"/>
      <c r="CJ859" s="77"/>
      <c r="CK859" s="77"/>
      <c r="CL859" s="77"/>
      <c r="CM859" s="77"/>
      <c r="CN859" s="77"/>
      <c r="CO859" s="77"/>
      <c r="CP859" s="77"/>
      <c r="CQ859" s="77"/>
      <c r="CR859" s="77"/>
      <c r="CS859" s="77"/>
    </row>
    <row r="860" customHeight="true" ht="15.75" customFormat="true" s="5">
      <c r="A860" s="135"/>
      <c r="B860" s="135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133"/>
      <c r="Y860" s="134"/>
      <c r="Z860" s="133"/>
      <c r="AA860" s="134"/>
      <c r="AB860" s="133"/>
      <c r="AC860" s="134"/>
      <c r="AD860" s="133"/>
      <c r="AE860" s="134"/>
      <c r="AF860" s="77"/>
      <c r="AG860" s="134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  <c r="BG860" s="77"/>
      <c r="BH860" s="77"/>
      <c r="BI860" s="77"/>
      <c r="BJ860" s="77"/>
      <c r="BK860" s="77"/>
      <c r="BL860" s="77"/>
      <c r="BM860" s="77"/>
      <c r="BN860" s="77"/>
      <c r="BO860" s="77"/>
      <c r="BP860" s="77"/>
      <c r="BQ860" s="77"/>
      <c r="BR860" s="77"/>
      <c r="BS860" s="77"/>
      <c r="BT860" s="77"/>
      <c r="BU860" s="77"/>
      <c r="BV860" s="77"/>
      <c r="BW860" s="77"/>
      <c r="BX860" s="77"/>
      <c r="BY860" s="77"/>
      <c r="BZ860" s="77"/>
      <c r="CA860" s="77"/>
      <c r="CB860" s="77"/>
      <c r="CC860" s="77"/>
      <c r="CD860" s="77"/>
      <c r="CE860" s="77"/>
      <c r="CF860" s="77"/>
      <c r="CG860" s="77"/>
      <c r="CH860" s="77"/>
      <c r="CI860" s="77"/>
      <c r="CJ860" s="77"/>
      <c r="CK860" s="77"/>
      <c r="CL860" s="77"/>
      <c r="CM860" s="77"/>
      <c r="CN860" s="77"/>
      <c r="CO860" s="77"/>
      <c r="CP860" s="77"/>
      <c r="CQ860" s="77"/>
      <c r="CR860" s="77"/>
      <c r="CS860" s="77"/>
    </row>
    <row r="861" customHeight="true" ht="15.75" customFormat="true" s="5">
      <c r="A861" s="135"/>
      <c r="B861" s="135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133"/>
      <c r="Y861" s="134"/>
      <c r="Z861" s="133"/>
      <c r="AA861" s="134"/>
      <c r="AB861" s="133"/>
      <c r="AC861" s="134"/>
      <c r="AD861" s="133"/>
      <c r="AE861" s="134"/>
      <c r="AF861" s="77"/>
      <c r="AG861" s="134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  <c r="BG861" s="77"/>
      <c r="BH861" s="77"/>
      <c r="BI861" s="77"/>
      <c r="BJ861" s="77"/>
      <c r="BK861" s="77"/>
      <c r="BL861" s="77"/>
      <c r="BM861" s="77"/>
      <c r="BN861" s="77"/>
      <c r="BO861" s="77"/>
      <c r="BP861" s="77"/>
      <c r="BQ861" s="77"/>
      <c r="BR861" s="77"/>
      <c r="BS861" s="77"/>
      <c r="BT861" s="77"/>
      <c r="BU861" s="77"/>
      <c r="BV861" s="77"/>
      <c r="BW861" s="77"/>
      <c r="BX861" s="77"/>
      <c r="BY861" s="77"/>
      <c r="BZ861" s="77"/>
      <c r="CA861" s="77"/>
      <c r="CB861" s="77"/>
      <c r="CC861" s="77"/>
      <c r="CD861" s="77"/>
      <c r="CE861" s="77"/>
      <c r="CF861" s="77"/>
      <c r="CG861" s="77"/>
      <c r="CH861" s="77"/>
      <c r="CI861" s="77"/>
      <c r="CJ861" s="77"/>
      <c r="CK861" s="77"/>
      <c r="CL861" s="77"/>
      <c r="CM861" s="77"/>
      <c r="CN861" s="77"/>
      <c r="CO861" s="77"/>
      <c r="CP861" s="77"/>
      <c r="CQ861" s="77"/>
      <c r="CR861" s="77"/>
      <c r="CS861" s="77"/>
    </row>
    <row r="862" customHeight="true" ht="15.75" customFormat="true" s="5">
      <c r="A862" s="135"/>
      <c r="B862" s="135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133"/>
      <c r="Y862" s="134"/>
      <c r="Z862" s="133"/>
      <c r="AA862" s="134"/>
      <c r="AB862" s="133"/>
      <c r="AC862" s="134"/>
      <c r="AD862" s="133"/>
      <c r="AE862" s="134"/>
      <c r="AF862" s="77"/>
      <c r="AG862" s="134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7"/>
      <c r="BK862" s="77"/>
      <c r="BL862" s="77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77"/>
      <c r="CR862" s="77"/>
      <c r="CS862" s="77"/>
    </row>
    <row r="863" customHeight="true" ht="15.75" customFormat="true" s="5">
      <c r="A863" s="135"/>
      <c r="B863" s="135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133"/>
      <c r="Y863" s="134"/>
      <c r="Z863" s="133"/>
      <c r="AA863" s="134"/>
      <c r="AB863" s="133"/>
      <c r="AC863" s="134"/>
      <c r="AD863" s="133"/>
      <c r="AE863" s="134"/>
      <c r="AF863" s="77"/>
      <c r="AG863" s="134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7"/>
      <c r="BK863" s="77"/>
      <c r="BL863" s="77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77"/>
      <c r="CR863" s="77"/>
      <c r="CS863" s="77"/>
    </row>
    <row r="864" customHeight="true" ht="15.75" customFormat="true" s="5">
      <c r="A864" s="135"/>
      <c r="B864" s="135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133"/>
      <c r="Y864" s="134"/>
      <c r="Z864" s="133"/>
      <c r="AA864" s="134"/>
      <c r="AB864" s="133"/>
      <c r="AC864" s="134"/>
      <c r="AD864" s="133"/>
      <c r="AE864" s="134"/>
      <c r="AF864" s="77"/>
      <c r="AG864" s="134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  <c r="BG864" s="77"/>
      <c r="BH864" s="77"/>
      <c r="BI864" s="77"/>
      <c r="BJ864" s="77"/>
      <c r="BK864" s="77"/>
      <c r="BL864" s="77"/>
      <c r="BM864" s="77"/>
      <c r="BN864" s="77"/>
      <c r="BO864" s="77"/>
      <c r="BP864" s="77"/>
      <c r="BQ864" s="77"/>
      <c r="BR864" s="77"/>
      <c r="BS864" s="77"/>
      <c r="BT864" s="77"/>
      <c r="BU864" s="77"/>
      <c r="BV864" s="77"/>
      <c r="BW864" s="77"/>
      <c r="BX864" s="77"/>
      <c r="BY864" s="77"/>
      <c r="BZ864" s="77"/>
      <c r="CA864" s="77"/>
      <c r="CB864" s="77"/>
      <c r="CC864" s="77"/>
      <c r="CD864" s="77"/>
      <c r="CE864" s="77"/>
      <c r="CF864" s="77"/>
      <c r="CG864" s="77"/>
      <c r="CH864" s="77"/>
      <c r="CI864" s="77"/>
      <c r="CJ864" s="77"/>
      <c r="CK864" s="77"/>
      <c r="CL864" s="77"/>
      <c r="CM864" s="77"/>
      <c r="CN864" s="77"/>
      <c r="CO864" s="77"/>
      <c r="CP864" s="77"/>
      <c r="CQ864" s="77"/>
      <c r="CR864" s="77"/>
      <c r="CS864" s="77"/>
    </row>
    <row r="865" customHeight="true" ht="15.75" customFormat="true" s="5">
      <c r="A865" s="135"/>
      <c r="B865" s="135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133"/>
      <c r="Y865" s="134"/>
      <c r="Z865" s="133"/>
      <c r="AA865" s="134"/>
      <c r="AB865" s="133"/>
      <c r="AC865" s="134"/>
      <c r="AD865" s="133"/>
      <c r="AE865" s="134"/>
      <c r="AF865" s="77"/>
      <c r="AG865" s="134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  <c r="BG865" s="77"/>
      <c r="BH865" s="77"/>
      <c r="BI865" s="77"/>
      <c r="BJ865" s="77"/>
      <c r="BK865" s="77"/>
      <c r="BL865" s="77"/>
      <c r="BM865" s="77"/>
      <c r="BN865" s="77"/>
      <c r="BO865" s="77"/>
      <c r="BP865" s="77"/>
      <c r="BQ865" s="77"/>
      <c r="BR865" s="77"/>
      <c r="BS865" s="77"/>
      <c r="BT865" s="77"/>
      <c r="BU865" s="77"/>
      <c r="BV865" s="77"/>
      <c r="BW865" s="77"/>
      <c r="BX865" s="77"/>
      <c r="BY865" s="77"/>
      <c r="BZ865" s="77"/>
      <c r="CA865" s="77"/>
      <c r="CB865" s="77"/>
      <c r="CC865" s="77"/>
      <c r="CD865" s="77"/>
      <c r="CE865" s="77"/>
      <c r="CF865" s="77"/>
      <c r="CG865" s="77"/>
      <c r="CH865" s="77"/>
      <c r="CI865" s="77"/>
      <c r="CJ865" s="77"/>
      <c r="CK865" s="77"/>
      <c r="CL865" s="77"/>
      <c r="CM865" s="77"/>
      <c r="CN865" s="77"/>
      <c r="CO865" s="77"/>
      <c r="CP865" s="77"/>
      <c r="CQ865" s="77"/>
      <c r="CR865" s="77"/>
      <c r="CS865" s="77"/>
    </row>
    <row r="866" customHeight="true" ht="15.75" customFormat="true" s="5">
      <c r="A866" s="135"/>
      <c r="B866" s="135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133"/>
      <c r="Y866" s="134"/>
      <c r="Z866" s="133"/>
      <c r="AA866" s="134"/>
      <c r="AB866" s="133"/>
      <c r="AC866" s="134"/>
      <c r="AD866" s="133"/>
      <c r="AE866" s="134"/>
      <c r="AF866" s="77"/>
      <c r="AG866" s="134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  <c r="BG866" s="77"/>
      <c r="BH866" s="77"/>
      <c r="BI866" s="77"/>
      <c r="BJ866" s="77"/>
      <c r="BK866" s="77"/>
      <c r="BL866" s="77"/>
      <c r="BM866" s="77"/>
      <c r="BN866" s="77"/>
      <c r="BO866" s="77"/>
      <c r="BP866" s="77"/>
      <c r="BQ866" s="77"/>
      <c r="BR866" s="77"/>
      <c r="BS866" s="77"/>
      <c r="BT866" s="77"/>
      <c r="BU866" s="77"/>
      <c r="BV866" s="77"/>
      <c r="BW866" s="77"/>
      <c r="BX866" s="77"/>
      <c r="BY866" s="77"/>
      <c r="BZ866" s="77"/>
      <c r="CA866" s="77"/>
      <c r="CB866" s="77"/>
      <c r="CC866" s="77"/>
      <c r="CD866" s="77"/>
      <c r="CE866" s="77"/>
      <c r="CF866" s="77"/>
      <c r="CG866" s="77"/>
      <c r="CH866" s="77"/>
      <c r="CI866" s="77"/>
      <c r="CJ866" s="77"/>
      <c r="CK866" s="77"/>
      <c r="CL866" s="77"/>
      <c r="CM866" s="77"/>
      <c r="CN866" s="77"/>
      <c r="CO866" s="77"/>
      <c r="CP866" s="77"/>
      <c r="CQ866" s="77"/>
      <c r="CR866" s="77"/>
      <c r="CS866" s="77"/>
    </row>
    <row r="867" customHeight="true" ht="15.75" customFormat="true" s="5">
      <c r="A867" s="135"/>
      <c r="B867" s="135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133"/>
      <c r="Y867" s="134"/>
      <c r="Z867" s="133"/>
      <c r="AA867" s="134"/>
      <c r="AB867" s="133"/>
      <c r="AC867" s="134"/>
      <c r="AD867" s="133"/>
      <c r="AE867" s="134"/>
      <c r="AF867" s="77"/>
      <c r="AG867" s="134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  <c r="BG867" s="77"/>
      <c r="BH867" s="77"/>
      <c r="BI867" s="77"/>
      <c r="BJ867" s="77"/>
      <c r="BK867" s="77"/>
      <c r="BL867" s="77"/>
      <c r="BM867" s="77"/>
      <c r="BN867" s="77"/>
      <c r="BO867" s="77"/>
      <c r="BP867" s="77"/>
      <c r="BQ867" s="77"/>
      <c r="BR867" s="77"/>
      <c r="BS867" s="77"/>
      <c r="BT867" s="77"/>
      <c r="BU867" s="77"/>
      <c r="BV867" s="77"/>
      <c r="BW867" s="77"/>
      <c r="BX867" s="77"/>
      <c r="BY867" s="77"/>
      <c r="BZ867" s="77"/>
      <c r="CA867" s="77"/>
      <c r="CB867" s="77"/>
      <c r="CC867" s="77"/>
      <c r="CD867" s="77"/>
      <c r="CE867" s="77"/>
      <c r="CF867" s="77"/>
      <c r="CG867" s="77"/>
      <c r="CH867" s="77"/>
      <c r="CI867" s="77"/>
      <c r="CJ867" s="77"/>
      <c r="CK867" s="77"/>
      <c r="CL867" s="77"/>
      <c r="CM867" s="77"/>
      <c r="CN867" s="77"/>
      <c r="CO867" s="77"/>
      <c r="CP867" s="77"/>
      <c r="CQ867" s="77"/>
      <c r="CR867" s="77"/>
      <c r="CS867" s="77"/>
    </row>
    <row r="868" customHeight="true" ht="15.75" customFormat="true" s="5">
      <c r="A868" s="135"/>
      <c r="B868" s="135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133"/>
      <c r="Y868" s="134"/>
      <c r="Z868" s="133"/>
      <c r="AA868" s="134"/>
      <c r="AB868" s="133"/>
      <c r="AC868" s="134"/>
      <c r="AD868" s="133"/>
      <c r="AE868" s="134"/>
      <c r="AF868" s="77"/>
      <c r="AG868" s="134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  <c r="BG868" s="77"/>
      <c r="BH868" s="77"/>
      <c r="BI868" s="77"/>
      <c r="BJ868" s="77"/>
      <c r="BK868" s="77"/>
      <c r="BL868" s="77"/>
      <c r="BM868" s="77"/>
      <c r="BN868" s="77"/>
      <c r="BO868" s="77"/>
      <c r="BP868" s="77"/>
      <c r="BQ868" s="77"/>
      <c r="BR868" s="77"/>
      <c r="BS868" s="77"/>
      <c r="BT868" s="77"/>
      <c r="BU868" s="77"/>
      <c r="BV868" s="77"/>
      <c r="BW868" s="77"/>
      <c r="BX868" s="77"/>
      <c r="BY868" s="77"/>
      <c r="BZ868" s="77"/>
      <c r="CA868" s="77"/>
      <c r="CB868" s="77"/>
      <c r="CC868" s="77"/>
      <c r="CD868" s="77"/>
      <c r="CE868" s="77"/>
      <c r="CF868" s="77"/>
      <c r="CG868" s="77"/>
      <c r="CH868" s="77"/>
      <c r="CI868" s="77"/>
      <c r="CJ868" s="77"/>
      <c r="CK868" s="77"/>
      <c r="CL868" s="77"/>
      <c r="CM868" s="77"/>
      <c r="CN868" s="77"/>
      <c r="CO868" s="77"/>
      <c r="CP868" s="77"/>
      <c r="CQ868" s="77"/>
      <c r="CR868" s="77"/>
      <c r="CS868" s="77"/>
    </row>
    <row r="869" customHeight="true" ht="15.75" customFormat="true" s="5">
      <c r="A869" s="135"/>
      <c r="B869" s="135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133"/>
      <c r="Y869" s="134"/>
      <c r="Z869" s="133"/>
      <c r="AA869" s="134"/>
      <c r="AB869" s="133"/>
      <c r="AC869" s="134"/>
      <c r="AD869" s="133"/>
      <c r="AE869" s="134"/>
      <c r="AF869" s="77"/>
      <c r="AG869" s="134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  <c r="BG869" s="77"/>
      <c r="BH869" s="77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77"/>
      <c r="CR869" s="77"/>
      <c r="CS869" s="77"/>
    </row>
    <row r="870" customHeight="true" ht="15.75" customFormat="true" s="5">
      <c r="A870" s="135"/>
      <c r="B870" s="135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133"/>
      <c r="Y870" s="134"/>
      <c r="Z870" s="133"/>
      <c r="AA870" s="134"/>
      <c r="AB870" s="133"/>
      <c r="AC870" s="134"/>
      <c r="AD870" s="133"/>
      <c r="AE870" s="134"/>
      <c r="AF870" s="77"/>
      <c r="AG870" s="134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/>
      <c r="BH870" s="77"/>
      <c r="BI870" s="77"/>
      <c r="BJ870" s="77"/>
      <c r="BK870" s="77"/>
      <c r="BL870" s="77"/>
      <c r="BM870" s="77"/>
      <c r="BN870" s="77"/>
      <c r="BO870" s="77"/>
      <c r="BP870" s="77"/>
      <c r="BQ870" s="77"/>
      <c r="BR870" s="77"/>
      <c r="BS870" s="77"/>
      <c r="BT870" s="77"/>
      <c r="BU870" s="77"/>
      <c r="BV870" s="77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77"/>
      <c r="CR870" s="77"/>
      <c r="CS870" s="77"/>
    </row>
    <row r="871" customHeight="true" ht="15.75" customFormat="true" s="5">
      <c r="A871" s="135"/>
      <c r="B871" s="135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133"/>
      <c r="Y871" s="134"/>
      <c r="Z871" s="133"/>
      <c r="AA871" s="134"/>
      <c r="AB871" s="133"/>
      <c r="AC871" s="134"/>
      <c r="AD871" s="133"/>
      <c r="AE871" s="134"/>
      <c r="AF871" s="77"/>
      <c r="AG871" s="134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/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7"/>
      <c r="BU871" s="77"/>
      <c r="BV871" s="77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77"/>
      <c r="CR871" s="77"/>
      <c r="CS871" s="77"/>
    </row>
    <row r="872" customHeight="true" ht="15.75" customFormat="true" s="5">
      <c r="A872" s="135"/>
      <c r="B872" s="135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133"/>
      <c r="Y872" s="134"/>
      <c r="Z872" s="133"/>
      <c r="AA872" s="134"/>
      <c r="AB872" s="133"/>
      <c r="AC872" s="134"/>
      <c r="AD872" s="133"/>
      <c r="AE872" s="134"/>
      <c r="AF872" s="77"/>
      <c r="AG872" s="134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  <c r="BG872" s="77"/>
      <c r="BH872" s="77"/>
      <c r="BI872" s="77"/>
      <c r="BJ872" s="77"/>
      <c r="BK872" s="77"/>
      <c r="BL872" s="77"/>
      <c r="BM872" s="77"/>
      <c r="BN872" s="77"/>
      <c r="BO872" s="77"/>
      <c r="BP872" s="77"/>
      <c r="BQ872" s="77"/>
      <c r="BR872" s="77"/>
      <c r="BS872" s="77"/>
      <c r="BT872" s="77"/>
      <c r="BU872" s="77"/>
      <c r="BV872" s="77"/>
      <c r="BW872" s="77"/>
      <c r="BX872" s="77"/>
      <c r="BY872" s="77"/>
      <c r="BZ872" s="77"/>
      <c r="CA872" s="77"/>
      <c r="CB872" s="77"/>
      <c r="CC872" s="77"/>
      <c r="CD872" s="77"/>
      <c r="CE872" s="77"/>
      <c r="CF872" s="77"/>
      <c r="CG872" s="77"/>
      <c r="CH872" s="77"/>
      <c r="CI872" s="77"/>
      <c r="CJ872" s="77"/>
      <c r="CK872" s="77"/>
      <c r="CL872" s="77"/>
      <c r="CM872" s="77"/>
      <c r="CN872" s="77"/>
      <c r="CO872" s="77"/>
      <c r="CP872" s="77"/>
      <c r="CQ872" s="77"/>
      <c r="CR872" s="77"/>
      <c r="CS872" s="77"/>
    </row>
    <row r="873" customHeight="true" ht="15.75" customFormat="true" s="5">
      <c r="A873" s="135"/>
      <c r="B873" s="135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133"/>
      <c r="Y873" s="134"/>
      <c r="Z873" s="133"/>
      <c r="AA873" s="134"/>
      <c r="AB873" s="133"/>
      <c r="AC873" s="134"/>
      <c r="AD873" s="133"/>
      <c r="AE873" s="134"/>
      <c r="AF873" s="77"/>
      <c r="AG873" s="134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  <c r="BG873" s="77"/>
      <c r="BH873" s="77"/>
      <c r="BI873" s="77"/>
      <c r="BJ873" s="77"/>
      <c r="BK873" s="77"/>
      <c r="BL873" s="77"/>
      <c r="BM873" s="77"/>
      <c r="BN873" s="77"/>
      <c r="BO873" s="77"/>
      <c r="BP873" s="77"/>
      <c r="BQ873" s="77"/>
      <c r="BR873" s="77"/>
      <c r="BS873" s="77"/>
      <c r="BT873" s="77"/>
      <c r="BU873" s="77"/>
      <c r="BV873" s="77"/>
      <c r="BW873" s="77"/>
      <c r="BX873" s="77"/>
      <c r="BY873" s="77"/>
      <c r="BZ873" s="77"/>
      <c r="CA873" s="77"/>
      <c r="CB873" s="77"/>
      <c r="CC873" s="77"/>
      <c r="CD873" s="77"/>
      <c r="CE873" s="77"/>
      <c r="CF873" s="77"/>
      <c r="CG873" s="77"/>
      <c r="CH873" s="77"/>
      <c r="CI873" s="77"/>
      <c r="CJ873" s="77"/>
      <c r="CK873" s="77"/>
      <c r="CL873" s="77"/>
      <c r="CM873" s="77"/>
      <c r="CN873" s="77"/>
      <c r="CO873" s="77"/>
      <c r="CP873" s="77"/>
      <c r="CQ873" s="77"/>
      <c r="CR873" s="77"/>
      <c r="CS873" s="77"/>
    </row>
    <row r="874" customHeight="true" ht="15.75" customFormat="true" s="5">
      <c r="A874" s="135"/>
      <c r="B874" s="135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133"/>
      <c r="Y874" s="134"/>
      <c r="Z874" s="133"/>
      <c r="AA874" s="134"/>
      <c r="AB874" s="133"/>
      <c r="AC874" s="134"/>
      <c r="AD874" s="133"/>
      <c r="AE874" s="134"/>
      <c r="AF874" s="77"/>
      <c r="AG874" s="134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  <c r="BG874" s="77"/>
      <c r="BH874" s="77"/>
      <c r="BI874" s="77"/>
      <c r="BJ874" s="77"/>
      <c r="BK874" s="77"/>
      <c r="BL874" s="77"/>
      <c r="BM874" s="77"/>
      <c r="BN874" s="77"/>
      <c r="BO874" s="77"/>
      <c r="BP874" s="77"/>
      <c r="BQ874" s="77"/>
      <c r="BR874" s="77"/>
      <c r="BS874" s="77"/>
      <c r="BT874" s="77"/>
      <c r="BU874" s="77"/>
      <c r="BV874" s="77"/>
      <c r="BW874" s="77"/>
      <c r="BX874" s="77"/>
      <c r="BY874" s="77"/>
      <c r="BZ874" s="77"/>
      <c r="CA874" s="77"/>
      <c r="CB874" s="77"/>
      <c r="CC874" s="77"/>
      <c r="CD874" s="77"/>
      <c r="CE874" s="77"/>
      <c r="CF874" s="77"/>
      <c r="CG874" s="77"/>
      <c r="CH874" s="77"/>
      <c r="CI874" s="77"/>
      <c r="CJ874" s="77"/>
      <c r="CK874" s="77"/>
      <c r="CL874" s="77"/>
      <c r="CM874" s="77"/>
      <c r="CN874" s="77"/>
      <c r="CO874" s="77"/>
      <c r="CP874" s="77"/>
      <c r="CQ874" s="77"/>
      <c r="CR874" s="77"/>
      <c r="CS874" s="77"/>
    </row>
    <row r="875" customHeight="true" ht="15.75" customFormat="true" s="5">
      <c r="A875" s="135"/>
      <c r="B875" s="135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133"/>
      <c r="Y875" s="134"/>
      <c r="Z875" s="133"/>
      <c r="AA875" s="134"/>
      <c r="AB875" s="133"/>
      <c r="AC875" s="134"/>
      <c r="AD875" s="133"/>
      <c r="AE875" s="134"/>
      <c r="AF875" s="77"/>
      <c r="AG875" s="134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  <c r="BG875" s="77"/>
      <c r="BH875" s="77"/>
      <c r="BI875" s="77"/>
      <c r="BJ875" s="77"/>
      <c r="BK875" s="77"/>
      <c r="BL875" s="77"/>
      <c r="BM875" s="77"/>
      <c r="BN875" s="77"/>
      <c r="BO875" s="77"/>
      <c r="BP875" s="77"/>
      <c r="BQ875" s="77"/>
      <c r="BR875" s="77"/>
      <c r="BS875" s="77"/>
      <c r="BT875" s="77"/>
      <c r="BU875" s="77"/>
      <c r="BV875" s="77"/>
      <c r="BW875" s="77"/>
      <c r="BX875" s="77"/>
      <c r="BY875" s="77"/>
      <c r="BZ875" s="77"/>
      <c r="CA875" s="77"/>
      <c r="CB875" s="77"/>
      <c r="CC875" s="77"/>
      <c r="CD875" s="77"/>
      <c r="CE875" s="77"/>
      <c r="CF875" s="77"/>
      <c r="CG875" s="77"/>
      <c r="CH875" s="77"/>
      <c r="CI875" s="77"/>
      <c r="CJ875" s="77"/>
      <c r="CK875" s="77"/>
      <c r="CL875" s="77"/>
      <c r="CM875" s="77"/>
      <c r="CN875" s="77"/>
      <c r="CO875" s="77"/>
      <c r="CP875" s="77"/>
      <c r="CQ875" s="77"/>
      <c r="CR875" s="77"/>
      <c r="CS875" s="77"/>
    </row>
    <row r="876" customHeight="true" ht="15.75" customFormat="true" s="5">
      <c r="A876" s="135"/>
      <c r="B876" s="135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133"/>
      <c r="Y876" s="134"/>
      <c r="Z876" s="133"/>
      <c r="AA876" s="134"/>
      <c r="AB876" s="133"/>
      <c r="AC876" s="134"/>
      <c r="AD876" s="133"/>
      <c r="AE876" s="134"/>
      <c r="AF876" s="77"/>
      <c r="AG876" s="134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  <c r="BG876" s="77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77"/>
      <c r="CR876" s="77"/>
      <c r="CS876" s="77"/>
    </row>
    <row r="877" customHeight="true" ht="15.75" customFormat="true" s="5">
      <c r="A877" s="135"/>
      <c r="B877" s="135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133"/>
      <c r="Y877" s="134"/>
      <c r="Z877" s="133"/>
      <c r="AA877" s="134"/>
      <c r="AB877" s="133"/>
      <c r="AC877" s="134"/>
      <c r="AD877" s="133"/>
      <c r="AE877" s="134"/>
      <c r="AF877" s="77"/>
      <c r="AG877" s="134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  <c r="BG877" s="77"/>
      <c r="BH877" s="77"/>
      <c r="BI877" s="77"/>
      <c r="BJ877" s="77"/>
      <c r="BK877" s="77"/>
      <c r="BL877" s="77"/>
      <c r="BM877" s="77"/>
      <c r="BN877" s="77"/>
      <c r="BO877" s="77"/>
      <c r="BP877" s="77"/>
      <c r="BQ877" s="77"/>
      <c r="BR877" s="77"/>
      <c r="BS877" s="77"/>
      <c r="BT877" s="77"/>
      <c r="BU877" s="77"/>
      <c r="BV877" s="77"/>
      <c r="BW877" s="77"/>
      <c r="BX877" s="77"/>
      <c r="BY877" s="77"/>
      <c r="BZ877" s="77"/>
      <c r="CA877" s="77"/>
      <c r="CB877" s="77"/>
      <c r="CC877" s="77"/>
      <c r="CD877" s="77"/>
      <c r="CE877" s="77"/>
      <c r="CF877" s="77"/>
      <c r="CG877" s="77"/>
      <c r="CH877" s="77"/>
      <c r="CI877" s="77"/>
      <c r="CJ877" s="77"/>
      <c r="CK877" s="77"/>
      <c r="CL877" s="77"/>
      <c r="CM877" s="77"/>
      <c r="CN877" s="77"/>
      <c r="CO877" s="77"/>
      <c r="CP877" s="77"/>
      <c r="CQ877" s="77"/>
      <c r="CR877" s="77"/>
      <c r="CS877" s="77"/>
    </row>
    <row r="878" customHeight="true" ht="15.75" customFormat="true" s="5">
      <c r="A878" s="135"/>
      <c r="B878" s="135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133"/>
      <c r="Y878" s="134"/>
      <c r="Z878" s="133"/>
      <c r="AA878" s="134"/>
      <c r="AB878" s="133"/>
      <c r="AC878" s="134"/>
      <c r="AD878" s="133"/>
      <c r="AE878" s="134"/>
      <c r="AF878" s="77"/>
      <c r="AG878" s="134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  <c r="BG878" s="77"/>
      <c r="BH878" s="77"/>
      <c r="BI878" s="77"/>
      <c r="BJ878" s="77"/>
      <c r="BK878" s="77"/>
      <c r="BL878" s="77"/>
      <c r="BM878" s="77"/>
      <c r="BN878" s="77"/>
      <c r="BO878" s="77"/>
      <c r="BP878" s="77"/>
      <c r="BQ878" s="77"/>
      <c r="BR878" s="77"/>
      <c r="BS878" s="77"/>
      <c r="BT878" s="77"/>
      <c r="BU878" s="77"/>
      <c r="BV878" s="77"/>
      <c r="BW878" s="77"/>
      <c r="BX878" s="77"/>
      <c r="BY878" s="77"/>
      <c r="BZ878" s="77"/>
      <c r="CA878" s="77"/>
      <c r="CB878" s="77"/>
      <c r="CC878" s="77"/>
      <c r="CD878" s="77"/>
      <c r="CE878" s="77"/>
      <c r="CF878" s="77"/>
      <c r="CG878" s="77"/>
      <c r="CH878" s="77"/>
      <c r="CI878" s="77"/>
      <c r="CJ878" s="77"/>
      <c r="CK878" s="77"/>
      <c r="CL878" s="77"/>
      <c r="CM878" s="77"/>
      <c r="CN878" s="77"/>
      <c r="CO878" s="77"/>
      <c r="CP878" s="77"/>
      <c r="CQ878" s="77"/>
      <c r="CR878" s="77"/>
      <c r="CS878" s="77"/>
    </row>
    <row r="879" customHeight="true" ht="15.75" customFormat="true" s="5">
      <c r="A879" s="135"/>
      <c r="B879" s="135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133"/>
      <c r="Y879" s="134"/>
      <c r="Z879" s="133"/>
      <c r="AA879" s="134"/>
      <c r="AB879" s="133"/>
      <c r="AC879" s="134"/>
      <c r="AD879" s="133"/>
      <c r="AE879" s="134"/>
      <c r="AF879" s="77"/>
      <c r="AG879" s="134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  <c r="BG879" s="77"/>
      <c r="BH879" s="77"/>
      <c r="BI879" s="77"/>
      <c r="BJ879" s="77"/>
      <c r="BK879" s="77"/>
      <c r="BL879" s="77"/>
      <c r="BM879" s="77"/>
      <c r="BN879" s="77"/>
      <c r="BO879" s="77"/>
      <c r="BP879" s="77"/>
      <c r="BQ879" s="77"/>
      <c r="BR879" s="77"/>
      <c r="BS879" s="77"/>
      <c r="BT879" s="77"/>
      <c r="BU879" s="77"/>
      <c r="BV879" s="77"/>
      <c r="BW879" s="77"/>
      <c r="BX879" s="77"/>
      <c r="BY879" s="77"/>
      <c r="BZ879" s="77"/>
      <c r="CA879" s="77"/>
      <c r="CB879" s="77"/>
      <c r="CC879" s="77"/>
      <c r="CD879" s="77"/>
      <c r="CE879" s="77"/>
      <c r="CF879" s="77"/>
      <c r="CG879" s="77"/>
      <c r="CH879" s="77"/>
      <c r="CI879" s="77"/>
      <c r="CJ879" s="77"/>
      <c r="CK879" s="77"/>
      <c r="CL879" s="77"/>
      <c r="CM879" s="77"/>
      <c r="CN879" s="77"/>
      <c r="CO879" s="77"/>
      <c r="CP879" s="77"/>
      <c r="CQ879" s="77"/>
      <c r="CR879" s="77"/>
      <c r="CS879" s="77"/>
    </row>
    <row r="880" customHeight="true" ht="15.75" customFormat="true" s="5">
      <c r="A880" s="135"/>
      <c r="B880" s="135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133"/>
      <c r="Y880" s="134"/>
      <c r="Z880" s="133"/>
      <c r="AA880" s="134"/>
      <c r="AB880" s="133"/>
      <c r="AC880" s="134"/>
      <c r="AD880" s="133"/>
      <c r="AE880" s="134"/>
      <c r="AF880" s="77"/>
      <c r="AG880" s="134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  <c r="BG880" s="77"/>
      <c r="BH880" s="77"/>
      <c r="BI880" s="77"/>
      <c r="BJ880" s="77"/>
      <c r="BK880" s="77"/>
      <c r="BL880" s="77"/>
      <c r="BM880" s="77"/>
      <c r="BN880" s="77"/>
      <c r="BO880" s="77"/>
      <c r="BP880" s="77"/>
      <c r="BQ880" s="77"/>
      <c r="BR880" s="77"/>
      <c r="BS880" s="77"/>
      <c r="BT880" s="77"/>
      <c r="BU880" s="77"/>
      <c r="BV880" s="77"/>
      <c r="BW880" s="77"/>
      <c r="BX880" s="77"/>
      <c r="BY880" s="77"/>
      <c r="BZ880" s="77"/>
      <c r="CA880" s="77"/>
      <c r="CB880" s="77"/>
      <c r="CC880" s="77"/>
      <c r="CD880" s="77"/>
      <c r="CE880" s="77"/>
      <c r="CF880" s="77"/>
      <c r="CG880" s="77"/>
      <c r="CH880" s="77"/>
      <c r="CI880" s="77"/>
      <c r="CJ880" s="77"/>
      <c r="CK880" s="77"/>
      <c r="CL880" s="77"/>
      <c r="CM880" s="77"/>
      <c r="CN880" s="77"/>
      <c r="CO880" s="77"/>
      <c r="CP880" s="77"/>
      <c r="CQ880" s="77"/>
      <c r="CR880" s="77"/>
      <c r="CS880" s="77"/>
    </row>
    <row r="881" customHeight="true" ht="15.75" customFormat="true" s="5">
      <c r="A881" s="135"/>
      <c r="B881" s="135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133"/>
      <c r="Y881" s="134"/>
      <c r="Z881" s="133"/>
      <c r="AA881" s="134"/>
      <c r="AB881" s="133"/>
      <c r="AC881" s="134"/>
      <c r="AD881" s="133"/>
      <c r="AE881" s="134"/>
      <c r="AF881" s="77"/>
      <c r="AG881" s="134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  <c r="BG881" s="77"/>
      <c r="BH881" s="77"/>
      <c r="BI881" s="77"/>
      <c r="BJ881" s="77"/>
      <c r="BK881" s="77"/>
      <c r="BL881" s="77"/>
      <c r="BM881" s="77"/>
      <c r="BN881" s="77"/>
      <c r="BO881" s="77"/>
      <c r="BP881" s="77"/>
      <c r="BQ881" s="77"/>
      <c r="BR881" s="77"/>
      <c r="BS881" s="77"/>
      <c r="BT881" s="77"/>
      <c r="BU881" s="77"/>
      <c r="BV881" s="77"/>
      <c r="BW881" s="77"/>
      <c r="BX881" s="77"/>
      <c r="BY881" s="77"/>
      <c r="BZ881" s="77"/>
      <c r="CA881" s="77"/>
      <c r="CB881" s="77"/>
      <c r="CC881" s="77"/>
      <c r="CD881" s="77"/>
      <c r="CE881" s="77"/>
      <c r="CF881" s="77"/>
      <c r="CG881" s="77"/>
      <c r="CH881" s="77"/>
      <c r="CI881" s="77"/>
      <c r="CJ881" s="77"/>
      <c r="CK881" s="77"/>
      <c r="CL881" s="77"/>
      <c r="CM881" s="77"/>
      <c r="CN881" s="77"/>
      <c r="CO881" s="77"/>
      <c r="CP881" s="77"/>
      <c r="CQ881" s="77"/>
      <c r="CR881" s="77"/>
      <c r="CS881" s="77"/>
    </row>
    <row r="882" customHeight="true" ht="15.75" customFormat="true" s="5">
      <c r="A882" s="135"/>
      <c r="B882" s="135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133"/>
      <c r="Y882" s="134"/>
      <c r="Z882" s="133"/>
      <c r="AA882" s="134"/>
      <c r="AB882" s="133"/>
      <c r="AC882" s="134"/>
      <c r="AD882" s="133"/>
      <c r="AE882" s="134"/>
      <c r="AF882" s="77"/>
      <c r="AG882" s="134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  <c r="BG882" s="77"/>
      <c r="BH882" s="77"/>
      <c r="BI882" s="77"/>
      <c r="BJ882" s="77"/>
      <c r="BK882" s="77"/>
      <c r="BL882" s="77"/>
      <c r="BM882" s="77"/>
      <c r="BN882" s="77"/>
      <c r="BO882" s="77"/>
      <c r="BP882" s="77"/>
      <c r="BQ882" s="77"/>
      <c r="BR882" s="77"/>
      <c r="BS882" s="77"/>
      <c r="BT882" s="77"/>
      <c r="BU882" s="77"/>
      <c r="BV882" s="77"/>
      <c r="BW882" s="77"/>
      <c r="BX882" s="77"/>
      <c r="BY882" s="77"/>
      <c r="BZ882" s="77"/>
      <c r="CA882" s="77"/>
      <c r="CB882" s="77"/>
      <c r="CC882" s="77"/>
      <c r="CD882" s="77"/>
      <c r="CE882" s="77"/>
      <c r="CF882" s="77"/>
      <c r="CG882" s="77"/>
      <c r="CH882" s="77"/>
      <c r="CI882" s="77"/>
      <c r="CJ882" s="77"/>
      <c r="CK882" s="77"/>
      <c r="CL882" s="77"/>
      <c r="CM882" s="77"/>
      <c r="CN882" s="77"/>
      <c r="CO882" s="77"/>
      <c r="CP882" s="77"/>
      <c r="CQ882" s="77"/>
      <c r="CR882" s="77"/>
      <c r="CS882" s="77"/>
    </row>
    <row r="883" customHeight="true" ht="15.75" customFormat="true" s="5">
      <c r="A883" s="135"/>
      <c r="B883" s="135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133"/>
      <c r="Y883" s="134"/>
      <c r="Z883" s="133"/>
      <c r="AA883" s="134"/>
      <c r="AB883" s="133"/>
      <c r="AC883" s="134"/>
      <c r="AD883" s="133"/>
      <c r="AE883" s="134"/>
      <c r="AF883" s="77"/>
      <c r="AG883" s="134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  <c r="BG883" s="77"/>
      <c r="BH883" s="77"/>
      <c r="BI883" s="77"/>
      <c r="BJ883" s="77"/>
      <c r="BK883" s="77"/>
      <c r="BL883" s="77"/>
      <c r="BM883" s="77"/>
      <c r="BN883" s="77"/>
      <c r="BO883" s="77"/>
      <c r="BP883" s="77"/>
      <c r="BQ883" s="77"/>
      <c r="BR883" s="77"/>
      <c r="BS883" s="77"/>
      <c r="BT883" s="77"/>
      <c r="BU883" s="77"/>
      <c r="BV883" s="77"/>
      <c r="BW883" s="77"/>
      <c r="BX883" s="77"/>
      <c r="BY883" s="77"/>
      <c r="BZ883" s="77"/>
      <c r="CA883" s="77"/>
      <c r="CB883" s="77"/>
      <c r="CC883" s="77"/>
      <c r="CD883" s="77"/>
      <c r="CE883" s="77"/>
      <c r="CF883" s="77"/>
      <c r="CG883" s="77"/>
      <c r="CH883" s="77"/>
      <c r="CI883" s="77"/>
      <c r="CJ883" s="77"/>
      <c r="CK883" s="77"/>
      <c r="CL883" s="77"/>
      <c r="CM883" s="77"/>
      <c r="CN883" s="77"/>
      <c r="CO883" s="77"/>
      <c r="CP883" s="77"/>
      <c r="CQ883" s="77"/>
      <c r="CR883" s="77"/>
      <c r="CS883" s="77"/>
    </row>
    <row r="884" customHeight="true" ht="15.75" customFormat="true" s="5">
      <c r="A884" s="135"/>
      <c r="B884" s="135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133"/>
      <c r="Y884" s="134"/>
      <c r="Z884" s="133"/>
      <c r="AA884" s="134"/>
      <c r="AB884" s="133"/>
      <c r="AC884" s="134"/>
      <c r="AD884" s="133"/>
      <c r="AE884" s="134"/>
      <c r="AF884" s="77"/>
      <c r="AG884" s="134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77"/>
      <c r="CR884" s="77"/>
      <c r="CS884" s="77"/>
    </row>
    <row r="885" customHeight="true" ht="15.75" customFormat="true" s="5">
      <c r="A885" s="135"/>
      <c r="B885" s="135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133"/>
      <c r="Y885" s="134"/>
      <c r="Z885" s="133"/>
      <c r="AA885" s="134"/>
      <c r="AB885" s="133"/>
      <c r="AC885" s="134"/>
      <c r="AD885" s="133"/>
      <c r="AE885" s="134"/>
      <c r="AF885" s="77"/>
      <c r="AG885" s="134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77"/>
      <c r="CR885" s="77"/>
      <c r="CS885" s="77"/>
    </row>
    <row r="886" customHeight="true" ht="15.75" customFormat="true" s="5">
      <c r="A886" s="135"/>
      <c r="B886" s="135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133"/>
      <c r="Y886" s="134"/>
      <c r="Z886" s="133"/>
      <c r="AA886" s="134"/>
      <c r="AB886" s="133"/>
      <c r="AC886" s="134"/>
      <c r="AD886" s="133"/>
      <c r="AE886" s="134"/>
      <c r="AF886" s="77"/>
      <c r="AG886" s="134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77"/>
      <c r="CR886" s="77"/>
      <c r="CS886" s="77"/>
    </row>
    <row r="887" customHeight="true" ht="15.75" customFormat="true" s="5">
      <c r="A887" s="135"/>
      <c r="B887" s="135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133"/>
      <c r="Y887" s="134"/>
      <c r="Z887" s="133"/>
      <c r="AA887" s="134"/>
      <c r="AB887" s="133"/>
      <c r="AC887" s="134"/>
      <c r="AD887" s="133"/>
      <c r="AE887" s="134"/>
      <c r="AF887" s="77"/>
      <c r="AG887" s="134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  <c r="BG887" s="77"/>
      <c r="BH887" s="77"/>
      <c r="BI887" s="77"/>
      <c r="BJ887" s="77"/>
      <c r="BK887" s="77"/>
      <c r="BL887" s="77"/>
      <c r="BM887" s="77"/>
      <c r="BN887" s="77"/>
      <c r="BO887" s="77"/>
      <c r="BP887" s="77"/>
      <c r="BQ887" s="77"/>
      <c r="BR887" s="77"/>
      <c r="BS887" s="77"/>
      <c r="BT887" s="77"/>
      <c r="BU887" s="77"/>
      <c r="BV887" s="77"/>
      <c r="BW887" s="77"/>
      <c r="BX887" s="77"/>
      <c r="BY887" s="77"/>
      <c r="BZ887" s="77"/>
      <c r="CA887" s="77"/>
      <c r="CB887" s="77"/>
      <c r="CC887" s="77"/>
      <c r="CD887" s="77"/>
      <c r="CE887" s="77"/>
      <c r="CF887" s="77"/>
      <c r="CG887" s="77"/>
      <c r="CH887" s="77"/>
      <c r="CI887" s="77"/>
      <c r="CJ887" s="77"/>
      <c r="CK887" s="77"/>
      <c r="CL887" s="77"/>
      <c r="CM887" s="77"/>
      <c r="CN887" s="77"/>
      <c r="CO887" s="77"/>
      <c r="CP887" s="77"/>
      <c r="CQ887" s="77"/>
      <c r="CR887" s="77"/>
      <c r="CS887" s="77"/>
    </row>
    <row r="888" customHeight="true" ht="15.75" customFormat="true" s="5">
      <c r="A888" s="135"/>
      <c r="B888" s="135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133"/>
      <c r="Y888" s="134"/>
      <c r="Z888" s="133"/>
      <c r="AA888" s="134"/>
      <c r="AB888" s="133"/>
      <c r="AC888" s="134"/>
      <c r="AD888" s="133"/>
      <c r="AE888" s="134"/>
      <c r="AF888" s="77"/>
      <c r="AG888" s="134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  <c r="BG888" s="77"/>
      <c r="BH888" s="77"/>
      <c r="BI888" s="77"/>
      <c r="BJ888" s="77"/>
      <c r="BK888" s="77"/>
      <c r="BL888" s="77"/>
      <c r="BM888" s="77"/>
      <c r="BN888" s="77"/>
      <c r="BO888" s="77"/>
      <c r="BP888" s="77"/>
      <c r="BQ888" s="77"/>
      <c r="BR888" s="77"/>
      <c r="BS888" s="77"/>
      <c r="BT888" s="77"/>
      <c r="BU888" s="77"/>
      <c r="BV888" s="77"/>
      <c r="BW888" s="77"/>
      <c r="BX888" s="77"/>
      <c r="BY888" s="77"/>
      <c r="BZ888" s="77"/>
      <c r="CA888" s="77"/>
      <c r="CB888" s="77"/>
      <c r="CC888" s="77"/>
      <c r="CD888" s="77"/>
      <c r="CE888" s="77"/>
      <c r="CF888" s="77"/>
      <c r="CG888" s="77"/>
      <c r="CH888" s="77"/>
      <c r="CI888" s="77"/>
      <c r="CJ888" s="77"/>
      <c r="CK888" s="77"/>
      <c r="CL888" s="77"/>
      <c r="CM888" s="77"/>
      <c r="CN888" s="77"/>
      <c r="CO888" s="77"/>
      <c r="CP888" s="77"/>
      <c r="CQ888" s="77"/>
      <c r="CR888" s="77"/>
      <c r="CS888" s="77"/>
    </row>
    <row r="889" customHeight="true" ht="15.75" customFormat="true" s="5">
      <c r="A889" s="135"/>
      <c r="B889" s="135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133"/>
      <c r="Y889" s="134"/>
      <c r="Z889" s="133"/>
      <c r="AA889" s="134"/>
      <c r="AB889" s="133"/>
      <c r="AC889" s="134"/>
      <c r="AD889" s="133"/>
      <c r="AE889" s="134"/>
      <c r="AF889" s="77"/>
      <c r="AG889" s="134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  <c r="BG889" s="77"/>
      <c r="BH889" s="77"/>
      <c r="BI889" s="77"/>
      <c r="BJ889" s="77"/>
      <c r="BK889" s="77"/>
      <c r="BL889" s="77"/>
      <c r="BM889" s="77"/>
      <c r="BN889" s="77"/>
      <c r="BO889" s="77"/>
      <c r="BP889" s="77"/>
      <c r="BQ889" s="77"/>
      <c r="BR889" s="77"/>
      <c r="BS889" s="77"/>
      <c r="BT889" s="77"/>
      <c r="BU889" s="77"/>
      <c r="BV889" s="77"/>
      <c r="BW889" s="77"/>
      <c r="BX889" s="77"/>
      <c r="BY889" s="77"/>
      <c r="BZ889" s="77"/>
      <c r="CA889" s="77"/>
      <c r="CB889" s="77"/>
      <c r="CC889" s="77"/>
      <c r="CD889" s="77"/>
      <c r="CE889" s="77"/>
      <c r="CF889" s="77"/>
      <c r="CG889" s="77"/>
      <c r="CH889" s="77"/>
      <c r="CI889" s="77"/>
      <c r="CJ889" s="77"/>
      <c r="CK889" s="77"/>
      <c r="CL889" s="77"/>
      <c r="CM889" s="77"/>
      <c r="CN889" s="77"/>
      <c r="CO889" s="77"/>
      <c r="CP889" s="77"/>
      <c r="CQ889" s="77"/>
      <c r="CR889" s="77"/>
      <c r="CS889" s="77"/>
    </row>
    <row r="890" customHeight="true" ht="15.75" customFormat="true" s="5">
      <c r="A890" s="135"/>
      <c r="B890" s="135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133"/>
      <c r="Y890" s="134"/>
      <c r="Z890" s="133"/>
      <c r="AA890" s="134"/>
      <c r="AB890" s="133"/>
      <c r="AC890" s="134"/>
      <c r="AD890" s="133"/>
      <c r="AE890" s="134"/>
      <c r="AF890" s="77"/>
      <c r="AG890" s="134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  <c r="BG890" s="77"/>
      <c r="BH890" s="77"/>
      <c r="BI890" s="77"/>
      <c r="BJ890" s="77"/>
      <c r="BK890" s="77"/>
      <c r="BL890" s="77"/>
      <c r="BM890" s="77"/>
      <c r="BN890" s="77"/>
      <c r="BO890" s="77"/>
      <c r="BP890" s="77"/>
      <c r="BQ890" s="77"/>
      <c r="BR890" s="77"/>
      <c r="BS890" s="77"/>
      <c r="BT890" s="77"/>
      <c r="BU890" s="77"/>
      <c r="BV890" s="77"/>
      <c r="BW890" s="77"/>
      <c r="BX890" s="77"/>
      <c r="BY890" s="77"/>
      <c r="BZ890" s="77"/>
      <c r="CA890" s="77"/>
      <c r="CB890" s="77"/>
      <c r="CC890" s="77"/>
      <c r="CD890" s="77"/>
      <c r="CE890" s="77"/>
      <c r="CF890" s="77"/>
      <c r="CG890" s="77"/>
      <c r="CH890" s="77"/>
      <c r="CI890" s="77"/>
      <c r="CJ890" s="77"/>
      <c r="CK890" s="77"/>
      <c r="CL890" s="77"/>
      <c r="CM890" s="77"/>
      <c r="CN890" s="77"/>
      <c r="CO890" s="77"/>
      <c r="CP890" s="77"/>
      <c r="CQ890" s="77"/>
      <c r="CR890" s="77"/>
      <c r="CS890" s="77"/>
    </row>
    <row r="891" customHeight="true" ht="15.75" customFormat="true" s="5">
      <c r="A891" s="135"/>
      <c r="B891" s="135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133"/>
      <c r="Y891" s="134"/>
      <c r="Z891" s="133"/>
      <c r="AA891" s="134"/>
      <c r="AB891" s="133"/>
      <c r="AC891" s="134"/>
      <c r="AD891" s="133"/>
      <c r="AE891" s="134"/>
      <c r="AF891" s="77"/>
      <c r="AG891" s="134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77"/>
      <c r="CR891" s="77"/>
      <c r="CS891" s="77"/>
    </row>
    <row r="892" customHeight="true" ht="15.75" customFormat="true" s="5">
      <c r="A892" s="135"/>
      <c r="B892" s="135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133"/>
      <c r="Y892" s="134"/>
      <c r="Z892" s="133"/>
      <c r="AA892" s="134"/>
      <c r="AB892" s="133"/>
      <c r="AC892" s="134"/>
      <c r="AD892" s="133"/>
      <c r="AE892" s="134"/>
      <c r="AF892" s="77"/>
      <c r="AG892" s="134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  <c r="BG892" s="77"/>
      <c r="BH892" s="77"/>
      <c r="BI892" s="77"/>
      <c r="BJ892" s="77"/>
      <c r="BK892" s="77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77"/>
      <c r="CR892" s="77"/>
      <c r="CS892" s="77"/>
    </row>
    <row r="893" customHeight="true" ht="15.75" customFormat="true" s="5">
      <c r="A893" s="135"/>
      <c r="B893" s="135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133"/>
      <c r="Y893" s="134"/>
      <c r="Z893" s="133"/>
      <c r="AA893" s="134"/>
      <c r="AB893" s="133"/>
      <c r="AC893" s="134"/>
      <c r="AD893" s="133"/>
      <c r="AE893" s="134"/>
      <c r="AF893" s="77"/>
      <c r="AG893" s="134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  <c r="BG893" s="77"/>
      <c r="BH893" s="77"/>
      <c r="BI893" s="77"/>
      <c r="BJ893" s="77"/>
      <c r="BK893" s="77"/>
      <c r="BL893" s="77"/>
      <c r="BM893" s="77"/>
      <c r="BN893" s="77"/>
      <c r="BO893" s="77"/>
      <c r="BP893" s="77"/>
      <c r="BQ893" s="77"/>
      <c r="BR893" s="77"/>
      <c r="BS893" s="77"/>
      <c r="BT893" s="77"/>
      <c r="BU893" s="77"/>
      <c r="BV893" s="77"/>
      <c r="BW893" s="77"/>
      <c r="BX893" s="77"/>
      <c r="BY893" s="77"/>
      <c r="BZ893" s="77"/>
      <c r="CA893" s="77"/>
      <c r="CB893" s="77"/>
      <c r="CC893" s="77"/>
      <c r="CD893" s="77"/>
      <c r="CE893" s="77"/>
      <c r="CF893" s="77"/>
      <c r="CG893" s="77"/>
      <c r="CH893" s="77"/>
      <c r="CI893" s="77"/>
      <c r="CJ893" s="77"/>
      <c r="CK893" s="77"/>
      <c r="CL893" s="77"/>
      <c r="CM893" s="77"/>
      <c r="CN893" s="77"/>
      <c r="CO893" s="77"/>
      <c r="CP893" s="77"/>
      <c r="CQ893" s="77"/>
      <c r="CR893" s="77"/>
      <c r="CS893" s="77"/>
    </row>
    <row r="894" customHeight="true" ht="15.75" customFormat="true" s="5">
      <c r="A894" s="135"/>
      <c r="B894" s="135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133"/>
      <c r="Y894" s="134"/>
      <c r="Z894" s="133"/>
      <c r="AA894" s="134"/>
      <c r="AB894" s="133"/>
      <c r="AC894" s="134"/>
      <c r="AD894" s="133"/>
      <c r="AE894" s="134"/>
      <c r="AF894" s="77"/>
      <c r="AG894" s="134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  <c r="BG894" s="77"/>
      <c r="BH894" s="77"/>
      <c r="BI894" s="77"/>
      <c r="BJ894" s="77"/>
      <c r="BK894" s="77"/>
      <c r="BL894" s="77"/>
      <c r="BM894" s="77"/>
      <c r="BN894" s="77"/>
      <c r="BO894" s="77"/>
      <c r="BP894" s="77"/>
      <c r="BQ894" s="77"/>
      <c r="BR894" s="77"/>
      <c r="BS894" s="77"/>
      <c r="BT894" s="77"/>
      <c r="BU894" s="77"/>
      <c r="BV894" s="77"/>
      <c r="BW894" s="77"/>
      <c r="BX894" s="77"/>
      <c r="BY894" s="77"/>
      <c r="BZ894" s="77"/>
      <c r="CA894" s="77"/>
      <c r="CB894" s="77"/>
      <c r="CC894" s="77"/>
      <c r="CD894" s="77"/>
      <c r="CE894" s="77"/>
      <c r="CF894" s="77"/>
      <c r="CG894" s="77"/>
      <c r="CH894" s="77"/>
      <c r="CI894" s="77"/>
      <c r="CJ894" s="77"/>
      <c r="CK894" s="77"/>
      <c r="CL894" s="77"/>
      <c r="CM894" s="77"/>
      <c r="CN894" s="77"/>
      <c r="CO894" s="77"/>
      <c r="CP894" s="77"/>
      <c r="CQ894" s="77"/>
      <c r="CR894" s="77"/>
      <c r="CS894" s="77"/>
    </row>
    <row r="895" customHeight="true" ht="15.75" customFormat="true" s="5">
      <c r="A895" s="135"/>
      <c r="B895" s="135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133"/>
      <c r="Y895" s="134"/>
      <c r="Z895" s="133"/>
      <c r="AA895" s="134"/>
      <c r="AB895" s="133"/>
      <c r="AC895" s="134"/>
      <c r="AD895" s="133"/>
      <c r="AE895" s="134"/>
      <c r="AF895" s="77"/>
      <c r="AG895" s="134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  <c r="BG895" s="77"/>
      <c r="BH895" s="77"/>
      <c r="BI895" s="77"/>
      <c r="BJ895" s="77"/>
      <c r="BK895" s="77"/>
      <c r="BL895" s="77"/>
      <c r="BM895" s="77"/>
      <c r="BN895" s="77"/>
      <c r="BO895" s="77"/>
      <c r="BP895" s="77"/>
      <c r="BQ895" s="77"/>
      <c r="BR895" s="77"/>
      <c r="BS895" s="77"/>
      <c r="BT895" s="77"/>
      <c r="BU895" s="77"/>
      <c r="BV895" s="77"/>
      <c r="BW895" s="77"/>
      <c r="BX895" s="77"/>
      <c r="BY895" s="77"/>
      <c r="BZ895" s="77"/>
      <c r="CA895" s="77"/>
      <c r="CB895" s="77"/>
      <c r="CC895" s="77"/>
      <c r="CD895" s="77"/>
      <c r="CE895" s="77"/>
      <c r="CF895" s="77"/>
      <c r="CG895" s="77"/>
      <c r="CH895" s="77"/>
      <c r="CI895" s="77"/>
      <c r="CJ895" s="77"/>
      <c r="CK895" s="77"/>
      <c r="CL895" s="77"/>
      <c r="CM895" s="77"/>
      <c r="CN895" s="77"/>
      <c r="CO895" s="77"/>
      <c r="CP895" s="77"/>
      <c r="CQ895" s="77"/>
      <c r="CR895" s="77"/>
      <c r="CS895" s="77"/>
    </row>
    <row r="896" customHeight="true" ht="15.75" customFormat="true" s="5">
      <c r="A896" s="135"/>
      <c r="B896" s="135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133"/>
      <c r="Y896" s="134"/>
      <c r="Z896" s="133"/>
      <c r="AA896" s="134"/>
      <c r="AB896" s="133"/>
      <c r="AC896" s="134"/>
      <c r="AD896" s="133"/>
      <c r="AE896" s="134"/>
      <c r="AF896" s="77"/>
      <c r="AG896" s="134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  <c r="BG896" s="77"/>
      <c r="BH896" s="77"/>
      <c r="BI896" s="77"/>
      <c r="BJ896" s="77"/>
      <c r="BK896" s="77"/>
      <c r="BL896" s="77"/>
      <c r="BM896" s="77"/>
      <c r="BN896" s="77"/>
      <c r="BO896" s="77"/>
      <c r="BP896" s="77"/>
      <c r="BQ896" s="77"/>
      <c r="BR896" s="77"/>
      <c r="BS896" s="77"/>
      <c r="BT896" s="77"/>
      <c r="BU896" s="77"/>
      <c r="BV896" s="77"/>
      <c r="BW896" s="77"/>
      <c r="BX896" s="77"/>
      <c r="BY896" s="77"/>
      <c r="BZ896" s="77"/>
      <c r="CA896" s="77"/>
      <c r="CB896" s="77"/>
      <c r="CC896" s="77"/>
      <c r="CD896" s="77"/>
      <c r="CE896" s="77"/>
      <c r="CF896" s="77"/>
      <c r="CG896" s="77"/>
      <c r="CH896" s="77"/>
      <c r="CI896" s="77"/>
      <c r="CJ896" s="77"/>
      <c r="CK896" s="77"/>
      <c r="CL896" s="77"/>
      <c r="CM896" s="77"/>
      <c r="CN896" s="77"/>
      <c r="CO896" s="77"/>
      <c r="CP896" s="77"/>
      <c r="CQ896" s="77"/>
      <c r="CR896" s="77"/>
      <c r="CS896" s="77"/>
    </row>
    <row r="897" customHeight="true" ht="15.75" customFormat="true" s="5">
      <c r="A897" s="135"/>
      <c r="B897" s="135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133"/>
      <c r="Y897" s="134"/>
      <c r="Z897" s="133"/>
      <c r="AA897" s="134"/>
      <c r="AB897" s="133"/>
      <c r="AC897" s="134"/>
      <c r="AD897" s="133"/>
      <c r="AE897" s="134"/>
      <c r="AF897" s="77"/>
      <c r="AG897" s="134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77"/>
      <c r="CR897" s="77"/>
      <c r="CS897" s="77"/>
    </row>
    <row r="898" customHeight="true" ht="15.75" customFormat="true" s="5">
      <c r="A898" s="135"/>
      <c r="B898" s="135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133"/>
      <c r="Y898" s="134"/>
      <c r="Z898" s="133"/>
      <c r="AA898" s="134"/>
      <c r="AB898" s="133"/>
      <c r="AC898" s="134"/>
      <c r="AD898" s="133"/>
      <c r="AE898" s="134"/>
      <c r="AF898" s="77"/>
      <c r="AG898" s="134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77"/>
      <c r="CR898" s="77"/>
      <c r="CS898" s="77"/>
    </row>
    <row r="899" customHeight="true" ht="15.75" customFormat="true" s="5">
      <c r="A899" s="135"/>
      <c r="B899" s="135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133"/>
      <c r="Y899" s="134"/>
      <c r="Z899" s="133"/>
      <c r="AA899" s="134"/>
      <c r="AB899" s="133"/>
      <c r="AC899" s="134"/>
      <c r="AD899" s="133"/>
      <c r="AE899" s="134"/>
      <c r="AF899" s="77"/>
      <c r="AG899" s="134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  <c r="BG899" s="77"/>
      <c r="BH899" s="77"/>
      <c r="BI899" s="77"/>
      <c r="BJ899" s="77"/>
      <c r="BK899" s="77"/>
      <c r="BL899" s="77"/>
      <c r="BM899" s="77"/>
      <c r="BN899" s="77"/>
      <c r="BO899" s="77"/>
      <c r="BP899" s="77"/>
      <c r="BQ899" s="77"/>
      <c r="BR899" s="77"/>
      <c r="BS899" s="77"/>
      <c r="BT899" s="77"/>
      <c r="BU899" s="77"/>
      <c r="BV899" s="77"/>
      <c r="BW899" s="77"/>
      <c r="BX899" s="77"/>
      <c r="BY899" s="77"/>
      <c r="BZ899" s="77"/>
      <c r="CA899" s="77"/>
      <c r="CB899" s="77"/>
      <c r="CC899" s="77"/>
      <c r="CD899" s="77"/>
      <c r="CE899" s="77"/>
      <c r="CF899" s="77"/>
      <c r="CG899" s="77"/>
      <c r="CH899" s="77"/>
      <c r="CI899" s="77"/>
      <c r="CJ899" s="77"/>
      <c r="CK899" s="77"/>
      <c r="CL899" s="77"/>
      <c r="CM899" s="77"/>
      <c r="CN899" s="77"/>
      <c r="CO899" s="77"/>
      <c r="CP899" s="77"/>
      <c r="CQ899" s="77"/>
      <c r="CR899" s="77"/>
      <c r="CS899" s="77"/>
    </row>
    <row r="900" customHeight="true" ht="15.75" customFormat="true" s="5">
      <c r="A900" s="135"/>
      <c r="B900" s="135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133"/>
      <c r="Y900" s="134"/>
      <c r="Z900" s="133"/>
      <c r="AA900" s="134"/>
      <c r="AB900" s="133"/>
      <c r="AC900" s="134"/>
      <c r="AD900" s="133"/>
      <c r="AE900" s="134"/>
      <c r="AF900" s="77"/>
      <c r="AG900" s="134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  <c r="BG900" s="77"/>
      <c r="BH900" s="77"/>
      <c r="BI900" s="77"/>
      <c r="BJ900" s="77"/>
      <c r="BK900" s="77"/>
      <c r="BL900" s="77"/>
      <c r="BM900" s="77"/>
      <c r="BN900" s="77"/>
      <c r="BO900" s="77"/>
      <c r="BP900" s="77"/>
      <c r="BQ900" s="77"/>
      <c r="BR900" s="77"/>
      <c r="BS900" s="77"/>
      <c r="BT900" s="77"/>
      <c r="BU900" s="77"/>
      <c r="BV900" s="77"/>
      <c r="BW900" s="77"/>
      <c r="BX900" s="77"/>
      <c r="BY900" s="77"/>
      <c r="BZ900" s="77"/>
      <c r="CA900" s="77"/>
      <c r="CB900" s="77"/>
      <c r="CC900" s="77"/>
      <c r="CD900" s="77"/>
      <c r="CE900" s="77"/>
      <c r="CF900" s="77"/>
      <c r="CG900" s="77"/>
      <c r="CH900" s="77"/>
      <c r="CI900" s="77"/>
      <c r="CJ900" s="77"/>
      <c r="CK900" s="77"/>
      <c r="CL900" s="77"/>
      <c r="CM900" s="77"/>
      <c r="CN900" s="77"/>
      <c r="CO900" s="77"/>
      <c r="CP900" s="77"/>
      <c r="CQ900" s="77"/>
      <c r="CR900" s="77"/>
      <c r="CS900" s="77"/>
    </row>
    <row r="901" customHeight="true" ht="15.75" customFormat="true" s="5">
      <c r="A901" s="135"/>
      <c r="B901" s="135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133"/>
      <c r="Y901" s="134"/>
      <c r="Z901" s="133"/>
      <c r="AA901" s="134"/>
      <c r="AB901" s="133"/>
      <c r="AC901" s="134"/>
      <c r="AD901" s="133"/>
      <c r="AE901" s="134"/>
      <c r="AF901" s="77"/>
      <c r="AG901" s="134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  <c r="BG901" s="77"/>
      <c r="BH901" s="77"/>
      <c r="BI901" s="77"/>
      <c r="BJ901" s="77"/>
      <c r="BK901" s="77"/>
      <c r="BL901" s="77"/>
      <c r="BM901" s="77"/>
      <c r="BN901" s="77"/>
      <c r="BO901" s="77"/>
      <c r="BP901" s="77"/>
      <c r="BQ901" s="77"/>
      <c r="BR901" s="77"/>
      <c r="BS901" s="77"/>
      <c r="BT901" s="77"/>
      <c r="BU901" s="77"/>
      <c r="BV901" s="77"/>
      <c r="BW901" s="77"/>
      <c r="BX901" s="77"/>
      <c r="BY901" s="77"/>
      <c r="BZ901" s="77"/>
      <c r="CA901" s="77"/>
      <c r="CB901" s="77"/>
      <c r="CC901" s="77"/>
      <c r="CD901" s="77"/>
      <c r="CE901" s="77"/>
      <c r="CF901" s="77"/>
      <c r="CG901" s="77"/>
      <c r="CH901" s="77"/>
      <c r="CI901" s="77"/>
      <c r="CJ901" s="77"/>
      <c r="CK901" s="77"/>
      <c r="CL901" s="77"/>
      <c r="CM901" s="77"/>
      <c r="CN901" s="77"/>
      <c r="CO901" s="77"/>
      <c r="CP901" s="77"/>
      <c r="CQ901" s="77"/>
      <c r="CR901" s="77"/>
      <c r="CS901" s="77"/>
    </row>
    <row r="902" customHeight="true" ht="15.75" customFormat="true" s="5">
      <c r="A902" s="135"/>
      <c r="B902" s="135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133"/>
      <c r="Y902" s="134"/>
      <c r="Z902" s="133"/>
      <c r="AA902" s="134"/>
      <c r="AB902" s="133"/>
      <c r="AC902" s="134"/>
      <c r="AD902" s="133"/>
      <c r="AE902" s="134"/>
      <c r="AF902" s="77"/>
      <c r="AG902" s="134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  <c r="BG902" s="77"/>
      <c r="BH902" s="77"/>
      <c r="BI902" s="77"/>
      <c r="BJ902" s="77"/>
      <c r="BK902" s="77"/>
      <c r="BL902" s="77"/>
      <c r="BM902" s="77"/>
      <c r="BN902" s="77"/>
      <c r="BO902" s="77"/>
      <c r="BP902" s="77"/>
      <c r="BQ902" s="77"/>
      <c r="BR902" s="77"/>
      <c r="BS902" s="77"/>
      <c r="BT902" s="77"/>
      <c r="BU902" s="77"/>
      <c r="BV902" s="77"/>
      <c r="BW902" s="77"/>
      <c r="BX902" s="77"/>
      <c r="BY902" s="77"/>
      <c r="BZ902" s="77"/>
      <c r="CA902" s="77"/>
      <c r="CB902" s="77"/>
      <c r="CC902" s="77"/>
      <c r="CD902" s="77"/>
      <c r="CE902" s="77"/>
      <c r="CF902" s="77"/>
      <c r="CG902" s="77"/>
      <c r="CH902" s="77"/>
      <c r="CI902" s="77"/>
      <c r="CJ902" s="77"/>
      <c r="CK902" s="77"/>
      <c r="CL902" s="77"/>
      <c r="CM902" s="77"/>
      <c r="CN902" s="77"/>
      <c r="CO902" s="77"/>
      <c r="CP902" s="77"/>
      <c r="CQ902" s="77"/>
      <c r="CR902" s="77"/>
      <c r="CS902" s="77"/>
    </row>
    <row r="903" customHeight="true" ht="15.75" customFormat="true" s="5">
      <c r="A903" s="135"/>
      <c r="B903" s="135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133"/>
      <c r="Y903" s="134"/>
      <c r="Z903" s="133"/>
      <c r="AA903" s="134"/>
      <c r="AB903" s="133"/>
      <c r="AC903" s="134"/>
      <c r="AD903" s="133"/>
      <c r="AE903" s="134"/>
      <c r="AF903" s="77"/>
      <c r="AG903" s="134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77"/>
      <c r="CR903" s="77"/>
      <c r="CS903" s="77"/>
    </row>
    <row r="904" customHeight="true" ht="15.75" customFormat="true" s="5">
      <c r="A904" s="135"/>
      <c r="B904" s="135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133"/>
      <c r="Y904" s="134"/>
      <c r="Z904" s="133"/>
      <c r="AA904" s="134"/>
      <c r="AB904" s="133"/>
      <c r="AC904" s="134"/>
      <c r="AD904" s="133"/>
      <c r="AE904" s="134"/>
      <c r="AF904" s="77"/>
      <c r="AG904" s="134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77"/>
      <c r="CR904" s="77"/>
      <c r="CS904" s="77"/>
    </row>
    <row r="905" customHeight="true" ht="15.75" customFormat="true" s="5">
      <c r="A905" s="135"/>
      <c r="B905" s="135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133"/>
      <c r="Y905" s="134"/>
      <c r="Z905" s="133"/>
      <c r="AA905" s="134"/>
      <c r="AB905" s="133"/>
      <c r="AC905" s="134"/>
      <c r="AD905" s="133"/>
      <c r="AE905" s="134"/>
      <c r="AF905" s="77"/>
      <c r="AG905" s="134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  <c r="BG905" s="77"/>
      <c r="BH905" s="77"/>
      <c r="BI905" s="77"/>
      <c r="BJ905" s="77"/>
      <c r="BK905" s="77"/>
      <c r="BL905" s="77"/>
      <c r="BM905" s="77"/>
      <c r="BN905" s="77"/>
      <c r="BO905" s="77"/>
      <c r="BP905" s="77"/>
      <c r="BQ905" s="77"/>
      <c r="BR905" s="77"/>
      <c r="BS905" s="77"/>
      <c r="BT905" s="77"/>
      <c r="BU905" s="77"/>
      <c r="BV905" s="77"/>
      <c r="BW905" s="77"/>
      <c r="BX905" s="77"/>
      <c r="BY905" s="77"/>
      <c r="BZ905" s="77"/>
      <c r="CA905" s="77"/>
      <c r="CB905" s="77"/>
      <c r="CC905" s="77"/>
      <c r="CD905" s="77"/>
      <c r="CE905" s="77"/>
      <c r="CF905" s="77"/>
      <c r="CG905" s="77"/>
      <c r="CH905" s="77"/>
      <c r="CI905" s="77"/>
      <c r="CJ905" s="77"/>
      <c r="CK905" s="77"/>
      <c r="CL905" s="77"/>
      <c r="CM905" s="77"/>
      <c r="CN905" s="77"/>
      <c r="CO905" s="77"/>
      <c r="CP905" s="77"/>
      <c r="CQ905" s="77"/>
      <c r="CR905" s="77"/>
      <c r="CS905" s="77"/>
    </row>
    <row r="906" customHeight="true" ht="15.75" customFormat="true" s="5">
      <c r="A906" s="135"/>
      <c r="B906" s="135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133"/>
      <c r="Y906" s="134"/>
      <c r="Z906" s="133"/>
      <c r="AA906" s="134"/>
      <c r="AB906" s="133"/>
      <c r="AC906" s="134"/>
      <c r="AD906" s="133"/>
      <c r="AE906" s="134"/>
      <c r="AF906" s="77"/>
      <c r="AG906" s="134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  <c r="BG906" s="77"/>
      <c r="BH906" s="77"/>
      <c r="BI906" s="77"/>
      <c r="BJ906" s="77"/>
      <c r="BK906" s="77"/>
      <c r="BL906" s="77"/>
      <c r="BM906" s="77"/>
      <c r="BN906" s="77"/>
      <c r="BO906" s="77"/>
      <c r="BP906" s="77"/>
      <c r="BQ906" s="77"/>
      <c r="BR906" s="77"/>
      <c r="BS906" s="77"/>
      <c r="BT906" s="77"/>
      <c r="BU906" s="77"/>
      <c r="BV906" s="77"/>
      <c r="BW906" s="77"/>
      <c r="BX906" s="77"/>
      <c r="BY906" s="77"/>
      <c r="BZ906" s="77"/>
      <c r="CA906" s="77"/>
      <c r="CB906" s="77"/>
      <c r="CC906" s="77"/>
      <c r="CD906" s="77"/>
      <c r="CE906" s="77"/>
      <c r="CF906" s="77"/>
      <c r="CG906" s="77"/>
      <c r="CH906" s="77"/>
      <c r="CI906" s="77"/>
      <c r="CJ906" s="77"/>
      <c r="CK906" s="77"/>
      <c r="CL906" s="77"/>
      <c r="CM906" s="77"/>
      <c r="CN906" s="77"/>
      <c r="CO906" s="77"/>
      <c r="CP906" s="77"/>
      <c r="CQ906" s="77"/>
      <c r="CR906" s="77"/>
      <c r="CS906" s="77"/>
    </row>
    <row r="907" customHeight="true" ht="15.75" customFormat="true" s="5">
      <c r="A907" s="135"/>
      <c r="B907" s="135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133"/>
      <c r="Y907" s="134"/>
      <c r="Z907" s="133"/>
      <c r="AA907" s="134"/>
      <c r="AB907" s="133"/>
      <c r="AC907" s="134"/>
      <c r="AD907" s="133"/>
      <c r="AE907" s="134"/>
      <c r="AF907" s="77"/>
      <c r="AG907" s="134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  <c r="BG907" s="77"/>
      <c r="BH907" s="77"/>
      <c r="BI907" s="77"/>
      <c r="BJ907" s="77"/>
      <c r="BK907" s="77"/>
      <c r="BL907" s="77"/>
      <c r="BM907" s="77"/>
      <c r="BN907" s="77"/>
      <c r="BO907" s="77"/>
      <c r="BP907" s="77"/>
      <c r="BQ907" s="77"/>
      <c r="BR907" s="77"/>
      <c r="BS907" s="77"/>
      <c r="BT907" s="77"/>
      <c r="BU907" s="77"/>
      <c r="BV907" s="77"/>
      <c r="BW907" s="77"/>
      <c r="BX907" s="77"/>
      <c r="BY907" s="77"/>
      <c r="BZ907" s="77"/>
      <c r="CA907" s="77"/>
      <c r="CB907" s="77"/>
      <c r="CC907" s="77"/>
      <c r="CD907" s="77"/>
      <c r="CE907" s="77"/>
      <c r="CF907" s="77"/>
      <c r="CG907" s="77"/>
      <c r="CH907" s="77"/>
      <c r="CI907" s="77"/>
      <c r="CJ907" s="77"/>
      <c r="CK907" s="77"/>
      <c r="CL907" s="77"/>
      <c r="CM907" s="77"/>
      <c r="CN907" s="77"/>
      <c r="CO907" s="77"/>
      <c r="CP907" s="77"/>
      <c r="CQ907" s="77"/>
      <c r="CR907" s="77"/>
      <c r="CS907" s="77"/>
    </row>
    <row r="908" customHeight="true" ht="15.75" customFormat="true" s="5">
      <c r="A908" s="135"/>
      <c r="B908" s="135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133"/>
      <c r="Y908" s="134"/>
      <c r="Z908" s="133"/>
      <c r="AA908" s="134"/>
      <c r="AB908" s="133"/>
      <c r="AC908" s="134"/>
      <c r="AD908" s="133"/>
      <c r="AE908" s="134"/>
      <c r="AF908" s="77"/>
      <c r="AG908" s="134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  <c r="BG908" s="77"/>
      <c r="BH908" s="77"/>
      <c r="BI908" s="77"/>
      <c r="BJ908" s="77"/>
      <c r="BK908" s="77"/>
      <c r="BL908" s="77"/>
      <c r="BM908" s="77"/>
      <c r="BN908" s="77"/>
      <c r="BO908" s="77"/>
      <c r="BP908" s="77"/>
      <c r="BQ908" s="77"/>
      <c r="BR908" s="77"/>
      <c r="BS908" s="77"/>
      <c r="BT908" s="77"/>
      <c r="BU908" s="77"/>
      <c r="BV908" s="77"/>
      <c r="BW908" s="77"/>
      <c r="BX908" s="77"/>
      <c r="BY908" s="77"/>
      <c r="BZ908" s="77"/>
      <c r="CA908" s="77"/>
      <c r="CB908" s="77"/>
      <c r="CC908" s="77"/>
      <c r="CD908" s="77"/>
      <c r="CE908" s="77"/>
      <c r="CF908" s="77"/>
      <c r="CG908" s="77"/>
      <c r="CH908" s="77"/>
      <c r="CI908" s="77"/>
      <c r="CJ908" s="77"/>
      <c r="CK908" s="77"/>
      <c r="CL908" s="77"/>
      <c r="CM908" s="77"/>
      <c r="CN908" s="77"/>
      <c r="CO908" s="77"/>
      <c r="CP908" s="77"/>
      <c r="CQ908" s="77"/>
      <c r="CR908" s="77"/>
      <c r="CS908" s="77"/>
    </row>
    <row r="909" customHeight="true" ht="15.75" customFormat="true" s="5">
      <c r="A909" s="135"/>
      <c r="B909" s="135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133"/>
      <c r="Y909" s="134"/>
      <c r="Z909" s="133"/>
      <c r="AA909" s="134"/>
      <c r="AB909" s="133"/>
      <c r="AC909" s="134"/>
      <c r="AD909" s="133"/>
      <c r="AE909" s="134"/>
      <c r="AF909" s="77"/>
      <c r="AG909" s="134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  <c r="BG909" s="77"/>
      <c r="BH909" s="77"/>
      <c r="BI909" s="77"/>
      <c r="BJ909" s="77"/>
      <c r="BK909" s="77"/>
      <c r="BL909" s="77"/>
      <c r="BM909" s="77"/>
      <c r="BN909" s="77"/>
      <c r="BO909" s="77"/>
      <c r="BP909" s="77"/>
      <c r="BQ909" s="77"/>
      <c r="BR909" s="77"/>
      <c r="BS909" s="77"/>
      <c r="BT909" s="77"/>
      <c r="BU909" s="77"/>
      <c r="BV909" s="77"/>
      <c r="BW909" s="77"/>
      <c r="BX909" s="77"/>
      <c r="BY909" s="77"/>
      <c r="BZ909" s="77"/>
      <c r="CA909" s="77"/>
      <c r="CB909" s="77"/>
      <c r="CC909" s="77"/>
      <c r="CD909" s="77"/>
      <c r="CE909" s="77"/>
      <c r="CF909" s="77"/>
      <c r="CG909" s="77"/>
      <c r="CH909" s="77"/>
      <c r="CI909" s="77"/>
      <c r="CJ909" s="77"/>
      <c r="CK909" s="77"/>
      <c r="CL909" s="77"/>
      <c r="CM909" s="77"/>
      <c r="CN909" s="77"/>
      <c r="CO909" s="77"/>
      <c r="CP909" s="77"/>
      <c r="CQ909" s="77"/>
      <c r="CR909" s="77"/>
      <c r="CS909" s="77"/>
    </row>
    <row r="910" customHeight="true" ht="15.75" customFormat="true" s="5">
      <c r="A910" s="135"/>
      <c r="B910" s="135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133"/>
      <c r="Y910" s="134"/>
      <c r="Z910" s="133"/>
      <c r="AA910" s="134"/>
      <c r="AB910" s="133"/>
      <c r="AC910" s="134"/>
      <c r="AD910" s="133"/>
      <c r="AE910" s="134"/>
      <c r="AF910" s="77"/>
      <c r="AG910" s="134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  <c r="BG910" s="77"/>
      <c r="BH910" s="77"/>
      <c r="BI910" s="77"/>
      <c r="BJ910" s="77"/>
      <c r="BK910" s="77"/>
      <c r="BL910" s="77"/>
      <c r="BM910" s="77"/>
      <c r="BN910" s="77"/>
      <c r="BO910" s="77"/>
      <c r="BP910" s="77"/>
      <c r="BQ910" s="77"/>
      <c r="BR910" s="77"/>
      <c r="BS910" s="77"/>
      <c r="BT910" s="77"/>
      <c r="BU910" s="77"/>
      <c r="BV910" s="77"/>
      <c r="BW910" s="77"/>
      <c r="BX910" s="77"/>
      <c r="BY910" s="77"/>
      <c r="BZ910" s="77"/>
      <c r="CA910" s="77"/>
      <c r="CB910" s="77"/>
      <c r="CC910" s="77"/>
      <c r="CD910" s="77"/>
      <c r="CE910" s="77"/>
      <c r="CF910" s="77"/>
      <c r="CG910" s="77"/>
      <c r="CH910" s="77"/>
      <c r="CI910" s="77"/>
      <c r="CJ910" s="77"/>
      <c r="CK910" s="77"/>
      <c r="CL910" s="77"/>
      <c r="CM910" s="77"/>
      <c r="CN910" s="77"/>
      <c r="CO910" s="77"/>
      <c r="CP910" s="77"/>
      <c r="CQ910" s="77"/>
      <c r="CR910" s="77"/>
      <c r="CS910" s="77"/>
    </row>
    <row r="911" customHeight="true" ht="15.75" customFormat="true" s="5">
      <c r="A911" s="135"/>
      <c r="B911" s="135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133"/>
      <c r="Y911" s="134"/>
      <c r="Z911" s="133"/>
      <c r="AA911" s="134"/>
      <c r="AB911" s="133"/>
      <c r="AC911" s="134"/>
      <c r="AD911" s="133"/>
      <c r="AE911" s="134"/>
      <c r="AF911" s="77"/>
      <c r="AG911" s="134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  <c r="BG911" s="77"/>
      <c r="BH911" s="77"/>
      <c r="BI911" s="77"/>
      <c r="BJ911" s="77"/>
      <c r="BK911" s="77"/>
      <c r="BL911" s="77"/>
      <c r="BM911" s="77"/>
      <c r="BN911" s="77"/>
      <c r="BO911" s="77"/>
      <c r="BP911" s="77"/>
      <c r="BQ911" s="77"/>
      <c r="BR911" s="77"/>
      <c r="BS911" s="77"/>
      <c r="BT911" s="77"/>
      <c r="BU911" s="77"/>
      <c r="BV911" s="77"/>
      <c r="BW911" s="77"/>
      <c r="BX911" s="77"/>
      <c r="BY911" s="77"/>
      <c r="BZ911" s="77"/>
      <c r="CA911" s="77"/>
      <c r="CB911" s="77"/>
      <c r="CC911" s="77"/>
      <c r="CD911" s="77"/>
      <c r="CE911" s="77"/>
      <c r="CF911" s="77"/>
      <c r="CG911" s="77"/>
      <c r="CH911" s="77"/>
      <c r="CI911" s="77"/>
      <c r="CJ911" s="77"/>
      <c r="CK911" s="77"/>
      <c r="CL911" s="77"/>
      <c r="CM911" s="77"/>
      <c r="CN911" s="77"/>
      <c r="CO911" s="77"/>
      <c r="CP911" s="77"/>
      <c r="CQ911" s="77"/>
      <c r="CR911" s="77"/>
      <c r="CS911" s="77"/>
    </row>
    <row r="912" customHeight="true" ht="15.75" customFormat="true" s="5">
      <c r="A912" s="135"/>
      <c r="B912" s="135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133"/>
      <c r="Y912" s="134"/>
      <c r="Z912" s="133"/>
      <c r="AA912" s="134"/>
      <c r="AB912" s="133"/>
      <c r="AC912" s="134"/>
      <c r="AD912" s="133"/>
      <c r="AE912" s="134"/>
      <c r="AF912" s="77"/>
      <c r="AG912" s="134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  <c r="BG912" s="77"/>
      <c r="BH912" s="77"/>
      <c r="BI912" s="77"/>
      <c r="BJ912" s="77"/>
      <c r="BK912" s="77"/>
      <c r="BL912" s="77"/>
      <c r="BM912" s="77"/>
      <c r="BN912" s="77"/>
      <c r="BO912" s="77"/>
      <c r="BP912" s="77"/>
      <c r="BQ912" s="77"/>
      <c r="BR912" s="77"/>
      <c r="BS912" s="77"/>
      <c r="BT912" s="77"/>
      <c r="BU912" s="77"/>
      <c r="BV912" s="77"/>
      <c r="BW912" s="77"/>
      <c r="BX912" s="77"/>
      <c r="BY912" s="77"/>
      <c r="BZ912" s="77"/>
      <c r="CA912" s="77"/>
      <c r="CB912" s="77"/>
      <c r="CC912" s="77"/>
      <c r="CD912" s="77"/>
      <c r="CE912" s="77"/>
      <c r="CF912" s="77"/>
      <c r="CG912" s="77"/>
      <c r="CH912" s="77"/>
      <c r="CI912" s="77"/>
      <c r="CJ912" s="77"/>
      <c r="CK912" s="77"/>
      <c r="CL912" s="77"/>
      <c r="CM912" s="77"/>
      <c r="CN912" s="77"/>
      <c r="CO912" s="77"/>
      <c r="CP912" s="77"/>
      <c r="CQ912" s="77"/>
      <c r="CR912" s="77"/>
      <c r="CS912" s="77"/>
    </row>
    <row r="913" customHeight="true" ht="15.75" customFormat="true" s="5">
      <c r="A913" s="135"/>
      <c r="B913" s="135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133"/>
      <c r="Y913" s="134"/>
      <c r="Z913" s="133"/>
      <c r="AA913" s="134"/>
      <c r="AB913" s="133"/>
      <c r="AC913" s="134"/>
      <c r="AD913" s="133"/>
      <c r="AE913" s="134"/>
      <c r="AF913" s="77"/>
      <c r="AG913" s="134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  <c r="BG913" s="77"/>
      <c r="BH913" s="77"/>
      <c r="BI913" s="77"/>
      <c r="BJ913" s="77"/>
      <c r="BK913" s="77"/>
      <c r="BL913" s="77"/>
      <c r="BM913" s="77"/>
      <c r="BN913" s="77"/>
      <c r="BO913" s="77"/>
      <c r="BP913" s="77"/>
      <c r="BQ913" s="77"/>
      <c r="BR913" s="77"/>
      <c r="BS913" s="77"/>
      <c r="BT913" s="77"/>
      <c r="BU913" s="77"/>
      <c r="BV913" s="77"/>
      <c r="BW913" s="77"/>
      <c r="BX913" s="77"/>
      <c r="BY913" s="77"/>
      <c r="BZ913" s="77"/>
      <c r="CA913" s="77"/>
      <c r="CB913" s="77"/>
      <c r="CC913" s="77"/>
      <c r="CD913" s="77"/>
      <c r="CE913" s="77"/>
      <c r="CF913" s="77"/>
      <c r="CG913" s="77"/>
      <c r="CH913" s="77"/>
      <c r="CI913" s="77"/>
      <c r="CJ913" s="77"/>
      <c r="CK913" s="77"/>
      <c r="CL913" s="77"/>
      <c r="CM913" s="77"/>
      <c r="CN913" s="77"/>
      <c r="CO913" s="77"/>
      <c r="CP913" s="77"/>
      <c r="CQ913" s="77"/>
      <c r="CR913" s="77"/>
      <c r="CS913" s="77"/>
    </row>
    <row r="914" customHeight="true" ht="15.75" customFormat="true" s="5">
      <c r="A914" s="135"/>
      <c r="B914" s="135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133"/>
      <c r="Y914" s="134"/>
      <c r="Z914" s="133"/>
      <c r="AA914" s="134"/>
      <c r="AB914" s="133"/>
      <c r="AC914" s="134"/>
      <c r="AD914" s="133"/>
      <c r="AE914" s="134"/>
      <c r="AF914" s="77"/>
      <c r="AG914" s="134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77"/>
      <c r="CR914" s="77"/>
      <c r="CS914" s="77"/>
    </row>
    <row r="915" customHeight="true" ht="15.75" customFormat="true" s="5">
      <c r="A915" s="135"/>
      <c r="B915" s="135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133"/>
      <c r="Y915" s="134"/>
      <c r="Z915" s="133"/>
      <c r="AA915" s="134"/>
      <c r="AB915" s="133"/>
      <c r="AC915" s="134"/>
      <c r="AD915" s="133"/>
      <c r="AE915" s="134"/>
      <c r="AF915" s="77"/>
      <c r="AG915" s="134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77"/>
      <c r="CR915" s="77"/>
      <c r="CS915" s="77"/>
    </row>
    <row r="916" customHeight="true" ht="15.75" customFormat="true" s="5">
      <c r="A916" s="135"/>
      <c r="B916" s="135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133"/>
      <c r="Y916" s="134"/>
      <c r="Z916" s="133"/>
      <c r="AA916" s="134"/>
      <c r="AB916" s="133"/>
      <c r="AC916" s="134"/>
      <c r="AD916" s="133"/>
      <c r="AE916" s="134"/>
      <c r="AF916" s="77"/>
      <c r="AG916" s="134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  <c r="BG916" s="77"/>
      <c r="BH916" s="77"/>
      <c r="BI916" s="77"/>
      <c r="BJ916" s="77"/>
      <c r="BK916" s="77"/>
      <c r="BL916" s="77"/>
      <c r="BM916" s="77"/>
      <c r="BN916" s="77"/>
      <c r="BO916" s="77"/>
      <c r="BP916" s="77"/>
      <c r="BQ916" s="77"/>
      <c r="BR916" s="77"/>
      <c r="BS916" s="77"/>
      <c r="BT916" s="77"/>
      <c r="BU916" s="77"/>
      <c r="BV916" s="77"/>
      <c r="BW916" s="77"/>
      <c r="BX916" s="77"/>
      <c r="BY916" s="77"/>
      <c r="BZ916" s="77"/>
      <c r="CA916" s="77"/>
      <c r="CB916" s="77"/>
      <c r="CC916" s="77"/>
      <c r="CD916" s="77"/>
      <c r="CE916" s="77"/>
      <c r="CF916" s="77"/>
      <c r="CG916" s="77"/>
      <c r="CH916" s="77"/>
      <c r="CI916" s="77"/>
      <c r="CJ916" s="77"/>
      <c r="CK916" s="77"/>
      <c r="CL916" s="77"/>
      <c r="CM916" s="77"/>
      <c r="CN916" s="77"/>
      <c r="CO916" s="77"/>
      <c r="CP916" s="77"/>
      <c r="CQ916" s="77"/>
      <c r="CR916" s="77"/>
      <c r="CS916" s="77"/>
    </row>
    <row r="917" customHeight="true" ht="15.75" customFormat="true" s="5">
      <c r="A917" s="135"/>
      <c r="B917" s="135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133"/>
      <c r="Y917" s="134"/>
      <c r="Z917" s="133"/>
      <c r="AA917" s="134"/>
      <c r="AB917" s="133"/>
      <c r="AC917" s="134"/>
      <c r="AD917" s="133"/>
      <c r="AE917" s="134"/>
      <c r="AF917" s="77"/>
      <c r="AG917" s="134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  <c r="BG917" s="77"/>
      <c r="BH917" s="77"/>
      <c r="BI917" s="77"/>
      <c r="BJ917" s="77"/>
      <c r="BK917" s="77"/>
      <c r="BL917" s="77"/>
      <c r="BM917" s="77"/>
      <c r="BN917" s="77"/>
      <c r="BO917" s="77"/>
      <c r="BP917" s="77"/>
      <c r="BQ917" s="77"/>
      <c r="BR917" s="77"/>
      <c r="BS917" s="77"/>
      <c r="BT917" s="77"/>
      <c r="BU917" s="77"/>
      <c r="BV917" s="77"/>
      <c r="BW917" s="77"/>
      <c r="BX917" s="77"/>
      <c r="BY917" s="77"/>
      <c r="BZ917" s="77"/>
      <c r="CA917" s="77"/>
      <c r="CB917" s="77"/>
      <c r="CC917" s="77"/>
      <c r="CD917" s="77"/>
      <c r="CE917" s="77"/>
      <c r="CF917" s="77"/>
      <c r="CG917" s="77"/>
      <c r="CH917" s="77"/>
      <c r="CI917" s="77"/>
      <c r="CJ917" s="77"/>
      <c r="CK917" s="77"/>
      <c r="CL917" s="77"/>
      <c r="CM917" s="77"/>
      <c r="CN917" s="77"/>
      <c r="CO917" s="77"/>
      <c r="CP917" s="77"/>
      <c r="CQ917" s="77"/>
      <c r="CR917" s="77"/>
      <c r="CS917" s="77"/>
    </row>
    <row r="918" customHeight="true" ht="15.75" customFormat="true" s="5">
      <c r="A918" s="135"/>
      <c r="B918" s="135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133"/>
      <c r="Y918" s="134"/>
      <c r="Z918" s="133"/>
      <c r="AA918" s="134"/>
      <c r="AB918" s="133"/>
      <c r="AC918" s="134"/>
      <c r="AD918" s="133"/>
      <c r="AE918" s="134"/>
      <c r="AF918" s="77"/>
      <c r="AG918" s="134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  <c r="BG918" s="77"/>
      <c r="BH918" s="77"/>
      <c r="BI918" s="77"/>
      <c r="BJ918" s="77"/>
      <c r="BK918" s="77"/>
      <c r="BL918" s="77"/>
      <c r="BM918" s="77"/>
      <c r="BN918" s="77"/>
      <c r="BO918" s="77"/>
      <c r="BP918" s="77"/>
      <c r="BQ918" s="77"/>
      <c r="BR918" s="77"/>
      <c r="BS918" s="77"/>
      <c r="BT918" s="77"/>
      <c r="BU918" s="77"/>
      <c r="BV918" s="77"/>
      <c r="BW918" s="77"/>
      <c r="BX918" s="77"/>
      <c r="BY918" s="77"/>
      <c r="BZ918" s="77"/>
      <c r="CA918" s="77"/>
      <c r="CB918" s="77"/>
      <c r="CC918" s="77"/>
      <c r="CD918" s="77"/>
      <c r="CE918" s="77"/>
      <c r="CF918" s="77"/>
      <c r="CG918" s="77"/>
      <c r="CH918" s="77"/>
      <c r="CI918" s="77"/>
      <c r="CJ918" s="77"/>
      <c r="CK918" s="77"/>
      <c r="CL918" s="77"/>
      <c r="CM918" s="77"/>
      <c r="CN918" s="77"/>
      <c r="CO918" s="77"/>
      <c r="CP918" s="77"/>
      <c r="CQ918" s="77"/>
      <c r="CR918" s="77"/>
      <c r="CS918" s="77"/>
    </row>
    <row r="919" customHeight="true" ht="15.75" customFormat="true" s="5">
      <c r="A919" s="135"/>
      <c r="B919" s="135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133"/>
      <c r="Y919" s="134"/>
      <c r="Z919" s="133"/>
      <c r="AA919" s="134"/>
      <c r="AB919" s="133"/>
      <c r="AC919" s="134"/>
      <c r="AD919" s="133"/>
      <c r="AE919" s="134"/>
      <c r="AF919" s="77"/>
      <c r="AG919" s="134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  <c r="BG919" s="77"/>
      <c r="BH919" s="77"/>
      <c r="BI919" s="77"/>
      <c r="BJ919" s="77"/>
      <c r="BK919" s="77"/>
      <c r="BL919" s="77"/>
      <c r="BM919" s="77"/>
      <c r="BN919" s="77"/>
      <c r="BO919" s="77"/>
      <c r="BP919" s="77"/>
      <c r="BQ919" s="77"/>
      <c r="BR919" s="77"/>
      <c r="BS919" s="77"/>
      <c r="BT919" s="77"/>
      <c r="BU919" s="77"/>
      <c r="BV919" s="77"/>
      <c r="BW919" s="77"/>
      <c r="BX919" s="77"/>
      <c r="BY919" s="77"/>
      <c r="BZ919" s="77"/>
      <c r="CA919" s="77"/>
      <c r="CB919" s="77"/>
      <c r="CC919" s="77"/>
      <c r="CD919" s="77"/>
      <c r="CE919" s="77"/>
      <c r="CF919" s="77"/>
      <c r="CG919" s="77"/>
      <c r="CH919" s="77"/>
      <c r="CI919" s="77"/>
      <c r="CJ919" s="77"/>
      <c r="CK919" s="77"/>
      <c r="CL919" s="77"/>
      <c r="CM919" s="77"/>
      <c r="CN919" s="77"/>
      <c r="CO919" s="77"/>
      <c r="CP919" s="77"/>
      <c r="CQ919" s="77"/>
      <c r="CR919" s="77"/>
      <c r="CS919" s="77"/>
    </row>
    <row r="920" customHeight="true" ht="15.75" customFormat="true" s="5">
      <c r="A920" s="135"/>
      <c r="B920" s="135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133"/>
      <c r="Y920" s="134"/>
      <c r="Z920" s="133"/>
      <c r="AA920" s="134"/>
      <c r="AB920" s="133"/>
      <c r="AC920" s="134"/>
      <c r="AD920" s="133"/>
      <c r="AE920" s="134"/>
      <c r="AF920" s="77"/>
      <c r="AG920" s="134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77"/>
      <c r="CR920" s="77"/>
      <c r="CS920" s="77"/>
    </row>
    <row r="921" customHeight="true" ht="15.75" customFormat="true" s="5">
      <c r="A921" s="135"/>
      <c r="B921" s="135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133"/>
      <c r="Y921" s="134"/>
      <c r="Z921" s="133"/>
      <c r="AA921" s="134"/>
      <c r="AB921" s="133"/>
      <c r="AC921" s="134"/>
      <c r="AD921" s="133"/>
      <c r="AE921" s="134"/>
      <c r="AF921" s="77"/>
      <c r="AG921" s="134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  <c r="BG921" s="77"/>
      <c r="BH921" s="77"/>
      <c r="BI921" s="77"/>
      <c r="BJ921" s="77"/>
      <c r="BK921" s="77"/>
      <c r="BL921" s="77"/>
      <c r="BM921" s="77"/>
      <c r="BN921" s="77"/>
      <c r="BO921" s="77"/>
      <c r="BP921" s="77"/>
      <c r="BQ921" s="77"/>
      <c r="BR921" s="77"/>
      <c r="BS921" s="77"/>
      <c r="BT921" s="77"/>
      <c r="BU921" s="77"/>
      <c r="BV921" s="77"/>
      <c r="BW921" s="77"/>
      <c r="BX921" s="77"/>
      <c r="BY921" s="77"/>
      <c r="BZ921" s="77"/>
      <c r="CA921" s="77"/>
      <c r="CB921" s="77"/>
      <c r="CC921" s="77"/>
      <c r="CD921" s="77"/>
      <c r="CE921" s="77"/>
      <c r="CF921" s="77"/>
      <c r="CG921" s="77"/>
      <c r="CH921" s="77"/>
      <c r="CI921" s="77"/>
      <c r="CJ921" s="77"/>
      <c r="CK921" s="77"/>
      <c r="CL921" s="77"/>
      <c r="CM921" s="77"/>
      <c r="CN921" s="77"/>
      <c r="CO921" s="77"/>
      <c r="CP921" s="77"/>
      <c r="CQ921" s="77"/>
      <c r="CR921" s="77"/>
      <c r="CS921" s="77"/>
    </row>
    <row r="922" customHeight="true" ht="15.75" customFormat="true" s="5">
      <c r="A922" s="135"/>
      <c r="B922" s="135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133"/>
      <c r="Y922" s="134"/>
      <c r="Z922" s="133"/>
      <c r="AA922" s="134"/>
      <c r="AB922" s="133"/>
      <c r="AC922" s="134"/>
      <c r="AD922" s="133"/>
      <c r="AE922" s="134"/>
      <c r="AF922" s="77"/>
      <c r="AG922" s="134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  <c r="BG922" s="77"/>
      <c r="BH922" s="77"/>
      <c r="BI922" s="77"/>
      <c r="BJ922" s="77"/>
      <c r="BK922" s="77"/>
      <c r="BL922" s="77"/>
      <c r="BM922" s="77"/>
      <c r="BN922" s="77"/>
      <c r="BO922" s="77"/>
      <c r="BP922" s="77"/>
      <c r="BQ922" s="77"/>
      <c r="BR922" s="77"/>
      <c r="BS922" s="77"/>
      <c r="BT922" s="77"/>
      <c r="BU922" s="77"/>
      <c r="BV922" s="77"/>
      <c r="BW922" s="77"/>
      <c r="BX922" s="77"/>
      <c r="BY922" s="77"/>
      <c r="BZ922" s="77"/>
      <c r="CA922" s="77"/>
      <c r="CB922" s="77"/>
      <c r="CC922" s="77"/>
      <c r="CD922" s="77"/>
      <c r="CE922" s="77"/>
      <c r="CF922" s="77"/>
      <c r="CG922" s="77"/>
      <c r="CH922" s="77"/>
      <c r="CI922" s="77"/>
      <c r="CJ922" s="77"/>
      <c r="CK922" s="77"/>
      <c r="CL922" s="77"/>
      <c r="CM922" s="77"/>
      <c r="CN922" s="77"/>
      <c r="CO922" s="77"/>
      <c r="CP922" s="77"/>
      <c r="CQ922" s="77"/>
      <c r="CR922" s="77"/>
      <c r="CS922" s="77"/>
    </row>
    <row r="923" customHeight="true" ht="15.75" customFormat="true" s="5">
      <c r="A923" s="135"/>
      <c r="B923" s="135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133"/>
      <c r="Y923" s="134"/>
      <c r="Z923" s="133"/>
      <c r="AA923" s="134"/>
      <c r="AB923" s="133"/>
      <c r="AC923" s="134"/>
      <c r="AD923" s="133"/>
      <c r="AE923" s="134"/>
      <c r="AF923" s="77"/>
      <c r="AG923" s="134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  <c r="BG923" s="77"/>
      <c r="BH923" s="77"/>
      <c r="BI923" s="77"/>
      <c r="BJ923" s="77"/>
      <c r="BK923" s="77"/>
      <c r="BL923" s="77"/>
      <c r="BM923" s="77"/>
      <c r="BN923" s="77"/>
      <c r="BO923" s="77"/>
      <c r="BP923" s="77"/>
      <c r="BQ923" s="77"/>
      <c r="BR923" s="77"/>
      <c r="BS923" s="77"/>
      <c r="BT923" s="77"/>
      <c r="BU923" s="77"/>
      <c r="BV923" s="77"/>
      <c r="BW923" s="77"/>
      <c r="BX923" s="77"/>
      <c r="BY923" s="77"/>
      <c r="BZ923" s="77"/>
      <c r="CA923" s="77"/>
      <c r="CB923" s="77"/>
      <c r="CC923" s="77"/>
      <c r="CD923" s="77"/>
      <c r="CE923" s="77"/>
      <c r="CF923" s="77"/>
      <c r="CG923" s="77"/>
      <c r="CH923" s="77"/>
      <c r="CI923" s="77"/>
      <c r="CJ923" s="77"/>
      <c r="CK923" s="77"/>
      <c r="CL923" s="77"/>
      <c r="CM923" s="77"/>
      <c r="CN923" s="77"/>
      <c r="CO923" s="77"/>
      <c r="CP923" s="77"/>
      <c r="CQ923" s="77"/>
      <c r="CR923" s="77"/>
      <c r="CS923" s="77"/>
    </row>
    <row r="924" customHeight="true" ht="15.75" customFormat="true" s="5">
      <c r="A924" s="135"/>
      <c r="B924" s="135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133"/>
      <c r="Y924" s="134"/>
      <c r="Z924" s="133"/>
      <c r="AA924" s="134"/>
      <c r="AB924" s="133"/>
      <c r="AC924" s="134"/>
      <c r="AD924" s="133"/>
      <c r="AE924" s="134"/>
      <c r="AF924" s="77"/>
      <c r="AG924" s="134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77"/>
      <c r="CR924" s="77"/>
      <c r="CS924" s="77"/>
    </row>
    <row r="925" customHeight="true" ht="15.75" customFormat="true" s="5">
      <c r="A925" s="135"/>
      <c r="B925" s="135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133"/>
      <c r="Y925" s="134"/>
      <c r="Z925" s="133"/>
      <c r="AA925" s="134"/>
      <c r="AB925" s="133"/>
      <c r="AC925" s="134"/>
      <c r="AD925" s="133"/>
      <c r="AE925" s="134"/>
      <c r="AF925" s="77"/>
      <c r="AG925" s="134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  <c r="BG925" s="77"/>
      <c r="BH925" s="77"/>
      <c r="BI925" s="77"/>
      <c r="BJ925" s="77"/>
      <c r="BK925" s="77"/>
      <c r="BL925" s="77"/>
      <c r="BM925" s="77"/>
      <c r="BN925" s="77"/>
      <c r="BO925" s="77"/>
      <c r="BP925" s="77"/>
      <c r="BQ925" s="77"/>
      <c r="BR925" s="77"/>
      <c r="BS925" s="77"/>
      <c r="BT925" s="77"/>
      <c r="BU925" s="77"/>
      <c r="BV925" s="77"/>
      <c r="BW925" s="77"/>
      <c r="BX925" s="77"/>
      <c r="BY925" s="77"/>
      <c r="BZ925" s="77"/>
      <c r="CA925" s="77"/>
      <c r="CB925" s="77"/>
      <c r="CC925" s="77"/>
      <c r="CD925" s="77"/>
      <c r="CE925" s="77"/>
      <c r="CF925" s="77"/>
      <c r="CG925" s="77"/>
      <c r="CH925" s="77"/>
      <c r="CI925" s="77"/>
      <c r="CJ925" s="77"/>
      <c r="CK925" s="77"/>
      <c r="CL925" s="77"/>
      <c r="CM925" s="77"/>
      <c r="CN925" s="77"/>
      <c r="CO925" s="77"/>
      <c r="CP925" s="77"/>
      <c r="CQ925" s="77"/>
      <c r="CR925" s="77"/>
      <c r="CS925" s="77"/>
    </row>
    <row r="926" customHeight="true" ht="15.75" customFormat="true" s="5">
      <c r="A926" s="135"/>
      <c r="B926" s="135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133"/>
      <c r="Y926" s="134"/>
      <c r="Z926" s="133"/>
      <c r="AA926" s="134"/>
      <c r="AB926" s="133"/>
      <c r="AC926" s="134"/>
      <c r="AD926" s="133"/>
      <c r="AE926" s="134"/>
      <c r="AF926" s="77"/>
      <c r="AG926" s="134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  <c r="BG926" s="77"/>
      <c r="BH926" s="77"/>
      <c r="BI926" s="77"/>
      <c r="BJ926" s="77"/>
      <c r="BK926" s="77"/>
      <c r="BL926" s="77"/>
      <c r="BM926" s="77"/>
      <c r="BN926" s="77"/>
      <c r="BO926" s="77"/>
      <c r="BP926" s="77"/>
      <c r="BQ926" s="77"/>
      <c r="BR926" s="77"/>
      <c r="BS926" s="77"/>
      <c r="BT926" s="77"/>
      <c r="BU926" s="77"/>
      <c r="BV926" s="77"/>
      <c r="BW926" s="77"/>
      <c r="BX926" s="77"/>
      <c r="BY926" s="77"/>
      <c r="BZ926" s="77"/>
      <c r="CA926" s="77"/>
      <c r="CB926" s="77"/>
      <c r="CC926" s="77"/>
      <c r="CD926" s="77"/>
      <c r="CE926" s="77"/>
      <c r="CF926" s="77"/>
      <c r="CG926" s="77"/>
      <c r="CH926" s="77"/>
      <c r="CI926" s="77"/>
      <c r="CJ926" s="77"/>
      <c r="CK926" s="77"/>
      <c r="CL926" s="77"/>
      <c r="CM926" s="77"/>
      <c r="CN926" s="77"/>
      <c r="CO926" s="77"/>
      <c r="CP926" s="77"/>
      <c r="CQ926" s="77"/>
      <c r="CR926" s="77"/>
      <c r="CS926" s="77"/>
    </row>
    <row r="927" customHeight="true" ht="15.75" customFormat="true" s="5">
      <c r="A927" s="135"/>
      <c r="B927" s="135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133"/>
      <c r="Y927" s="134"/>
      <c r="Z927" s="133"/>
      <c r="AA927" s="134"/>
      <c r="AB927" s="133"/>
      <c r="AC927" s="134"/>
      <c r="AD927" s="133"/>
      <c r="AE927" s="134"/>
      <c r="AF927" s="77"/>
      <c r="AG927" s="134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  <c r="BG927" s="77"/>
      <c r="BH927" s="77"/>
      <c r="BI927" s="77"/>
      <c r="BJ927" s="77"/>
      <c r="BK927" s="77"/>
      <c r="BL927" s="77"/>
      <c r="BM927" s="77"/>
      <c r="BN927" s="77"/>
      <c r="BO927" s="77"/>
      <c r="BP927" s="77"/>
      <c r="BQ927" s="77"/>
      <c r="BR927" s="77"/>
      <c r="BS927" s="77"/>
      <c r="BT927" s="77"/>
      <c r="BU927" s="77"/>
      <c r="BV927" s="77"/>
      <c r="BW927" s="77"/>
      <c r="BX927" s="77"/>
      <c r="BY927" s="77"/>
      <c r="BZ927" s="77"/>
      <c r="CA927" s="77"/>
      <c r="CB927" s="77"/>
      <c r="CC927" s="77"/>
      <c r="CD927" s="77"/>
      <c r="CE927" s="77"/>
      <c r="CF927" s="77"/>
      <c r="CG927" s="77"/>
      <c r="CH927" s="77"/>
      <c r="CI927" s="77"/>
      <c r="CJ927" s="77"/>
      <c r="CK927" s="77"/>
      <c r="CL927" s="77"/>
      <c r="CM927" s="77"/>
      <c r="CN927" s="77"/>
      <c r="CO927" s="77"/>
      <c r="CP927" s="77"/>
      <c r="CQ927" s="77"/>
      <c r="CR927" s="77"/>
      <c r="CS927" s="77"/>
    </row>
    <row r="928" customHeight="true" ht="15.75" customFormat="true" s="5">
      <c r="A928" s="135"/>
      <c r="B928" s="135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133"/>
      <c r="Y928" s="134"/>
      <c r="Z928" s="133"/>
      <c r="AA928" s="134"/>
      <c r="AB928" s="133"/>
      <c r="AC928" s="134"/>
      <c r="AD928" s="133"/>
      <c r="AE928" s="134"/>
      <c r="AF928" s="77"/>
      <c r="AG928" s="134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  <c r="BG928" s="77"/>
      <c r="BH928" s="77"/>
      <c r="BI928" s="77"/>
      <c r="BJ928" s="77"/>
      <c r="BK928" s="77"/>
      <c r="BL928" s="77"/>
      <c r="BM928" s="77"/>
      <c r="BN928" s="77"/>
      <c r="BO928" s="77"/>
      <c r="BP928" s="77"/>
      <c r="BQ928" s="77"/>
      <c r="BR928" s="77"/>
      <c r="BS928" s="77"/>
      <c r="BT928" s="77"/>
      <c r="BU928" s="77"/>
      <c r="BV928" s="77"/>
      <c r="BW928" s="77"/>
      <c r="BX928" s="77"/>
      <c r="BY928" s="77"/>
      <c r="BZ928" s="77"/>
      <c r="CA928" s="77"/>
      <c r="CB928" s="77"/>
      <c r="CC928" s="77"/>
      <c r="CD928" s="77"/>
      <c r="CE928" s="77"/>
      <c r="CF928" s="77"/>
      <c r="CG928" s="77"/>
      <c r="CH928" s="77"/>
      <c r="CI928" s="77"/>
      <c r="CJ928" s="77"/>
      <c r="CK928" s="77"/>
      <c r="CL928" s="77"/>
      <c r="CM928" s="77"/>
      <c r="CN928" s="77"/>
      <c r="CO928" s="77"/>
      <c r="CP928" s="77"/>
      <c r="CQ928" s="77"/>
      <c r="CR928" s="77"/>
      <c r="CS928" s="77"/>
    </row>
    <row r="929" customHeight="true" ht="15.75" customFormat="true" s="5">
      <c r="A929" s="135"/>
      <c r="B929" s="135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133"/>
      <c r="Y929" s="134"/>
      <c r="Z929" s="133"/>
      <c r="AA929" s="134"/>
      <c r="AB929" s="133"/>
      <c r="AC929" s="134"/>
      <c r="AD929" s="133"/>
      <c r="AE929" s="134"/>
      <c r="AF929" s="77"/>
      <c r="AG929" s="134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  <c r="BG929" s="77"/>
      <c r="BH929" s="77"/>
      <c r="BI929" s="77"/>
      <c r="BJ929" s="77"/>
      <c r="BK929" s="77"/>
      <c r="BL929" s="77"/>
      <c r="BM929" s="77"/>
      <c r="BN929" s="77"/>
      <c r="BO929" s="77"/>
      <c r="BP929" s="77"/>
      <c r="BQ929" s="77"/>
      <c r="BR929" s="77"/>
      <c r="BS929" s="77"/>
      <c r="BT929" s="77"/>
      <c r="BU929" s="77"/>
      <c r="BV929" s="77"/>
      <c r="BW929" s="77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77"/>
      <c r="CR929" s="77"/>
      <c r="CS929" s="77"/>
    </row>
    <row r="930" customHeight="true" ht="15.75" customFormat="true" s="5">
      <c r="A930" s="135"/>
      <c r="B930" s="135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133"/>
      <c r="Y930" s="134"/>
      <c r="Z930" s="133"/>
      <c r="AA930" s="134"/>
      <c r="AB930" s="133"/>
      <c r="AC930" s="134"/>
      <c r="AD930" s="133"/>
      <c r="AE930" s="134"/>
      <c r="AF930" s="77"/>
      <c r="AG930" s="134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  <c r="BG930" s="77"/>
      <c r="BH930" s="77"/>
      <c r="BI930" s="77"/>
      <c r="BJ930" s="77"/>
      <c r="BK930" s="77"/>
      <c r="BL930" s="77"/>
      <c r="BM930" s="77"/>
      <c r="BN930" s="77"/>
      <c r="BO930" s="77"/>
      <c r="BP930" s="77"/>
      <c r="BQ930" s="77"/>
      <c r="BR930" s="77"/>
      <c r="BS930" s="77"/>
      <c r="BT930" s="77"/>
      <c r="BU930" s="77"/>
      <c r="BV930" s="77"/>
      <c r="BW930" s="77"/>
      <c r="BX930" s="77"/>
      <c r="BY930" s="77"/>
      <c r="BZ930" s="77"/>
      <c r="CA930" s="77"/>
      <c r="CB930" s="77"/>
      <c r="CC930" s="77"/>
      <c r="CD930" s="77"/>
      <c r="CE930" s="77"/>
      <c r="CF930" s="77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77"/>
      <c r="CR930" s="77"/>
      <c r="CS930" s="77"/>
    </row>
    <row r="931" customHeight="true" ht="15.75" customFormat="true" s="5">
      <c r="A931" s="135"/>
      <c r="B931" s="135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133"/>
      <c r="Y931" s="134"/>
      <c r="Z931" s="133"/>
      <c r="AA931" s="134"/>
      <c r="AB931" s="133"/>
      <c r="AC931" s="134"/>
      <c r="AD931" s="133"/>
      <c r="AE931" s="134"/>
      <c r="AF931" s="77"/>
      <c r="AG931" s="134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  <c r="BG931" s="77"/>
      <c r="BH931" s="77"/>
      <c r="BI931" s="77"/>
      <c r="BJ931" s="77"/>
      <c r="BK931" s="77"/>
      <c r="BL931" s="77"/>
      <c r="BM931" s="77"/>
      <c r="BN931" s="77"/>
      <c r="BO931" s="77"/>
      <c r="BP931" s="77"/>
      <c r="BQ931" s="77"/>
      <c r="BR931" s="77"/>
      <c r="BS931" s="77"/>
      <c r="BT931" s="77"/>
      <c r="BU931" s="77"/>
      <c r="BV931" s="77"/>
      <c r="BW931" s="77"/>
      <c r="BX931" s="77"/>
      <c r="BY931" s="77"/>
      <c r="BZ931" s="77"/>
      <c r="CA931" s="77"/>
      <c r="CB931" s="77"/>
      <c r="CC931" s="77"/>
      <c r="CD931" s="77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77"/>
      <c r="CR931" s="77"/>
      <c r="CS931" s="77"/>
    </row>
    <row r="932" customHeight="true" ht="15.75" customFormat="true" s="5">
      <c r="A932" s="135"/>
      <c r="B932" s="135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133"/>
      <c r="Y932" s="134"/>
      <c r="Z932" s="133"/>
      <c r="AA932" s="134"/>
      <c r="AB932" s="133"/>
      <c r="AC932" s="134"/>
      <c r="AD932" s="133"/>
      <c r="AE932" s="134"/>
      <c r="AF932" s="77"/>
      <c r="AG932" s="134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  <c r="BG932" s="77"/>
      <c r="BH932" s="77"/>
      <c r="BI932" s="77"/>
      <c r="BJ932" s="77"/>
      <c r="BK932" s="77"/>
      <c r="BL932" s="77"/>
      <c r="BM932" s="77"/>
      <c r="BN932" s="77"/>
      <c r="BO932" s="77"/>
      <c r="BP932" s="77"/>
      <c r="BQ932" s="77"/>
      <c r="BR932" s="77"/>
      <c r="BS932" s="77"/>
      <c r="BT932" s="77"/>
      <c r="BU932" s="77"/>
      <c r="BV932" s="77"/>
      <c r="BW932" s="77"/>
      <c r="BX932" s="77"/>
      <c r="BY932" s="77"/>
      <c r="BZ932" s="77"/>
      <c r="CA932" s="77"/>
      <c r="CB932" s="77"/>
      <c r="CC932" s="77"/>
      <c r="CD932" s="77"/>
      <c r="CE932" s="77"/>
      <c r="CF932" s="77"/>
      <c r="CG932" s="77"/>
      <c r="CH932" s="77"/>
      <c r="CI932" s="77"/>
      <c r="CJ932" s="77"/>
      <c r="CK932" s="77"/>
      <c r="CL932" s="77"/>
      <c r="CM932" s="77"/>
      <c r="CN932" s="77"/>
      <c r="CO932" s="77"/>
      <c r="CP932" s="77"/>
      <c r="CQ932" s="77"/>
      <c r="CR932" s="77"/>
      <c r="CS932" s="77"/>
    </row>
    <row r="933" customHeight="true" ht="15.75" customFormat="true" s="5">
      <c r="A933" s="135"/>
      <c r="B933" s="135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133"/>
      <c r="Y933" s="134"/>
      <c r="Z933" s="133"/>
      <c r="AA933" s="134"/>
      <c r="AB933" s="133"/>
      <c r="AC933" s="134"/>
      <c r="AD933" s="133"/>
      <c r="AE933" s="134"/>
      <c r="AF933" s="77"/>
      <c r="AG933" s="134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  <c r="BG933" s="77"/>
      <c r="BH933" s="77"/>
      <c r="BI933" s="77"/>
      <c r="BJ933" s="77"/>
      <c r="BK933" s="77"/>
      <c r="BL933" s="77"/>
      <c r="BM933" s="77"/>
      <c r="BN933" s="77"/>
      <c r="BO933" s="77"/>
      <c r="BP933" s="77"/>
      <c r="BQ933" s="77"/>
      <c r="BR933" s="77"/>
      <c r="BS933" s="77"/>
      <c r="BT933" s="77"/>
      <c r="BU933" s="77"/>
      <c r="BV933" s="77"/>
      <c r="BW933" s="77"/>
      <c r="BX933" s="77"/>
      <c r="BY933" s="77"/>
      <c r="BZ933" s="77"/>
      <c r="CA933" s="77"/>
      <c r="CB933" s="77"/>
      <c r="CC933" s="77"/>
      <c r="CD933" s="77"/>
      <c r="CE933" s="77"/>
      <c r="CF933" s="77"/>
      <c r="CG933" s="77"/>
      <c r="CH933" s="77"/>
      <c r="CI933" s="77"/>
      <c r="CJ933" s="77"/>
      <c r="CK933" s="77"/>
      <c r="CL933" s="77"/>
      <c r="CM933" s="77"/>
      <c r="CN933" s="77"/>
      <c r="CO933" s="77"/>
      <c r="CP933" s="77"/>
      <c r="CQ933" s="77"/>
      <c r="CR933" s="77"/>
      <c r="CS933" s="77"/>
    </row>
    <row r="934" customHeight="true" ht="15.75" customFormat="true" s="5">
      <c r="A934" s="135"/>
      <c r="B934" s="135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133"/>
      <c r="Y934" s="134"/>
      <c r="Z934" s="133"/>
      <c r="AA934" s="134"/>
      <c r="AB934" s="133"/>
      <c r="AC934" s="134"/>
      <c r="AD934" s="133"/>
      <c r="AE934" s="134"/>
      <c r="AF934" s="77"/>
      <c r="AG934" s="134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  <c r="BG934" s="77"/>
      <c r="BH934" s="77"/>
      <c r="BI934" s="77"/>
      <c r="BJ934" s="77"/>
      <c r="BK934" s="77"/>
      <c r="BL934" s="77"/>
      <c r="BM934" s="77"/>
      <c r="BN934" s="77"/>
      <c r="BO934" s="77"/>
      <c r="BP934" s="77"/>
      <c r="BQ934" s="77"/>
      <c r="BR934" s="77"/>
      <c r="BS934" s="77"/>
      <c r="BT934" s="77"/>
      <c r="BU934" s="77"/>
      <c r="BV934" s="77"/>
      <c r="BW934" s="77"/>
      <c r="BX934" s="77"/>
      <c r="BY934" s="77"/>
      <c r="BZ934" s="77"/>
      <c r="CA934" s="77"/>
      <c r="CB934" s="77"/>
      <c r="CC934" s="77"/>
      <c r="CD934" s="77"/>
      <c r="CE934" s="77"/>
      <c r="CF934" s="77"/>
      <c r="CG934" s="77"/>
      <c r="CH934" s="77"/>
      <c r="CI934" s="77"/>
      <c r="CJ934" s="77"/>
      <c r="CK934" s="77"/>
      <c r="CL934" s="77"/>
      <c r="CM934" s="77"/>
      <c r="CN934" s="77"/>
      <c r="CO934" s="77"/>
      <c r="CP934" s="77"/>
      <c r="CQ934" s="77"/>
      <c r="CR934" s="77"/>
      <c r="CS934" s="77"/>
    </row>
    <row r="935" customHeight="true" ht="15.75" customFormat="true" s="5">
      <c r="A935" s="135"/>
      <c r="B935" s="135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133"/>
      <c r="Y935" s="134"/>
      <c r="Z935" s="133"/>
      <c r="AA935" s="134"/>
      <c r="AB935" s="133"/>
      <c r="AC935" s="134"/>
      <c r="AD935" s="133"/>
      <c r="AE935" s="134"/>
      <c r="AF935" s="77"/>
      <c r="AG935" s="134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  <c r="BG935" s="77"/>
      <c r="BH935" s="77"/>
      <c r="BI935" s="77"/>
      <c r="BJ935" s="77"/>
      <c r="BK935" s="77"/>
      <c r="BL935" s="77"/>
      <c r="BM935" s="77"/>
      <c r="BN935" s="77"/>
      <c r="BO935" s="77"/>
      <c r="BP935" s="77"/>
      <c r="BQ935" s="77"/>
      <c r="BR935" s="77"/>
      <c r="BS935" s="77"/>
      <c r="BT935" s="77"/>
      <c r="BU935" s="77"/>
      <c r="BV935" s="77"/>
      <c r="BW935" s="77"/>
      <c r="BX935" s="77"/>
      <c r="BY935" s="77"/>
      <c r="BZ935" s="77"/>
      <c r="CA935" s="77"/>
      <c r="CB935" s="77"/>
      <c r="CC935" s="77"/>
      <c r="CD935" s="77"/>
      <c r="CE935" s="77"/>
      <c r="CF935" s="77"/>
      <c r="CG935" s="77"/>
      <c r="CH935" s="77"/>
      <c r="CI935" s="77"/>
      <c r="CJ935" s="77"/>
      <c r="CK935" s="77"/>
      <c r="CL935" s="77"/>
      <c r="CM935" s="77"/>
      <c r="CN935" s="77"/>
      <c r="CO935" s="77"/>
      <c r="CP935" s="77"/>
      <c r="CQ935" s="77"/>
      <c r="CR935" s="77"/>
      <c r="CS935" s="77"/>
    </row>
    <row r="936" customHeight="true" ht="15.75" customFormat="true" s="5">
      <c r="A936" s="135"/>
      <c r="B936" s="135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133"/>
      <c r="Y936" s="134"/>
      <c r="Z936" s="133"/>
      <c r="AA936" s="134"/>
      <c r="AB936" s="133"/>
      <c r="AC936" s="134"/>
      <c r="AD936" s="133"/>
      <c r="AE936" s="134"/>
      <c r="AF936" s="77"/>
      <c r="AG936" s="134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  <c r="BG936" s="77"/>
      <c r="BH936" s="77"/>
      <c r="BI936" s="77"/>
      <c r="BJ936" s="77"/>
      <c r="BK936" s="77"/>
      <c r="BL936" s="77"/>
      <c r="BM936" s="77"/>
      <c r="BN936" s="77"/>
      <c r="BO936" s="77"/>
      <c r="BP936" s="77"/>
      <c r="BQ936" s="77"/>
      <c r="BR936" s="77"/>
      <c r="BS936" s="77"/>
      <c r="BT936" s="77"/>
      <c r="BU936" s="77"/>
      <c r="BV936" s="77"/>
      <c r="BW936" s="77"/>
      <c r="BX936" s="77"/>
      <c r="BY936" s="77"/>
      <c r="BZ936" s="77"/>
      <c r="CA936" s="77"/>
      <c r="CB936" s="77"/>
      <c r="CC936" s="77"/>
      <c r="CD936" s="77"/>
      <c r="CE936" s="77"/>
      <c r="CF936" s="77"/>
      <c r="CG936" s="77"/>
      <c r="CH936" s="77"/>
      <c r="CI936" s="77"/>
      <c r="CJ936" s="77"/>
      <c r="CK936" s="77"/>
      <c r="CL936" s="77"/>
      <c r="CM936" s="77"/>
      <c r="CN936" s="77"/>
      <c r="CO936" s="77"/>
      <c r="CP936" s="77"/>
      <c r="CQ936" s="77"/>
      <c r="CR936" s="77"/>
      <c r="CS936" s="77"/>
    </row>
    <row r="937" customHeight="true" ht="15.75" customFormat="true" s="5">
      <c r="A937" s="135"/>
      <c r="B937" s="135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133"/>
      <c r="Y937" s="134"/>
      <c r="Z937" s="133"/>
      <c r="AA937" s="134"/>
      <c r="AB937" s="133"/>
      <c r="AC937" s="134"/>
      <c r="AD937" s="133"/>
      <c r="AE937" s="134"/>
      <c r="AF937" s="77"/>
      <c r="AG937" s="134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  <c r="BG937" s="77"/>
      <c r="BH937" s="77"/>
      <c r="BI937" s="77"/>
      <c r="BJ937" s="77"/>
      <c r="BK937" s="77"/>
      <c r="BL937" s="77"/>
      <c r="BM937" s="77"/>
      <c r="BN937" s="77"/>
      <c r="BO937" s="77"/>
      <c r="BP937" s="77"/>
      <c r="BQ937" s="77"/>
      <c r="BR937" s="77"/>
      <c r="BS937" s="77"/>
      <c r="BT937" s="77"/>
      <c r="BU937" s="77"/>
      <c r="BV937" s="77"/>
      <c r="BW937" s="77"/>
      <c r="BX937" s="77"/>
      <c r="BY937" s="77"/>
      <c r="BZ937" s="77"/>
      <c r="CA937" s="77"/>
      <c r="CB937" s="77"/>
      <c r="CC937" s="77"/>
      <c r="CD937" s="77"/>
      <c r="CE937" s="77"/>
      <c r="CF937" s="77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77"/>
      <c r="CR937" s="77"/>
      <c r="CS937" s="77"/>
    </row>
    <row r="938" customHeight="true" ht="15.75" customFormat="true" s="5">
      <c r="A938" s="135"/>
      <c r="B938" s="135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133"/>
      <c r="Y938" s="134"/>
      <c r="Z938" s="133"/>
      <c r="AA938" s="134"/>
      <c r="AB938" s="133"/>
      <c r="AC938" s="134"/>
      <c r="AD938" s="133"/>
      <c r="AE938" s="134"/>
      <c r="AF938" s="77"/>
      <c r="AG938" s="134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  <c r="BG938" s="77"/>
      <c r="BH938" s="77"/>
      <c r="BI938" s="77"/>
      <c r="BJ938" s="77"/>
      <c r="BK938" s="77"/>
      <c r="BL938" s="77"/>
      <c r="BM938" s="77"/>
      <c r="BN938" s="77"/>
      <c r="BO938" s="77"/>
      <c r="BP938" s="77"/>
      <c r="BQ938" s="77"/>
      <c r="BR938" s="77"/>
      <c r="BS938" s="77"/>
      <c r="BT938" s="77"/>
      <c r="BU938" s="77"/>
      <c r="BV938" s="77"/>
      <c r="BW938" s="77"/>
      <c r="BX938" s="77"/>
      <c r="BY938" s="77"/>
      <c r="BZ938" s="77"/>
      <c r="CA938" s="77"/>
      <c r="CB938" s="77"/>
      <c r="CC938" s="77"/>
      <c r="CD938" s="77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77"/>
      <c r="CR938" s="77"/>
      <c r="CS938" s="77"/>
    </row>
    <row r="939" customHeight="true" ht="15.75" customFormat="true" s="5">
      <c r="A939" s="135"/>
      <c r="B939" s="135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133"/>
      <c r="Y939" s="134"/>
      <c r="Z939" s="133"/>
      <c r="AA939" s="134"/>
      <c r="AB939" s="133"/>
      <c r="AC939" s="134"/>
      <c r="AD939" s="133"/>
      <c r="AE939" s="134"/>
      <c r="AF939" s="77"/>
      <c r="AG939" s="134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  <c r="BG939" s="77"/>
      <c r="BH939" s="77"/>
      <c r="BI939" s="77"/>
      <c r="BJ939" s="77"/>
      <c r="BK939" s="77"/>
      <c r="BL939" s="77"/>
      <c r="BM939" s="77"/>
      <c r="BN939" s="77"/>
      <c r="BO939" s="77"/>
      <c r="BP939" s="77"/>
      <c r="BQ939" s="77"/>
      <c r="BR939" s="77"/>
      <c r="BS939" s="77"/>
      <c r="BT939" s="77"/>
      <c r="BU939" s="77"/>
      <c r="BV939" s="77"/>
      <c r="BW939" s="77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77"/>
      <c r="CR939" s="77"/>
      <c r="CS939" s="77"/>
    </row>
    <row r="940" customHeight="true" ht="15.75" customFormat="true" s="5">
      <c r="A940" s="135"/>
      <c r="B940" s="135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133"/>
      <c r="Y940" s="134"/>
      <c r="Z940" s="133"/>
      <c r="AA940" s="134"/>
      <c r="AB940" s="133"/>
      <c r="AC940" s="134"/>
      <c r="AD940" s="133"/>
      <c r="AE940" s="134"/>
      <c r="AF940" s="77"/>
      <c r="AG940" s="134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  <c r="BG940" s="77"/>
      <c r="BH940" s="77"/>
      <c r="BI940" s="77"/>
      <c r="BJ940" s="77"/>
      <c r="BK940" s="77"/>
      <c r="BL940" s="77"/>
      <c r="BM940" s="77"/>
      <c r="BN940" s="77"/>
      <c r="BO940" s="77"/>
      <c r="BP940" s="77"/>
      <c r="BQ940" s="77"/>
      <c r="BR940" s="77"/>
      <c r="BS940" s="77"/>
      <c r="BT940" s="77"/>
      <c r="BU940" s="77"/>
      <c r="BV940" s="77"/>
      <c r="BW940" s="77"/>
      <c r="BX940" s="77"/>
      <c r="BY940" s="77"/>
      <c r="BZ940" s="77"/>
      <c r="CA940" s="77"/>
      <c r="CB940" s="77"/>
      <c r="CC940" s="77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77"/>
      <c r="CR940" s="77"/>
      <c r="CS940" s="77"/>
    </row>
    <row r="941" customHeight="true" ht="15.75" customFormat="true" s="5">
      <c r="A941" s="135"/>
      <c r="B941" s="135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133"/>
      <c r="Y941" s="134"/>
      <c r="Z941" s="133"/>
      <c r="AA941" s="134"/>
      <c r="AB941" s="133"/>
      <c r="AC941" s="134"/>
      <c r="AD941" s="133"/>
      <c r="AE941" s="134"/>
      <c r="AF941" s="77"/>
      <c r="AG941" s="134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  <c r="BG941" s="77"/>
      <c r="BH941" s="77"/>
      <c r="BI941" s="77"/>
      <c r="BJ941" s="77"/>
      <c r="BK941" s="77"/>
      <c r="BL941" s="77"/>
      <c r="BM941" s="77"/>
      <c r="BN941" s="77"/>
      <c r="BO941" s="77"/>
      <c r="BP941" s="77"/>
      <c r="BQ941" s="77"/>
      <c r="BR941" s="77"/>
      <c r="BS941" s="77"/>
      <c r="BT941" s="77"/>
      <c r="BU941" s="77"/>
      <c r="BV941" s="77"/>
      <c r="BW941" s="77"/>
      <c r="BX941" s="77"/>
      <c r="BY941" s="77"/>
      <c r="BZ941" s="77"/>
      <c r="CA941" s="77"/>
      <c r="CB941" s="77"/>
      <c r="CC941" s="77"/>
      <c r="CD941" s="77"/>
      <c r="CE941" s="77"/>
      <c r="CF941" s="77"/>
      <c r="CG941" s="77"/>
      <c r="CH941" s="77"/>
      <c r="CI941" s="77"/>
      <c r="CJ941" s="77"/>
      <c r="CK941" s="77"/>
      <c r="CL941" s="77"/>
      <c r="CM941" s="77"/>
      <c r="CN941" s="77"/>
      <c r="CO941" s="77"/>
      <c r="CP941" s="77"/>
      <c r="CQ941" s="77"/>
      <c r="CR941" s="77"/>
      <c r="CS941" s="77"/>
    </row>
    <row r="942" customHeight="true" ht="15.75" customFormat="true" s="5">
      <c r="A942" s="135"/>
      <c r="B942" s="135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133"/>
      <c r="Y942" s="134"/>
      <c r="Z942" s="133"/>
      <c r="AA942" s="134"/>
      <c r="AB942" s="133"/>
      <c r="AC942" s="134"/>
      <c r="AD942" s="133"/>
      <c r="AE942" s="134"/>
      <c r="AF942" s="77"/>
      <c r="AG942" s="134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  <c r="BG942" s="77"/>
      <c r="BH942" s="77"/>
      <c r="BI942" s="77"/>
      <c r="BJ942" s="77"/>
      <c r="BK942" s="77"/>
      <c r="BL942" s="77"/>
      <c r="BM942" s="77"/>
      <c r="BN942" s="77"/>
      <c r="BO942" s="77"/>
      <c r="BP942" s="77"/>
      <c r="BQ942" s="77"/>
      <c r="BR942" s="77"/>
      <c r="BS942" s="77"/>
      <c r="BT942" s="77"/>
      <c r="BU942" s="77"/>
      <c r="BV942" s="77"/>
      <c r="BW942" s="77"/>
      <c r="BX942" s="77"/>
      <c r="BY942" s="77"/>
      <c r="BZ942" s="77"/>
      <c r="CA942" s="77"/>
      <c r="CB942" s="77"/>
      <c r="CC942" s="77"/>
      <c r="CD942" s="77"/>
      <c r="CE942" s="77"/>
      <c r="CF942" s="77"/>
      <c r="CG942" s="77"/>
      <c r="CH942" s="77"/>
      <c r="CI942" s="77"/>
      <c r="CJ942" s="77"/>
      <c r="CK942" s="77"/>
      <c r="CL942" s="77"/>
      <c r="CM942" s="77"/>
      <c r="CN942" s="77"/>
      <c r="CO942" s="77"/>
      <c r="CP942" s="77"/>
      <c r="CQ942" s="77"/>
      <c r="CR942" s="77"/>
      <c r="CS942" s="77"/>
    </row>
    <row r="943" customHeight="true" ht="15.75" customFormat="true" s="5">
      <c r="A943" s="135"/>
      <c r="B943" s="135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133"/>
      <c r="Y943" s="134"/>
      <c r="Z943" s="133"/>
      <c r="AA943" s="134"/>
      <c r="AB943" s="133"/>
      <c r="AC943" s="134"/>
      <c r="AD943" s="133"/>
      <c r="AE943" s="134"/>
      <c r="AF943" s="77"/>
      <c r="AG943" s="134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  <c r="BG943" s="77"/>
      <c r="BH943" s="77"/>
      <c r="BI943" s="77"/>
      <c r="BJ943" s="77"/>
      <c r="BK943" s="77"/>
      <c r="BL943" s="77"/>
      <c r="BM943" s="77"/>
      <c r="BN943" s="77"/>
      <c r="BO943" s="77"/>
      <c r="BP943" s="77"/>
      <c r="BQ943" s="77"/>
      <c r="BR943" s="77"/>
      <c r="BS943" s="77"/>
      <c r="BT943" s="77"/>
      <c r="BU943" s="77"/>
      <c r="BV943" s="77"/>
      <c r="BW943" s="77"/>
      <c r="BX943" s="77"/>
      <c r="BY943" s="77"/>
      <c r="BZ943" s="77"/>
      <c r="CA943" s="77"/>
      <c r="CB943" s="77"/>
      <c r="CC943" s="77"/>
      <c r="CD943" s="77"/>
      <c r="CE943" s="77"/>
      <c r="CF943" s="77"/>
      <c r="CG943" s="77"/>
      <c r="CH943" s="77"/>
      <c r="CI943" s="77"/>
      <c r="CJ943" s="77"/>
      <c r="CK943" s="77"/>
      <c r="CL943" s="77"/>
      <c r="CM943" s="77"/>
      <c r="CN943" s="77"/>
      <c r="CO943" s="77"/>
      <c r="CP943" s="77"/>
      <c r="CQ943" s="77"/>
      <c r="CR943" s="77"/>
      <c r="CS943" s="77"/>
    </row>
    <row r="944" customHeight="true" ht="15.75" customFormat="true" s="5">
      <c r="A944" s="135"/>
      <c r="B944" s="135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133"/>
      <c r="Y944" s="134"/>
      <c r="Z944" s="133"/>
      <c r="AA944" s="134"/>
      <c r="AB944" s="133"/>
      <c r="AC944" s="134"/>
      <c r="AD944" s="133"/>
      <c r="AE944" s="134"/>
      <c r="AF944" s="77"/>
      <c r="AG944" s="134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  <c r="BG944" s="77"/>
      <c r="BH944" s="77"/>
      <c r="BI944" s="77"/>
      <c r="BJ944" s="77"/>
      <c r="BK944" s="77"/>
      <c r="BL944" s="77"/>
      <c r="BM944" s="77"/>
      <c r="BN944" s="77"/>
      <c r="BO944" s="77"/>
      <c r="BP944" s="77"/>
      <c r="BQ944" s="77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77"/>
      <c r="CR944" s="77"/>
      <c r="CS944" s="77"/>
    </row>
    <row r="945" customHeight="true" ht="15.75" customFormat="true" s="5">
      <c r="A945" s="135"/>
      <c r="B945" s="135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133"/>
      <c r="Y945" s="134"/>
      <c r="Z945" s="133"/>
      <c r="AA945" s="134"/>
      <c r="AB945" s="133"/>
      <c r="AC945" s="134"/>
      <c r="AD945" s="133"/>
      <c r="AE945" s="134"/>
      <c r="AF945" s="77"/>
      <c r="AG945" s="134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  <c r="BG945" s="77"/>
      <c r="BH945" s="77"/>
      <c r="BI945" s="77"/>
      <c r="BJ945" s="77"/>
      <c r="BK945" s="77"/>
      <c r="BL945" s="77"/>
      <c r="BM945" s="77"/>
      <c r="BN945" s="77"/>
      <c r="BO945" s="77"/>
      <c r="BP945" s="77"/>
      <c r="BQ945" s="77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77"/>
      <c r="CR945" s="77"/>
      <c r="CS945" s="77"/>
    </row>
    <row r="946" customHeight="true" ht="15.75" customFormat="true" s="5">
      <c r="A946" s="135"/>
      <c r="B946" s="135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133"/>
      <c r="Y946" s="134"/>
      <c r="Z946" s="133"/>
      <c r="AA946" s="134"/>
      <c r="AB946" s="133"/>
      <c r="AC946" s="134"/>
      <c r="AD946" s="133"/>
      <c r="AE946" s="134"/>
      <c r="AF946" s="77"/>
      <c r="AG946" s="134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  <c r="BG946" s="77"/>
      <c r="BH946" s="77"/>
      <c r="BI946" s="77"/>
      <c r="BJ946" s="77"/>
      <c r="BK946" s="77"/>
      <c r="BL946" s="77"/>
      <c r="BM946" s="77"/>
      <c r="BN946" s="77"/>
      <c r="BO946" s="77"/>
      <c r="BP946" s="77"/>
      <c r="BQ946" s="77"/>
      <c r="BR946" s="77"/>
      <c r="BS946" s="77"/>
      <c r="BT946" s="77"/>
      <c r="BU946" s="77"/>
      <c r="BV946" s="77"/>
      <c r="BW946" s="77"/>
      <c r="BX946" s="77"/>
      <c r="BY946" s="77"/>
      <c r="BZ946" s="77"/>
      <c r="CA946" s="77"/>
      <c r="CB946" s="77"/>
      <c r="CC946" s="77"/>
      <c r="CD946" s="77"/>
      <c r="CE946" s="77"/>
      <c r="CF946" s="77"/>
      <c r="CG946" s="77"/>
      <c r="CH946" s="77"/>
      <c r="CI946" s="77"/>
      <c r="CJ946" s="77"/>
      <c r="CK946" s="77"/>
      <c r="CL946" s="77"/>
      <c r="CM946" s="77"/>
      <c r="CN946" s="77"/>
      <c r="CO946" s="77"/>
      <c r="CP946" s="77"/>
      <c r="CQ946" s="77"/>
      <c r="CR946" s="77"/>
      <c r="CS946" s="77"/>
    </row>
    <row r="947" customHeight="true" ht="15.75" customFormat="true" s="5">
      <c r="A947" s="135"/>
      <c r="B947" s="135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133"/>
      <c r="Y947" s="134"/>
      <c r="Z947" s="133"/>
      <c r="AA947" s="134"/>
      <c r="AB947" s="133"/>
      <c r="AC947" s="134"/>
      <c r="AD947" s="133"/>
      <c r="AE947" s="134"/>
      <c r="AF947" s="77"/>
      <c r="AG947" s="134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  <c r="BG947" s="77"/>
      <c r="BH947" s="77"/>
      <c r="BI947" s="77"/>
      <c r="BJ947" s="77"/>
      <c r="BK947" s="77"/>
      <c r="BL947" s="77"/>
      <c r="BM947" s="77"/>
      <c r="BN947" s="77"/>
      <c r="BO947" s="77"/>
      <c r="BP947" s="77"/>
      <c r="BQ947" s="77"/>
      <c r="BR947" s="77"/>
      <c r="BS947" s="77"/>
      <c r="BT947" s="77"/>
      <c r="BU947" s="77"/>
      <c r="BV947" s="77"/>
      <c r="BW947" s="77"/>
      <c r="BX947" s="77"/>
      <c r="BY947" s="77"/>
      <c r="BZ947" s="77"/>
      <c r="CA947" s="77"/>
      <c r="CB947" s="77"/>
      <c r="CC947" s="77"/>
      <c r="CD947" s="77"/>
      <c r="CE947" s="77"/>
      <c r="CF947" s="77"/>
      <c r="CG947" s="77"/>
      <c r="CH947" s="77"/>
      <c r="CI947" s="77"/>
      <c r="CJ947" s="77"/>
      <c r="CK947" s="77"/>
      <c r="CL947" s="77"/>
      <c r="CM947" s="77"/>
      <c r="CN947" s="77"/>
      <c r="CO947" s="77"/>
      <c r="CP947" s="77"/>
      <c r="CQ947" s="77"/>
      <c r="CR947" s="77"/>
      <c r="CS947" s="77"/>
    </row>
    <row r="948" customHeight="true" ht="15.75" customFormat="true" s="5">
      <c r="A948" s="135"/>
      <c r="B948" s="135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133"/>
      <c r="Y948" s="134"/>
      <c r="Z948" s="133"/>
      <c r="AA948" s="134"/>
      <c r="AB948" s="133"/>
      <c r="AC948" s="134"/>
      <c r="AD948" s="133"/>
      <c r="AE948" s="134"/>
      <c r="AF948" s="77"/>
      <c r="AG948" s="134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  <c r="BG948" s="77"/>
      <c r="BH948" s="77"/>
      <c r="BI948" s="77"/>
      <c r="BJ948" s="77"/>
      <c r="BK948" s="77"/>
      <c r="BL948" s="77"/>
      <c r="BM948" s="77"/>
      <c r="BN948" s="77"/>
      <c r="BO948" s="77"/>
      <c r="BP948" s="77"/>
      <c r="BQ948" s="77"/>
      <c r="BR948" s="77"/>
      <c r="BS948" s="77"/>
      <c r="BT948" s="77"/>
      <c r="BU948" s="77"/>
      <c r="BV948" s="77"/>
      <c r="BW948" s="77"/>
      <c r="BX948" s="77"/>
      <c r="BY948" s="77"/>
      <c r="BZ948" s="77"/>
      <c r="CA948" s="77"/>
      <c r="CB948" s="77"/>
      <c r="CC948" s="77"/>
      <c r="CD948" s="77"/>
      <c r="CE948" s="77"/>
      <c r="CF948" s="77"/>
      <c r="CG948" s="77"/>
      <c r="CH948" s="77"/>
      <c r="CI948" s="77"/>
      <c r="CJ948" s="77"/>
      <c r="CK948" s="77"/>
      <c r="CL948" s="77"/>
      <c r="CM948" s="77"/>
      <c r="CN948" s="77"/>
      <c r="CO948" s="77"/>
      <c r="CP948" s="77"/>
      <c r="CQ948" s="77"/>
      <c r="CR948" s="77"/>
      <c r="CS948" s="77"/>
    </row>
    <row r="949" customHeight="true" ht="15.75" customFormat="true" s="5">
      <c r="A949" s="135"/>
      <c r="B949" s="135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133"/>
      <c r="Y949" s="134"/>
      <c r="Z949" s="133"/>
      <c r="AA949" s="134"/>
      <c r="AB949" s="133"/>
      <c r="AC949" s="134"/>
      <c r="AD949" s="133"/>
      <c r="AE949" s="134"/>
      <c r="AF949" s="77"/>
      <c r="AG949" s="134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  <c r="BG949" s="77"/>
      <c r="BH949" s="77"/>
      <c r="BI949" s="77"/>
      <c r="BJ949" s="77"/>
      <c r="BK949" s="77"/>
      <c r="BL949" s="77"/>
      <c r="BM949" s="77"/>
      <c r="BN949" s="77"/>
      <c r="BO949" s="77"/>
      <c r="BP949" s="77"/>
      <c r="BQ949" s="77"/>
      <c r="BR949" s="77"/>
      <c r="BS949" s="77"/>
      <c r="BT949" s="77"/>
      <c r="BU949" s="77"/>
      <c r="BV949" s="77"/>
      <c r="BW949" s="77"/>
      <c r="BX949" s="77"/>
      <c r="BY949" s="77"/>
      <c r="BZ949" s="77"/>
      <c r="CA949" s="77"/>
      <c r="CB949" s="77"/>
      <c r="CC949" s="77"/>
      <c r="CD949" s="77"/>
      <c r="CE949" s="77"/>
      <c r="CF949" s="77"/>
      <c r="CG949" s="77"/>
      <c r="CH949" s="77"/>
      <c r="CI949" s="77"/>
      <c r="CJ949" s="77"/>
      <c r="CK949" s="77"/>
      <c r="CL949" s="77"/>
      <c r="CM949" s="77"/>
      <c r="CN949" s="77"/>
      <c r="CO949" s="77"/>
      <c r="CP949" s="77"/>
      <c r="CQ949" s="77"/>
      <c r="CR949" s="77"/>
      <c r="CS949" s="77"/>
    </row>
    <row r="950" customHeight="true" ht="15.75" customFormat="true" s="5">
      <c r="A950" s="135"/>
      <c r="B950" s="135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133"/>
      <c r="Y950" s="134"/>
      <c r="Z950" s="133"/>
      <c r="AA950" s="134"/>
      <c r="AB950" s="133"/>
      <c r="AC950" s="134"/>
      <c r="AD950" s="133"/>
      <c r="AE950" s="134"/>
      <c r="AF950" s="77"/>
      <c r="AG950" s="134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/>
      <c r="BR950" s="77"/>
      <c r="BS950" s="77"/>
      <c r="BT950" s="77"/>
      <c r="BU950" s="77"/>
      <c r="BV950" s="77"/>
      <c r="BW950" s="77"/>
      <c r="BX950" s="77"/>
      <c r="BY950" s="77"/>
      <c r="BZ950" s="77"/>
      <c r="CA950" s="77"/>
      <c r="CB950" s="77"/>
      <c r="CC950" s="77"/>
      <c r="CD950" s="77"/>
      <c r="CE950" s="77"/>
      <c r="CF950" s="77"/>
      <c r="CG950" s="77"/>
      <c r="CH950" s="77"/>
      <c r="CI950" s="77"/>
      <c r="CJ950" s="77"/>
      <c r="CK950" s="77"/>
      <c r="CL950" s="77"/>
      <c r="CM950" s="77"/>
      <c r="CN950" s="77"/>
      <c r="CO950" s="77"/>
      <c r="CP950" s="77"/>
      <c r="CQ950" s="77"/>
      <c r="CR950" s="77"/>
      <c r="CS950" s="77"/>
    </row>
    <row r="951" customHeight="true" ht="15.75" customFormat="true" s="5">
      <c r="A951" s="135"/>
      <c r="B951" s="135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133"/>
      <c r="Y951" s="134"/>
      <c r="Z951" s="133"/>
      <c r="AA951" s="134"/>
      <c r="AB951" s="133"/>
      <c r="AC951" s="134"/>
      <c r="AD951" s="133"/>
      <c r="AE951" s="134"/>
      <c r="AF951" s="77"/>
      <c r="AG951" s="134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/>
      <c r="BR951" s="77"/>
      <c r="BS951" s="77"/>
      <c r="BT951" s="77"/>
      <c r="BU951" s="77"/>
      <c r="BV951" s="77"/>
      <c r="BW951" s="77"/>
      <c r="BX951" s="77"/>
      <c r="BY951" s="77"/>
      <c r="BZ951" s="77"/>
      <c r="CA951" s="77"/>
      <c r="CB951" s="77"/>
      <c r="CC951" s="77"/>
      <c r="CD951" s="77"/>
      <c r="CE951" s="77"/>
      <c r="CF951" s="77"/>
      <c r="CG951" s="77"/>
      <c r="CH951" s="77"/>
      <c r="CI951" s="77"/>
      <c r="CJ951" s="77"/>
      <c r="CK951" s="77"/>
      <c r="CL951" s="77"/>
      <c r="CM951" s="77"/>
      <c r="CN951" s="77"/>
      <c r="CO951" s="77"/>
      <c r="CP951" s="77"/>
      <c r="CQ951" s="77"/>
      <c r="CR951" s="77"/>
      <c r="CS951" s="77"/>
    </row>
    <row r="952" customHeight="true" ht="15.75" customFormat="true" s="5">
      <c r="A952" s="135"/>
      <c r="B952" s="135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133"/>
      <c r="Y952" s="134"/>
      <c r="Z952" s="133"/>
      <c r="AA952" s="134"/>
      <c r="AB952" s="133"/>
      <c r="AC952" s="134"/>
      <c r="AD952" s="133"/>
      <c r="AE952" s="134"/>
      <c r="AF952" s="77"/>
      <c r="AG952" s="134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  <c r="BG952" s="77"/>
      <c r="BH952" s="77"/>
      <c r="BI952" s="77"/>
      <c r="BJ952" s="77"/>
      <c r="BK952" s="77"/>
      <c r="BL952" s="77"/>
      <c r="BM952" s="77"/>
      <c r="BN952" s="77"/>
      <c r="BO952" s="77"/>
      <c r="BP952" s="77"/>
      <c r="BQ952" s="77"/>
      <c r="BR952" s="77"/>
      <c r="BS952" s="77"/>
      <c r="BT952" s="77"/>
      <c r="BU952" s="77"/>
      <c r="BV952" s="77"/>
      <c r="BW952" s="77"/>
      <c r="BX952" s="77"/>
      <c r="BY952" s="77"/>
      <c r="BZ952" s="77"/>
      <c r="CA952" s="77"/>
      <c r="CB952" s="77"/>
      <c r="CC952" s="77"/>
      <c r="CD952" s="77"/>
      <c r="CE952" s="77"/>
      <c r="CF952" s="77"/>
      <c r="CG952" s="77"/>
      <c r="CH952" s="77"/>
      <c r="CI952" s="77"/>
      <c r="CJ952" s="77"/>
      <c r="CK952" s="77"/>
      <c r="CL952" s="77"/>
      <c r="CM952" s="77"/>
      <c r="CN952" s="77"/>
      <c r="CO952" s="77"/>
      <c r="CP952" s="77"/>
      <c r="CQ952" s="77"/>
      <c r="CR952" s="77"/>
      <c r="CS952" s="77"/>
    </row>
    <row r="953" customHeight="true" ht="15.75" customFormat="true" s="5">
      <c r="A953" s="135"/>
      <c r="B953" s="135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133"/>
      <c r="Y953" s="134"/>
      <c r="Z953" s="133"/>
      <c r="AA953" s="134"/>
      <c r="AB953" s="133"/>
      <c r="AC953" s="134"/>
      <c r="AD953" s="133"/>
      <c r="AE953" s="134"/>
      <c r="AF953" s="77"/>
      <c r="AG953" s="134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  <c r="BG953" s="77"/>
      <c r="BH953" s="77"/>
      <c r="BI953" s="77"/>
      <c r="BJ953" s="77"/>
      <c r="BK953" s="77"/>
      <c r="BL953" s="77"/>
      <c r="BM953" s="77"/>
      <c r="BN953" s="77"/>
      <c r="BO953" s="77"/>
      <c r="BP953" s="77"/>
      <c r="BQ953" s="77"/>
      <c r="BR953" s="77"/>
      <c r="BS953" s="77"/>
      <c r="BT953" s="77"/>
      <c r="BU953" s="77"/>
      <c r="BV953" s="77"/>
      <c r="BW953" s="77"/>
      <c r="BX953" s="77"/>
      <c r="BY953" s="77"/>
      <c r="BZ953" s="77"/>
      <c r="CA953" s="77"/>
      <c r="CB953" s="77"/>
      <c r="CC953" s="77"/>
      <c r="CD953" s="77"/>
      <c r="CE953" s="77"/>
      <c r="CF953" s="77"/>
      <c r="CG953" s="77"/>
      <c r="CH953" s="77"/>
      <c r="CI953" s="77"/>
      <c r="CJ953" s="77"/>
      <c r="CK953" s="77"/>
      <c r="CL953" s="77"/>
      <c r="CM953" s="77"/>
      <c r="CN953" s="77"/>
      <c r="CO953" s="77"/>
      <c r="CP953" s="77"/>
      <c r="CQ953" s="77"/>
      <c r="CR953" s="77"/>
      <c r="CS953" s="77"/>
    </row>
    <row r="954" customHeight="true" ht="15.75" customFormat="true" s="5">
      <c r="A954" s="135"/>
      <c r="B954" s="135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133"/>
      <c r="Y954" s="134"/>
      <c r="Z954" s="133"/>
      <c r="AA954" s="134"/>
      <c r="AB954" s="133"/>
      <c r="AC954" s="134"/>
      <c r="AD954" s="133"/>
      <c r="AE954" s="134"/>
      <c r="AF954" s="77"/>
      <c r="AG954" s="134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  <c r="BG954" s="77"/>
      <c r="BH954" s="77"/>
      <c r="BI954" s="77"/>
      <c r="BJ954" s="77"/>
      <c r="BK954" s="77"/>
      <c r="BL954" s="77"/>
      <c r="BM954" s="77"/>
      <c r="BN954" s="77"/>
      <c r="BO954" s="77"/>
      <c r="BP954" s="77"/>
      <c r="BQ954" s="77"/>
      <c r="BR954" s="77"/>
      <c r="BS954" s="77"/>
      <c r="BT954" s="77"/>
      <c r="BU954" s="77"/>
      <c r="BV954" s="77"/>
      <c r="BW954" s="77"/>
      <c r="BX954" s="77"/>
      <c r="BY954" s="77"/>
      <c r="BZ954" s="77"/>
      <c r="CA954" s="77"/>
      <c r="CB954" s="77"/>
      <c r="CC954" s="77"/>
      <c r="CD954" s="77"/>
      <c r="CE954" s="77"/>
      <c r="CF954" s="77"/>
      <c r="CG954" s="77"/>
      <c r="CH954" s="77"/>
      <c r="CI954" s="77"/>
      <c r="CJ954" s="77"/>
      <c r="CK954" s="77"/>
      <c r="CL954" s="77"/>
      <c r="CM954" s="77"/>
      <c r="CN954" s="77"/>
      <c r="CO954" s="77"/>
      <c r="CP954" s="77"/>
      <c r="CQ954" s="77"/>
      <c r="CR954" s="77"/>
      <c r="CS954" s="77"/>
    </row>
    <row r="955" customHeight="true" ht="15.75" customFormat="true" s="5">
      <c r="A955" s="135"/>
      <c r="B955" s="135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133"/>
      <c r="Y955" s="134"/>
      <c r="Z955" s="133"/>
      <c r="AA955" s="134"/>
      <c r="AB955" s="133"/>
      <c r="AC955" s="134"/>
      <c r="AD955" s="133"/>
      <c r="AE955" s="134"/>
      <c r="AF955" s="77"/>
      <c r="AG955" s="134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  <c r="BG955" s="77"/>
      <c r="BH955" s="77"/>
      <c r="BI955" s="77"/>
      <c r="BJ955" s="77"/>
      <c r="BK955" s="77"/>
      <c r="BL955" s="77"/>
      <c r="BM955" s="77"/>
      <c r="BN955" s="77"/>
      <c r="BO955" s="77"/>
      <c r="BP955" s="77"/>
      <c r="BQ955" s="77"/>
      <c r="BR955" s="77"/>
      <c r="BS955" s="77"/>
      <c r="BT955" s="77"/>
      <c r="BU955" s="77"/>
      <c r="BV955" s="77"/>
      <c r="BW955" s="77"/>
      <c r="BX955" s="77"/>
      <c r="BY955" s="77"/>
      <c r="BZ955" s="77"/>
      <c r="CA955" s="77"/>
      <c r="CB955" s="77"/>
      <c r="CC955" s="77"/>
      <c r="CD955" s="77"/>
      <c r="CE955" s="77"/>
      <c r="CF955" s="77"/>
      <c r="CG955" s="77"/>
      <c r="CH955" s="77"/>
      <c r="CI955" s="77"/>
      <c r="CJ955" s="77"/>
      <c r="CK955" s="77"/>
      <c r="CL955" s="77"/>
      <c r="CM955" s="77"/>
      <c r="CN955" s="77"/>
      <c r="CO955" s="77"/>
      <c r="CP955" s="77"/>
      <c r="CQ955" s="77"/>
      <c r="CR955" s="77"/>
      <c r="CS955" s="77"/>
    </row>
    <row r="956" customHeight="true" ht="15.75" customFormat="true" s="5">
      <c r="A956" s="135"/>
      <c r="B956" s="135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133"/>
      <c r="Y956" s="134"/>
      <c r="Z956" s="133"/>
      <c r="AA956" s="134"/>
      <c r="AB956" s="133"/>
      <c r="AC956" s="134"/>
      <c r="AD956" s="133"/>
      <c r="AE956" s="134"/>
      <c r="AF956" s="77"/>
      <c r="AG956" s="134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77"/>
      <c r="CR956" s="77"/>
      <c r="CS956" s="77"/>
    </row>
    <row r="957" customHeight="true" ht="15.75" customFormat="true" s="5">
      <c r="A957" s="135"/>
      <c r="B957" s="135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133"/>
      <c r="Y957" s="134"/>
      <c r="Z957" s="133"/>
      <c r="AA957" s="134"/>
      <c r="AB957" s="133"/>
      <c r="AC957" s="134"/>
      <c r="AD957" s="133"/>
      <c r="AE957" s="134"/>
      <c r="AF957" s="77"/>
      <c r="AG957" s="134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  <c r="BG957" s="77"/>
      <c r="BH957" s="77"/>
      <c r="BI957" s="77"/>
      <c r="BJ957" s="77"/>
      <c r="BK957" s="77"/>
      <c r="BL957" s="77"/>
      <c r="BM957" s="77"/>
      <c r="BN957" s="77"/>
      <c r="BO957" s="77"/>
      <c r="BP957" s="77"/>
      <c r="BQ957" s="77"/>
      <c r="BR957" s="77"/>
      <c r="BS957" s="77"/>
      <c r="BT957" s="77"/>
      <c r="BU957" s="77"/>
      <c r="BV957" s="77"/>
      <c r="BW957" s="77"/>
      <c r="BX957" s="77"/>
      <c r="BY957" s="77"/>
      <c r="BZ957" s="77"/>
      <c r="CA957" s="77"/>
      <c r="CB957" s="77"/>
      <c r="CC957" s="77"/>
      <c r="CD957" s="77"/>
      <c r="CE957" s="77"/>
      <c r="CF957" s="77"/>
      <c r="CG957" s="77"/>
      <c r="CH957" s="77"/>
      <c r="CI957" s="77"/>
      <c r="CJ957" s="77"/>
      <c r="CK957" s="77"/>
      <c r="CL957" s="77"/>
      <c r="CM957" s="77"/>
      <c r="CN957" s="77"/>
      <c r="CO957" s="77"/>
      <c r="CP957" s="77"/>
      <c r="CQ957" s="77"/>
      <c r="CR957" s="77"/>
      <c r="CS957" s="77"/>
    </row>
    <row r="958" customHeight="true" ht="15.75" customFormat="true" s="5">
      <c r="A958" s="135"/>
      <c r="B958" s="135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133"/>
      <c r="Y958" s="134"/>
      <c r="Z958" s="133"/>
      <c r="AA958" s="134"/>
      <c r="AB958" s="133"/>
      <c r="AC958" s="134"/>
      <c r="AD958" s="133"/>
      <c r="AE958" s="134"/>
      <c r="AF958" s="77"/>
      <c r="AG958" s="134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  <c r="BG958" s="77"/>
      <c r="BH958" s="77"/>
      <c r="BI958" s="77"/>
      <c r="BJ958" s="77"/>
      <c r="BK958" s="77"/>
      <c r="BL958" s="77"/>
      <c r="BM958" s="77"/>
      <c r="BN958" s="77"/>
      <c r="BO958" s="77"/>
      <c r="BP958" s="77"/>
      <c r="BQ958" s="77"/>
      <c r="BR958" s="77"/>
      <c r="BS958" s="77"/>
      <c r="BT958" s="77"/>
      <c r="BU958" s="77"/>
      <c r="BV958" s="77"/>
      <c r="BW958" s="77"/>
      <c r="BX958" s="77"/>
      <c r="BY958" s="77"/>
      <c r="BZ958" s="77"/>
      <c r="CA958" s="77"/>
      <c r="CB958" s="77"/>
      <c r="CC958" s="77"/>
      <c r="CD958" s="77"/>
      <c r="CE958" s="77"/>
      <c r="CF958" s="77"/>
      <c r="CG958" s="77"/>
      <c r="CH958" s="77"/>
      <c r="CI958" s="77"/>
      <c r="CJ958" s="77"/>
      <c r="CK958" s="77"/>
      <c r="CL958" s="77"/>
      <c r="CM958" s="77"/>
      <c r="CN958" s="77"/>
      <c r="CO958" s="77"/>
      <c r="CP958" s="77"/>
      <c r="CQ958" s="77"/>
      <c r="CR958" s="77"/>
      <c r="CS958" s="77"/>
    </row>
    <row r="959" customHeight="true" ht="15.75" customFormat="true" s="5">
      <c r="A959" s="135"/>
      <c r="B959" s="135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133"/>
      <c r="Y959" s="134"/>
      <c r="Z959" s="133"/>
      <c r="AA959" s="134"/>
      <c r="AB959" s="133"/>
      <c r="AC959" s="134"/>
      <c r="AD959" s="133"/>
      <c r="AE959" s="134"/>
      <c r="AF959" s="77"/>
      <c r="AG959" s="134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  <c r="BG959" s="77"/>
      <c r="BH959" s="77"/>
      <c r="BI959" s="77"/>
      <c r="BJ959" s="77"/>
      <c r="BK959" s="77"/>
      <c r="BL959" s="77"/>
      <c r="BM959" s="77"/>
      <c r="BN959" s="77"/>
      <c r="BO959" s="77"/>
      <c r="BP959" s="77"/>
      <c r="BQ959" s="77"/>
      <c r="BR959" s="77"/>
      <c r="BS959" s="77"/>
      <c r="BT959" s="77"/>
      <c r="BU959" s="77"/>
      <c r="BV959" s="77"/>
      <c r="BW959" s="77"/>
      <c r="BX959" s="77"/>
      <c r="BY959" s="77"/>
      <c r="BZ959" s="77"/>
      <c r="CA959" s="77"/>
      <c r="CB959" s="77"/>
      <c r="CC959" s="77"/>
      <c r="CD959" s="77"/>
      <c r="CE959" s="77"/>
      <c r="CF959" s="77"/>
      <c r="CG959" s="77"/>
      <c r="CH959" s="77"/>
      <c r="CI959" s="77"/>
      <c r="CJ959" s="77"/>
      <c r="CK959" s="77"/>
      <c r="CL959" s="77"/>
      <c r="CM959" s="77"/>
      <c r="CN959" s="77"/>
      <c r="CO959" s="77"/>
      <c r="CP959" s="77"/>
      <c r="CQ959" s="77"/>
      <c r="CR959" s="77"/>
      <c r="CS959" s="77"/>
    </row>
    <row r="960" customHeight="true" ht="15.75" customFormat="true" s="5">
      <c r="A960" s="135"/>
      <c r="B960" s="135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133"/>
      <c r="Y960" s="134"/>
      <c r="Z960" s="133"/>
      <c r="AA960" s="134"/>
      <c r="AB960" s="133"/>
      <c r="AC960" s="134"/>
      <c r="AD960" s="133"/>
      <c r="AE960" s="134"/>
      <c r="AF960" s="77"/>
      <c r="AG960" s="134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77"/>
      <c r="CR960" s="77"/>
      <c r="CS960" s="77"/>
    </row>
    <row r="961" customHeight="true" ht="15.75" customFormat="true" s="5">
      <c r="A961" s="135"/>
      <c r="B961" s="135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133"/>
      <c r="Y961" s="134"/>
      <c r="Z961" s="133"/>
      <c r="AA961" s="134"/>
      <c r="AB961" s="133"/>
      <c r="AC961" s="134"/>
      <c r="AD961" s="133"/>
      <c r="AE961" s="134"/>
      <c r="AF961" s="77"/>
      <c r="AG961" s="134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  <c r="BG961" s="77"/>
      <c r="BH961" s="77"/>
      <c r="BI961" s="77"/>
      <c r="BJ961" s="77"/>
      <c r="BK961" s="77"/>
      <c r="BL961" s="77"/>
      <c r="BM961" s="77"/>
      <c r="BN961" s="77"/>
      <c r="BO961" s="77"/>
      <c r="BP961" s="77"/>
      <c r="BQ961" s="77"/>
      <c r="BR961" s="77"/>
      <c r="BS961" s="77"/>
      <c r="BT961" s="77"/>
      <c r="BU961" s="77"/>
      <c r="BV961" s="77"/>
      <c r="BW961" s="77"/>
      <c r="BX961" s="77"/>
      <c r="BY961" s="77"/>
      <c r="BZ961" s="77"/>
      <c r="CA961" s="77"/>
      <c r="CB961" s="77"/>
      <c r="CC961" s="77"/>
      <c r="CD961" s="77"/>
      <c r="CE961" s="77"/>
      <c r="CF961" s="77"/>
      <c r="CG961" s="77"/>
      <c r="CH961" s="77"/>
      <c r="CI961" s="77"/>
      <c r="CJ961" s="77"/>
      <c r="CK961" s="77"/>
      <c r="CL961" s="77"/>
      <c r="CM961" s="77"/>
      <c r="CN961" s="77"/>
      <c r="CO961" s="77"/>
      <c r="CP961" s="77"/>
      <c r="CQ961" s="77"/>
      <c r="CR961" s="77"/>
      <c r="CS961" s="77"/>
    </row>
    <row r="962" customHeight="true" ht="15.75" customFormat="true" s="5">
      <c r="A962" s="135"/>
      <c r="B962" s="135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133"/>
      <c r="Y962" s="134"/>
      <c r="Z962" s="133"/>
      <c r="AA962" s="134"/>
      <c r="AB962" s="133"/>
      <c r="AC962" s="134"/>
      <c r="AD962" s="133"/>
      <c r="AE962" s="134"/>
      <c r="AF962" s="77"/>
      <c r="AG962" s="134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  <c r="BG962" s="77"/>
      <c r="BH962" s="77"/>
      <c r="BI962" s="77"/>
      <c r="BJ962" s="77"/>
      <c r="BK962" s="77"/>
      <c r="BL962" s="77"/>
      <c r="BM962" s="77"/>
      <c r="BN962" s="77"/>
      <c r="BO962" s="77"/>
      <c r="BP962" s="77"/>
      <c r="BQ962" s="77"/>
      <c r="BR962" s="77"/>
      <c r="BS962" s="77"/>
      <c r="BT962" s="77"/>
      <c r="BU962" s="77"/>
      <c r="BV962" s="77"/>
      <c r="BW962" s="77"/>
      <c r="BX962" s="77"/>
      <c r="BY962" s="77"/>
      <c r="BZ962" s="77"/>
      <c r="CA962" s="77"/>
      <c r="CB962" s="77"/>
      <c r="CC962" s="77"/>
      <c r="CD962" s="77"/>
      <c r="CE962" s="77"/>
      <c r="CF962" s="77"/>
      <c r="CG962" s="77"/>
      <c r="CH962" s="77"/>
      <c r="CI962" s="77"/>
      <c r="CJ962" s="77"/>
      <c r="CK962" s="77"/>
      <c r="CL962" s="77"/>
      <c r="CM962" s="77"/>
      <c r="CN962" s="77"/>
      <c r="CO962" s="77"/>
      <c r="CP962" s="77"/>
      <c r="CQ962" s="77"/>
      <c r="CR962" s="77"/>
      <c r="CS962" s="77"/>
    </row>
    <row r="963" customHeight="true" ht="15.75" customFormat="true" s="5">
      <c r="A963" s="135"/>
      <c r="B963" s="135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133"/>
      <c r="Y963" s="134"/>
      <c r="Z963" s="133"/>
      <c r="AA963" s="134"/>
      <c r="AB963" s="133"/>
      <c r="AC963" s="134"/>
      <c r="AD963" s="133"/>
      <c r="AE963" s="134"/>
      <c r="AF963" s="77"/>
      <c r="AG963" s="134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  <c r="BG963" s="77"/>
      <c r="BH963" s="77"/>
      <c r="BI963" s="77"/>
      <c r="BJ963" s="77"/>
      <c r="BK963" s="77"/>
      <c r="BL963" s="77"/>
      <c r="BM963" s="77"/>
      <c r="BN963" s="77"/>
      <c r="BO963" s="77"/>
      <c r="BP963" s="77"/>
      <c r="BQ963" s="77"/>
      <c r="BR963" s="77"/>
      <c r="BS963" s="77"/>
      <c r="BT963" s="77"/>
      <c r="BU963" s="77"/>
      <c r="BV963" s="77"/>
      <c r="BW963" s="77"/>
      <c r="BX963" s="77"/>
      <c r="BY963" s="77"/>
      <c r="BZ963" s="77"/>
      <c r="CA963" s="77"/>
      <c r="CB963" s="77"/>
      <c r="CC963" s="77"/>
      <c r="CD963" s="77"/>
      <c r="CE963" s="77"/>
      <c r="CF963" s="77"/>
      <c r="CG963" s="77"/>
      <c r="CH963" s="77"/>
      <c r="CI963" s="77"/>
      <c r="CJ963" s="77"/>
      <c r="CK963" s="77"/>
      <c r="CL963" s="77"/>
      <c r="CM963" s="77"/>
      <c r="CN963" s="77"/>
      <c r="CO963" s="77"/>
      <c r="CP963" s="77"/>
      <c r="CQ963" s="77"/>
      <c r="CR963" s="77"/>
      <c r="CS963" s="77"/>
    </row>
    <row r="964" customHeight="true" ht="15.75" customFormat="true" s="5">
      <c r="A964" s="135"/>
      <c r="B964" s="135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133"/>
      <c r="Y964" s="134"/>
      <c r="Z964" s="133"/>
      <c r="AA964" s="134"/>
      <c r="AB964" s="133"/>
      <c r="AC964" s="134"/>
      <c r="AD964" s="133"/>
      <c r="AE964" s="134"/>
      <c r="AF964" s="77"/>
      <c r="AG964" s="134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  <c r="BG964" s="77"/>
      <c r="BH964" s="77"/>
      <c r="BI964" s="77"/>
      <c r="BJ964" s="77"/>
      <c r="BK964" s="77"/>
      <c r="BL964" s="77"/>
      <c r="BM964" s="77"/>
      <c r="BN964" s="77"/>
      <c r="BO964" s="77"/>
      <c r="BP964" s="77"/>
      <c r="BQ964" s="77"/>
      <c r="BR964" s="77"/>
      <c r="BS964" s="77"/>
      <c r="BT964" s="77"/>
      <c r="BU964" s="77"/>
      <c r="BV964" s="77"/>
      <c r="BW964" s="77"/>
      <c r="BX964" s="77"/>
      <c r="BY964" s="77"/>
      <c r="BZ964" s="77"/>
      <c r="CA964" s="77"/>
      <c r="CB964" s="77"/>
      <c r="CC964" s="77"/>
      <c r="CD964" s="77"/>
      <c r="CE964" s="77"/>
      <c r="CF964" s="77"/>
      <c r="CG964" s="77"/>
      <c r="CH964" s="77"/>
      <c r="CI964" s="77"/>
      <c r="CJ964" s="77"/>
      <c r="CK964" s="77"/>
      <c r="CL964" s="77"/>
      <c r="CM964" s="77"/>
      <c r="CN964" s="77"/>
      <c r="CO964" s="77"/>
      <c r="CP964" s="77"/>
      <c r="CQ964" s="77"/>
      <c r="CR964" s="77"/>
      <c r="CS964" s="77"/>
    </row>
    <row r="965" customHeight="true" ht="15.75" customFormat="true" s="5">
      <c r="A965" s="135"/>
      <c r="B965" s="135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133"/>
      <c r="Y965" s="134"/>
      <c r="Z965" s="133"/>
      <c r="AA965" s="134"/>
      <c r="AB965" s="133"/>
      <c r="AC965" s="134"/>
      <c r="AD965" s="133"/>
      <c r="AE965" s="134"/>
      <c r="AF965" s="77"/>
      <c r="AG965" s="134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  <c r="BG965" s="77"/>
      <c r="BH965" s="77"/>
      <c r="BI965" s="77"/>
      <c r="BJ965" s="77"/>
      <c r="BK965" s="77"/>
      <c r="BL965" s="77"/>
      <c r="BM965" s="77"/>
      <c r="BN965" s="77"/>
      <c r="BO965" s="77"/>
      <c r="BP965" s="77"/>
      <c r="BQ965" s="77"/>
      <c r="BR965" s="77"/>
      <c r="BS965" s="77"/>
      <c r="BT965" s="77"/>
      <c r="BU965" s="77"/>
      <c r="BV965" s="77"/>
      <c r="BW965" s="77"/>
      <c r="BX965" s="77"/>
      <c r="BY965" s="77"/>
      <c r="BZ965" s="77"/>
      <c r="CA965" s="77"/>
      <c r="CB965" s="77"/>
      <c r="CC965" s="77"/>
      <c r="CD965" s="77"/>
      <c r="CE965" s="77"/>
      <c r="CF965" s="77"/>
      <c r="CG965" s="77"/>
      <c r="CH965" s="77"/>
      <c r="CI965" s="77"/>
      <c r="CJ965" s="77"/>
      <c r="CK965" s="77"/>
      <c r="CL965" s="77"/>
      <c r="CM965" s="77"/>
      <c r="CN965" s="77"/>
      <c r="CO965" s="77"/>
      <c r="CP965" s="77"/>
      <c r="CQ965" s="77"/>
      <c r="CR965" s="77"/>
      <c r="CS965" s="77"/>
    </row>
    <row r="966" customHeight="true" ht="15.75" customFormat="true" s="5">
      <c r="A966" s="135"/>
      <c r="B966" s="135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133"/>
      <c r="Y966" s="134"/>
      <c r="Z966" s="133"/>
      <c r="AA966" s="134"/>
      <c r="AB966" s="133"/>
      <c r="AC966" s="134"/>
      <c r="AD966" s="133"/>
      <c r="AE966" s="134"/>
      <c r="AF966" s="77"/>
      <c r="AG966" s="134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  <c r="BG966" s="77"/>
      <c r="BH966" s="77"/>
      <c r="BI966" s="77"/>
      <c r="BJ966" s="77"/>
      <c r="BK966" s="77"/>
      <c r="BL966" s="77"/>
      <c r="BM966" s="77"/>
      <c r="BN966" s="77"/>
      <c r="BO966" s="77"/>
      <c r="BP966" s="77"/>
      <c r="BQ966" s="77"/>
      <c r="BR966" s="77"/>
      <c r="BS966" s="77"/>
      <c r="BT966" s="77"/>
      <c r="BU966" s="77"/>
      <c r="BV966" s="77"/>
      <c r="BW966" s="77"/>
      <c r="BX966" s="77"/>
      <c r="BY966" s="77"/>
      <c r="BZ966" s="77"/>
      <c r="CA966" s="77"/>
      <c r="CB966" s="77"/>
      <c r="CC966" s="77"/>
      <c r="CD966" s="77"/>
      <c r="CE966" s="77"/>
      <c r="CF966" s="77"/>
      <c r="CG966" s="77"/>
      <c r="CH966" s="77"/>
      <c r="CI966" s="77"/>
      <c r="CJ966" s="77"/>
      <c r="CK966" s="77"/>
      <c r="CL966" s="77"/>
      <c r="CM966" s="77"/>
      <c r="CN966" s="77"/>
      <c r="CO966" s="77"/>
      <c r="CP966" s="77"/>
      <c r="CQ966" s="77"/>
      <c r="CR966" s="77"/>
      <c r="CS966" s="77"/>
    </row>
    <row r="967" customHeight="true" ht="15.75" customFormat="true" s="5">
      <c r="A967" s="135"/>
      <c r="B967" s="135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133"/>
      <c r="Y967" s="134"/>
      <c r="Z967" s="133"/>
      <c r="AA967" s="134"/>
      <c r="AB967" s="133"/>
      <c r="AC967" s="134"/>
      <c r="AD967" s="133"/>
      <c r="AE967" s="134"/>
      <c r="AF967" s="77"/>
      <c r="AG967" s="134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  <c r="BG967" s="77"/>
      <c r="BH967" s="77"/>
      <c r="BI967" s="77"/>
      <c r="BJ967" s="77"/>
      <c r="BK967" s="77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77"/>
      <c r="CR967" s="77"/>
      <c r="CS967" s="77"/>
    </row>
    <row r="968" customHeight="true" ht="15.75" customFormat="true" s="5">
      <c r="A968" s="135"/>
      <c r="B968" s="135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133"/>
      <c r="Y968" s="134"/>
      <c r="Z968" s="133"/>
      <c r="AA968" s="134"/>
      <c r="AB968" s="133"/>
      <c r="AC968" s="134"/>
      <c r="AD968" s="133"/>
      <c r="AE968" s="134"/>
      <c r="AF968" s="77"/>
      <c r="AG968" s="134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  <c r="BG968" s="77"/>
      <c r="BH968" s="77"/>
      <c r="BI968" s="77"/>
      <c r="BJ968" s="77"/>
      <c r="BK968" s="77"/>
      <c r="BL968" s="77"/>
      <c r="BM968" s="77"/>
      <c r="BN968" s="77"/>
      <c r="BO968" s="77"/>
      <c r="BP968" s="77"/>
      <c r="BQ968" s="77"/>
      <c r="BR968" s="77"/>
      <c r="BS968" s="77"/>
      <c r="BT968" s="77"/>
      <c r="BU968" s="77"/>
      <c r="BV968" s="77"/>
      <c r="BW968" s="77"/>
      <c r="BX968" s="77"/>
      <c r="BY968" s="77"/>
      <c r="BZ968" s="77"/>
      <c r="CA968" s="77"/>
      <c r="CB968" s="77"/>
      <c r="CC968" s="77"/>
      <c r="CD968" s="77"/>
      <c r="CE968" s="77"/>
      <c r="CF968" s="77"/>
      <c r="CG968" s="77"/>
      <c r="CH968" s="77"/>
      <c r="CI968" s="77"/>
      <c r="CJ968" s="77"/>
      <c r="CK968" s="77"/>
      <c r="CL968" s="77"/>
      <c r="CM968" s="77"/>
      <c r="CN968" s="77"/>
      <c r="CO968" s="77"/>
      <c r="CP968" s="77"/>
      <c r="CQ968" s="77"/>
      <c r="CR968" s="77"/>
      <c r="CS968" s="77"/>
    </row>
    <row r="969" customHeight="true" ht="15.75" customFormat="true" s="5">
      <c r="A969" s="135"/>
      <c r="B969" s="135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133"/>
      <c r="Y969" s="134"/>
      <c r="Z969" s="133"/>
      <c r="AA969" s="134"/>
      <c r="AB969" s="133"/>
      <c r="AC969" s="134"/>
      <c r="AD969" s="133"/>
      <c r="AE969" s="134"/>
      <c r="AF969" s="77"/>
      <c r="AG969" s="134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  <c r="BG969" s="77"/>
      <c r="BH969" s="77"/>
      <c r="BI969" s="77"/>
      <c r="BJ969" s="77"/>
      <c r="BK969" s="77"/>
      <c r="BL969" s="77"/>
      <c r="BM969" s="77"/>
      <c r="BN969" s="77"/>
      <c r="BO969" s="77"/>
      <c r="BP969" s="77"/>
      <c r="BQ969" s="77"/>
      <c r="BR969" s="77"/>
      <c r="BS969" s="77"/>
      <c r="BT969" s="77"/>
      <c r="BU969" s="77"/>
      <c r="BV969" s="77"/>
      <c r="BW969" s="77"/>
      <c r="BX969" s="77"/>
      <c r="BY969" s="77"/>
      <c r="BZ969" s="77"/>
      <c r="CA969" s="77"/>
      <c r="CB969" s="77"/>
      <c r="CC969" s="77"/>
      <c r="CD969" s="77"/>
      <c r="CE969" s="77"/>
      <c r="CF969" s="77"/>
      <c r="CG969" s="77"/>
      <c r="CH969" s="77"/>
      <c r="CI969" s="77"/>
      <c r="CJ969" s="77"/>
      <c r="CK969" s="77"/>
      <c r="CL969" s="77"/>
      <c r="CM969" s="77"/>
      <c r="CN969" s="77"/>
      <c r="CO969" s="77"/>
      <c r="CP969" s="77"/>
      <c r="CQ969" s="77"/>
      <c r="CR969" s="77"/>
      <c r="CS969" s="77"/>
    </row>
    <row r="970" customHeight="true" ht="15.75" customFormat="true" s="5">
      <c r="A970" s="135"/>
      <c r="B970" s="135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133"/>
      <c r="Y970" s="134"/>
      <c r="Z970" s="133"/>
      <c r="AA970" s="134"/>
      <c r="AB970" s="133"/>
      <c r="AC970" s="134"/>
      <c r="AD970" s="133"/>
      <c r="AE970" s="134"/>
      <c r="AF970" s="77"/>
      <c r="AG970" s="134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77"/>
      <c r="CR970" s="77"/>
      <c r="CS970" s="77"/>
    </row>
    <row r="971" customHeight="true" ht="15.75" customFormat="true" s="5">
      <c r="A971" s="135"/>
      <c r="B971" s="135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133"/>
      <c r="Y971" s="134"/>
      <c r="Z971" s="133"/>
      <c r="AA971" s="134"/>
      <c r="AB971" s="133"/>
      <c r="AC971" s="134"/>
      <c r="AD971" s="133"/>
      <c r="AE971" s="134"/>
      <c r="AF971" s="77"/>
      <c r="AG971" s="134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  <c r="BG971" s="77"/>
      <c r="BH971" s="77"/>
      <c r="BI971" s="77"/>
      <c r="BJ971" s="77"/>
      <c r="BK971" s="77"/>
      <c r="BL971" s="77"/>
      <c r="BM971" s="77"/>
      <c r="BN971" s="77"/>
      <c r="BO971" s="77"/>
      <c r="BP971" s="77"/>
      <c r="BQ971" s="77"/>
      <c r="BR971" s="77"/>
      <c r="BS971" s="77"/>
      <c r="BT971" s="77"/>
      <c r="BU971" s="77"/>
      <c r="BV971" s="77"/>
      <c r="BW971" s="77"/>
      <c r="BX971" s="77"/>
      <c r="BY971" s="77"/>
      <c r="BZ971" s="77"/>
      <c r="CA971" s="77"/>
      <c r="CB971" s="77"/>
      <c r="CC971" s="77"/>
      <c r="CD971" s="77"/>
      <c r="CE971" s="77"/>
      <c r="CF971" s="77"/>
      <c r="CG971" s="77"/>
      <c r="CH971" s="77"/>
      <c r="CI971" s="77"/>
      <c r="CJ971" s="77"/>
      <c r="CK971" s="77"/>
      <c r="CL971" s="77"/>
      <c r="CM971" s="77"/>
      <c r="CN971" s="77"/>
      <c r="CO971" s="77"/>
      <c r="CP971" s="77"/>
      <c r="CQ971" s="77"/>
      <c r="CR971" s="77"/>
      <c r="CS971" s="77"/>
    </row>
    <row r="972" customHeight="true" ht="15.75" customFormat="true" s="5">
      <c r="A972" s="135"/>
      <c r="B972" s="135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133"/>
      <c r="Y972" s="134"/>
      <c r="Z972" s="133"/>
      <c r="AA972" s="134"/>
      <c r="AB972" s="133"/>
      <c r="AC972" s="134"/>
      <c r="AD972" s="133"/>
      <c r="AE972" s="134"/>
      <c r="AF972" s="77"/>
      <c r="AG972" s="134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  <c r="BG972" s="77"/>
      <c r="BH972" s="77"/>
      <c r="BI972" s="77"/>
      <c r="BJ972" s="77"/>
      <c r="BK972" s="77"/>
      <c r="BL972" s="77"/>
      <c r="BM972" s="77"/>
      <c r="BN972" s="77"/>
      <c r="BO972" s="77"/>
      <c r="BP972" s="77"/>
      <c r="BQ972" s="77"/>
      <c r="BR972" s="77"/>
      <c r="BS972" s="77"/>
      <c r="BT972" s="77"/>
      <c r="BU972" s="77"/>
      <c r="BV972" s="77"/>
      <c r="BW972" s="77"/>
      <c r="BX972" s="77"/>
      <c r="BY972" s="77"/>
      <c r="BZ972" s="77"/>
      <c r="CA972" s="77"/>
      <c r="CB972" s="77"/>
      <c r="CC972" s="77"/>
      <c r="CD972" s="77"/>
      <c r="CE972" s="77"/>
      <c r="CF972" s="77"/>
      <c r="CG972" s="77"/>
      <c r="CH972" s="77"/>
      <c r="CI972" s="77"/>
      <c r="CJ972" s="77"/>
      <c r="CK972" s="77"/>
      <c r="CL972" s="77"/>
      <c r="CM972" s="77"/>
      <c r="CN972" s="77"/>
      <c r="CO972" s="77"/>
      <c r="CP972" s="77"/>
      <c r="CQ972" s="77"/>
      <c r="CR972" s="77"/>
      <c r="CS972" s="77"/>
    </row>
    <row r="973" customHeight="true" ht="15.75" customFormat="true" s="5">
      <c r="A973" s="135"/>
      <c r="B973" s="135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133"/>
      <c r="Y973" s="134"/>
      <c r="Z973" s="133"/>
      <c r="AA973" s="134"/>
      <c r="AB973" s="133"/>
      <c r="AC973" s="134"/>
      <c r="AD973" s="133"/>
      <c r="AE973" s="134"/>
      <c r="AF973" s="77"/>
      <c r="AG973" s="134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  <c r="BG973" s="77"/>
      <c r="BH973" s="77"/>
      <c r="BI973" s="77"/>
      <c r="BJ973" s="77"/>
      <c r="BK973" s="77"/>
      <c r="BL973" s="77"/>
      <c r="BM973" s="77"/>
      <c r="BN973" s="77"/>
      <c r="BO973" s="77"/>
      <c r="BP973" s="77"/>
      <c r="BQ973" s="77"/>
      <c r="BR973" s="77"/>
      <c r="BS973" s="77"/>
      <c r="BT973" s="77"/>
      <c r="BU973" s="77"/>
      <c r="BV973" s="77"/>
      <c r="BW973" s="77"/>
      <c r="BX973" s="77"/>
      <c r="BY973" s="77"/>
      <c r="BZ973" s="77"/>
      <c r="CA973" s="77"/>
      <c r="CB973" s="77"/>
      <c r="CC973" s="77"/>
      <c r="CD973" s="77"/>
      <c r="CE973" s="77"/>
      <c r="CF973" s="77"/>
      <c r="CG973" s="77"/>
      <c r="CH973" s="77"/>
      <c r="CI973" s="77"/>
      <c r="CJ973" s="77"/>
      <c r="CK973" s="77"/>
      <c r="CL973" s="77"/>
      <c r="CM973" s="77"/>
      <c r="CN973" s="77"/>
      <c r="CO973" s="77"/>
      <c r="CP973" s="77"/>
      <c r="CQ973" s="77"/>
      <c r="CR973" s="77"/>
      <c r="CS973" s="77"/>
    </row>
    <row r="974" customHeight="true" ht="15.75" customFormat="true" s="5">
      <c r="A974" s="135"/>
      <c r="B974" s="135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133"/>
      <c r="Y974" s="134"/>
      <c r="Z974" s="133"/>
      <c r="AA974" s="134"/>
      <c r="AB974" s="133"/>
      <c r="AC974" s="134"/>
      <c r="AD974" s="133"/>
      <c r="AE974" s="134"/>
      <c r="AF974" s="77"/>
      <c r="AG974" s="134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77"/>
      <c r="CR974" s="77"/>
      <c r="CS974" s="77"/>
    </row>
    <row r="975" customHeight="true" ht="15.75" customFormat="true" s="5">
      <c r="A975" s="135"/>
      <c r="B975" s="135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133"/>
      <c r="Y975" s="134"/>
      <c r="Z975" s="133"/>
      <c r="AA975" s="134"/>
      <c r="AB975" s="133"/>
      <c r="AC975" s="134"/>
      <c r="AD975" s="133"/>
      <c r="AE975" s="134"/>
      <c r="AF975" s="77"/>
      <c r="AG975" s="134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  <c r="BG975" s="77"/>
      <c r="BH975" s="77"/>
      <c r="BI975" s="77"/>
      <c r="BJ975" s="77"/>
      <c r="BK975" s="77"/>
      <c r="BL975" s="77"/>
      <c r="BM975" s="77"/>
      <c r="BN975" s="77"/>
      <c r="BO975" s="77"/>
      <c r="BP975" s="77"/>
      <c r="BQ975" s="77"/>
      <c r="BR975" s="77"/>
      <c r="BS975" s="77"/>
      <c r="BT975" s="77"/>
      <c r="BU975" s="77"/>
      <c r="BV975" s="77"/>
      <c r="BW975" s="77"/>
      <c r="BX975" s="77"/>
      <c r="BY975" s="77"/>
      <c r="BZ975" s="77"/>
      <c r="CA975" s="77"/>
      <c r="CB975" s="77"/>
      <c r="CC975" s="77"/>
      <c r="CD975" s="77"/>
      <c r="CE975" s="77"/>
      <c r="CF975" s="77"/>
      <c r="CG975" s="77"/>
      <c r="CH975" s="77"/>
      <c r="CI975" s="77"/>
      <c r="CJ975" s="77"/>
      <c r="CK975" s="77"/>
      <c r="CL975" s="77"/>
      <c r="CM975" s="77"/>
      <c r="CN975" s="77"/>
      <c r="CO975" s="77"/>
      <c r="CP975" s="77"/>
      <c r="CQ975" s="77"/>
      <c r="CR975" s="77"/>
      <c r="CS975" s="77"/>
    </row>
    <row r="976" customHeight="true" ht="15.75" customFormat="true" s="5">
      <c r="A976" s="135"/>
      <c r="B976" s="135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133"/>
      <c r="Y976" s="134"/>
      <c r="Z976" s="133"/>
      <c r="AA976" s="134"/>
      <c r="AB976" s="133"/>
      <c r="AC976" s="134"/>
      <c r="AD976" s="133"/>
      <c r="AE976" s="134"/>
      <c r="AF976" s="77"/>
      <c r="AG976" s="134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  <c r="BG976" s="77"/>
      <c r="BH976" s="77"/>
      <c r="BI976" s="77"/>
      <c r="BJ976" s="77"/>
      <c r="BK976" s="77"/>
      <c r="BL976" s="77"/>
      <c r="BM976" s="77"/>
      <c r="BN976" s="77"/>
      <c r="BO976" s="77"/>
      <c r="BP976" s="77"/>
      <c r="BQ976" s="77"/>
      <c r="BR976" s="77"/>
      <c r="BS976" s="77"/>
      <c r="BT976" s="77"/>
      <c r="BU976" s="77"/>
      <c r="BV976" s="77"/>
      <c r="BW976" s="77"/>
      <c r="BX976" s="77"/>
      <c r="BY976" s="77"/>
      <c r="BZ976" s="77"/>
      <c r="CA976" s="77"/>
      <c r="CB976" s="77"/>
      <c r="CC976" s="77"/>
      <c r="CD976" s="77"/>
      <c r="CE976" s="77"/>
      <c r="CF976" s="77"/>
      <c r="CG976" s="77"/>
      <c r="CH976" s="77"/>
      <c r="CI976" s="77"/>
      <c r="CJ976" s="77"/>
      <c r="CK976" s="77"/>
      <c r="CL976" s="77"/>
      <c r="CM976" s="77"/>
      <c r="CN976" s="77"/>
      <c r="CO976" s="77"/>
      <c r="CP976" s="77"/>
      <c r="CQ976" s="77"/>
      <c r="CR976" s="77"/>
      <c r="CS976" s="77"/>
    </row>
    <row r="977" customHeight="true" ht="15.75" customFormat="true" s="5">
      <c r="A977" s="135"/>
      <c r="B977" s="135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133"/>
      <c r="Y977" s="134"/>
      <c r="Z977" s="133"/>
      <c r="AA977" s="134"/>
      <c r="AB977" s="133"/>
      <c r="AC977" s="134"/>
      <c r="AD977" s="133"/>
      <c r="AE977" s="134"/>
      <c r="AF977" s="77"/>
      <c r="AG977" s="134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  <c r="BG977" s="77"/>
      <c r="BH977" s="77"/>
      <c r="BI977" s="77"/>
      <c r="BJ977" s="77"/>
      <c r="BK977" s="77"/>
      <c r="BL977" s="77"/>
      <c r="BM977" s="77"/>
      <c r="BN977" s="77"/>
      <c r="BO977" s="77"/>
      <c r="BP977" s="77"/>
      <c r="BQ977" s="77"/>
      <c r="BR977" s="77"/>
      <c r="BS977" s="77"/>
      <c r="BT977" s="77"/>
      <c r="BU977" s="77"/>
      <c r="BV977" s="77"/>
      <c r="BW977" s="77"/>
      <c r="BX977" s="77"/>
      <c r="BY977" s="77"/>
      <c r="BZ977" s="77"/>
      <c r="CA977" s="77"/>
      <c r="CB977" s="77"/>
      <c r="CC977" s="77"/>
      <c r="CD977" s="77"/>
      <c r="CE977" s="77"/>
      <c r="CF977" s="77"/>
      <c r="CG977" s="77"/>
      <c r="CH977" s="77"/>
      <c r="CI977" s="77"/>
      <c r="CJ977" s="77"/>
      <c r="CK977" s="77"/>
      <c r="CL977" s="77"/>
      <c r="CM977" s="77"/>
      <c r="CN977" s="77"/>
      <c r="CO977" s="77"/>
      <c r="CP977" s="77"/>
      <c r="CQ977" s="77"/>
      <c r="CR977" s="77"/>
      <c r="CS977" s="77"/>
    </row>
    <row r="978" customHeight="true" ht="15.75" customFormat="true" s="5">
      <c r="A978" s="135"/>
      <c r="B978" s="135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133"/>
      <c r="Y978" s="134"/>
      <c r="Z978" s="133"/>
      <c r="AA978" s="134"/>
      <c r="AB978" s="133"/>
      <c r="AC978" s="134"/>
      <c r="AD978" s="133"/>
      <c r="AE978" s="134"/>
      <c r="AF978" s="77"/>
      <c r="AG978" s="134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77"/>
      <c r="CR978" s="77"/>
      <c r="CS978" s="77"/>
    </row>
    <row r="979" customHeight="true" ht="15.75" customFormat="true" s="5">
      <c r="A979" s="135"/>
      <c r="B979" s="135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133"/>
      <c r="Y979" s="134"/>
      <c r="Z979" s="133"/>
      <c r="AA979" s="134"/>
      <c r="AB979" s="133"/>
      <c r="AC979" s="134"/>
      <c r="AD979" s="133"/>
      <c r="AE979" s="134"/>
      <c r="AF979" s="77"/>
      <c r="AG979" s="134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  <c r="BG979" s="77"/>
      <c r="BH979" s="77"/>
      <c r="BI979" s="77"/>
      <c r="BJ979" s="77"/>
      <c r="BK979" s="77"/>
      <c r="BL979" s="77"/>
      <c r="BM979" s="77"/>
      <c r="BN979" s="77"/>
      <c r="BO979" s="77"/>
      <c r="BP979" s="77"/>
      <c r="BQ979" s="77"/>
      <c r="BR979" s="77"/>
      <c r="BS979" s="77"/>
      <c r="BT979" s="77"/>
      <c r="BU979" s="77"/>
      <c r="BV979" s="77"/>
      <c r="BW979" s="77"/>
      <c r="BX979" s="77"/>
      <c r="BY979" s="77"/>
      <c r="BZ979" s="77"/>
      <c r="CA979" s="77"/>
      <c r="CB979" s="77"/>
      <c r="CC979" s="77"/>
      <c r="CD979" s="77"/>
      <c r="CE979" s="77"/>
      <c r="CF979" s="77"/>
      <c r="CG979" s="77"/>
      <c r="CH979" s="77"/>
      <c r="CI979" s="77"/>
      <c r="CJ979" s="77"/>
      <c r="CK979" s="77"/>
      <c r="CL979" s="77"/>
      <c r="CM979" s="77"/>
      <c r="CN979" s="77"/>
      <c r="CO979" s="77"/>
      <c r="CP979" s="77"/>
      <c r="CQ979" s="77"/>
      <c r="CR979" s="77"/>
      <c r="CS979" s="77"/>
    </row>
    <row r="980" customHeight="true" ht="15.75" customFormat="true" s="5">
      <c r="A980" s="135"/>
      <c r="B980" s="135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133"/>
      <c r="Y980" s="134"/>
      <c r="Z980" s="133"/>
      <c r="AA980" s="134"/>
      <c r="AB980" s="133"/>
      <c r="AC980" s="134"/>
      <c r="AD980" s="133"/>
      <c r="AE980" s="134"/>
      <c r="AF980" s="77"/>
      <c r="AG980" s="134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  <c r="BG980" s="77"/>
      <c r="BH980" s="77"/>
      <c r="BI980" s="77"/>
      <c r="BJ980" s="77"/>
      <c r="BK980" s="77"/>
      <c r="BL980" s="77"/>
      <c r="BM980" s="77"/>
      <c r="BN980" s="77"/>
      <c r="BO980" s="77"/>
      <c r="BP980" s="77"/>
      <c r="BQ980" s="77"/>
      <c r="BR980" s="77"/>
      <c r="BS980" s="77"/>
      <c r="BT980" s="77"/>
      <c r="BU980" s="77"/>
      <c r="BV980" s="77"/>
      <c r="BW980" s="77"/>
      <c r="BX980" s="77"/>
      <c r="BY980" s="77"/>
      <c r="BZ980" s="77"/>
      <c r="CA980" s="77"/>
      <c r="CB980" s="77"/>
      <c r="CC980" s="77"/>
      <c r="CD980" s="77"/>
      <c r="CE980" s="77"/>
      <c r="CF980" s="77"/>
      <c r="CG980" s="77"/>
      <c r="CH980" s="77"/>
      <c r="CI980" s="77"/>
      <c r="CJ980" s="77"/>
      <c r="CK980" s="77"/>
      <c r="CL980" s="77"/>
      <c r="CM980" s="77"/>
      <c r="CN980" s="77"/>
      <c r="CO980" s="77"/>
      <c r="CP980" s="77"/>
      <c r="CQ980" s="77"/>
      <c r="CR980" s="77"/>
      <c r="CS980" s="77"/>
    </row>
    <row r="981" customHeight="true" ht="15.75" customFormat="true" s="5">
      <c r="A981" s="135"/>
      <c r="B981" s="135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133"/>
      <c r="Y981" s="134"/>
      <c r="Z981" s="133"/>
      <c r="AA981" s="134"/>
      <c r="AB981" s="133"/>
      <c r="AC981" s="134"/>
      <c r="AD981" s="133"/>
      <c r="AE981" s="134"/>
      <c r="AF981" s="77"/>
      <c r="AG981" s="134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  <c r="BG981" s="77"/>
      <c r="BH981" s="77"/>
      <c r="BI981" s="77"/>
      <c r="BJ981" s="77"/>
      <c r="BK981" s="77"/>
      <c r="BL981" s="77"/>
      <c r="BM981" s="77"/>
      <c r="BN981" s="77"/>
      <c r="BO981" s="77"/>
      <c r="BP981" s="77"/>
      <c r="BQ981" s="77"/>
      <c r="BR981" s="77"/>
      <c r="BS981" s="77"/>
      <c r="BT981" s="77"/>
      <c r="BU981" s="77"/>
      <c r="BV981" s="77"/>
      <c r="BW981" s="77"/>
      <c r="BX981" s="77"/>
      <c r="BY981" s="77"/>
      <c r="BZ981" s="77"/>
      <c r="CA981" s="77"/>
      <c r="CB981" s="77"/>
      <c r="CC981" s="77"/>
      <c r="CD981" s="77"/>
      <c r="CE981" s="77"/>
      <c r="CF981" s="77"/>
      <c r="CG981" s="77"/>
      <c r="CH981" s="77"/>
      <c r="CI981" s="77"/>
      <c r="CJ981" s="77"/>
      <c r="CK981" s="77"/>
      <c r="CL981" s="77"/>
      <c r="CM981" s="77"/>
      <c r="CN981" s="77"/>
      <c r="CO981" s="77"/>
      <c r="CP981" s="77"/>
      <c r="CQ981" s="77"/>
      <c r="CR981" s="77"/>
      <c r="CS981" s="77"/>
    </row>
    <row r="982" customHeight="true" ht="15.75" customFormat="true" s="5">
      <c r="A982" s="135"/>
      <c r="B982" s="135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133"/>
      <c r="Y982" s="134"/>
      <c r="Z982" s="133"/>
      <c r="AA982" s="134"/>
      <c r="AB982" s="133"/>
      <c r="AC982" s="134"/>
      <c r="AD982" s="133"/>
      <c r="AE982" s="134"/>
      <c r="AF982" s="77"/>
      <c r="AG982" s="134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77"/>
      <c r="CR982" s="77"/>
      <c r="CS982" s="77"/>
    </row>
    <row r="983" customHeight="true" ht="15.75" customFormat="true" s="5">
      <c r="A983" s="135"/>
      <c r="B983" s="135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133"/>
      <c r="Y983" s="134"/>
      <c r="Z983" s="133"/>
      <c r="AA983" s="134"/>
      <c r="AB983" s="133"/>
      <c r="AC983" s="134"/>
      <c r="AD983" s="133"/>
      <c r="AE983" s="134"/>
      <c r="AF983" s="77"/>
      <c r="AG983" s="134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  <c r="BG983" s="77"/>
      <c r="BH983" s="77"/>
      <c r="BI983" s="77"/>
      <c r="BJ983" s="77"/>
      <c r="BK983" s="77"/>
      <c r="BL983" s="77"/>
      <c r="BM983" s="77"/>
      <c r="BN983" s="77"/>
      <c r="BO983" s="77"/>
      <c r="BP983" s="77"/>
      <c r="BQ983" s="77"/>
      <c r="BR983" s="77"/>
      <c r="BS983" s="77"/>
      <c r="BT983" s="77"/>
      <c r="BU983" s="77"/>
      <c r="BV983" s="77"/>
      <c r="BW983" s="77"/>
      <c r="BX983" s="77"/>
      <c r="BY983" s="77"/>
      <c r="BZ983" s="77"/>
      <c r="CA983" s="77"/>
      <c r="CB983" s="77"/>
      <c r="CC983" s="77"/>
      <c r="CD983" s="77"/>
      <c r="CE983" s="77"/>
      <c r="CF983" s="77"/>
      <c r="CG983" s="77"/>
      <c r="CH983" s="77"/>
      <c r="CI983" s="77"/>
      <c r="CJ983" s="77"/>
      <c r="CK983" s="77"/>
      <c r="CL983" s="77"/>
      <c r="CM983" s="77"/>
      <c r="CN983" s="77"/>
      <c r="CO983" s="77"/>
      <c r="CP983" s="77"/>
      <c r="CQ983" s="77"/>
      <c r="CR983" s="77"/>
      <c r="CS983" s="77"/>
    </row>
    <row r="984" customHeight="true" ht="15.75" customFormat="true" s="5">
      <c r="A984" s="135"/>
      <c r="B984" s="135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133"/>
      <c r="Y984" s="134"/>
      <c r="Z984" s="133"/>
      <c r="AA984" s="134"/>
      <c r="AB984" s="133"/>
      <c r="AC984" s="134"/>
      <c r="AD984" s="133"/>
      <c r="AE984" s="134"/>
      <c r="AF984" s="77"/>
      <c r="AG984" s="134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  <c r="BG984" s="77"/>
      <c r="BH984" s="77"/>
      <c r="BI984" s="77"/>
      <c r="BJ984" s="77"/>
      <c r="BK984" s="77"/>
      <c r="BL984" s="77"/>
      <c r="BM984" s="77"/>
      <c r="BN984" s="77"/>
      <c r="BO984" s="77"/>
      <c r="BP984" s="77"/>
      <c r="BQ984" s="77"/>
      <c r="BR984" s="77"/>
      <c r="BS984" s="77"/>
      <c r="BT984" s="77"/>
      <c r="BU984" s="77"/>
      <c r="BV984" s="77"/>
      <c r="BW984" s="77"/>
      <c r="BX984" s="77"/>
      <c r="BY984" s="77"/>
      <c r="BZ984" s="77"/>
      <c r="CA984" s="77"/>
      <c r="CB984" s="77"/>
      <c r="CC984" s="77"/>
      <c r="CD984" s="77"/>
      <c r="CE984" s="77"/>
      <c r="CF984" s="77"/>
      <c r="CG984" s="77"/>
      <c r="CH984" s="77"/>
      <c r="CI984" s="77"/>
      <c r="CJ984" s="77"/>
      <c r="CK984" s="77"/>
      <c r="CL984" s="77"/>
      <c r="CM984" s="77"/>
      <c r="CN984" s="77"/>
      <c r="CO984" s="77"/>
      <c r="CP984" s="77"/>
      <c r="CQ984" s="77"/>
      <c r="CR984" s="77"/>
      <c r="CS984" s="77"/>
    </row>
  </sheetData>
  <mergeCells>
    <mergeCell ref="B11:I11"/>
    <mergeCell ref="B9:G9"/>
    <mergeCell ref="A1:F1"/>
    <mergeCell ref="N1:T1"/>
    <mergeCell ref="AI1:AW1"/>
    <mergeCell ref="X1:AE1"/>
    <mergeCell ref="X2:Y2"/>
    <mergeCell ref="Z2:AA2"/>
    <mergeCell ref="AB2:AC2"/>
    <mergeCell ref="AD2:AE2"/>
    <mergeCell ref="BB1:CR1"/>
    <mergeCell ref="CY1:DB1"/>
    <mergeCell ref="BD2:BE2"/>
    <mergeCell ref="BF2:BG2"/>
    <mergeCell ref="BK2:BL2"/>
    <mergeCell ref="BM2:BN2"/>
    <mergeCell ref="BO2:BP2"/>
    <mergeCell ref="BT2:BU2"/>
    <mergeCell ref="BV2:BW2"/>
    <mergeCell ref="BX2:BY2"/>
    <mergeCell ref="BZ2:CA2"/>
    <mergeCell ref="AY1:AZ1"/>
    <mergeCell ref="U1:V1"/>
    <mergeCell ref="CN2:CO2"/>
    <mergeCell ref="CP2:CQ2"/>
    <mergeCell ref="BQ2:BR2"/>
    <mergeCell ref="BI2:BJ2"/>
  </mergeCells>
  <printOptions horizontalCentered="false" verticalCentered="false" headings="false" gridLines="false" gridLinesSet="true"/>
  <pageMargins left="0.699999988079071" top="0.75" right="0.699999988079071" bottom="0.75" header="0.511805534362793" footer="0.511805534362793"/>
  <pageSetup orientation="landscape" fitToHeight="1" fitToWidth="1" paperSize="1" blackAndWhite="false" draft="false" copies="1" pageOrder="downThenOver" cellComments="none"/>
</worksheet>
</file>

<file path=docProps/core.xml><?xml version="1.0" encoding="utf-8"?>
<cp:coreProperties xmlns:xsi="http://www.w3.org/2001/XMLSchema-instance" xmlns:dcmitype="http://purl.org/dc/dcmitype/" xmlns:dcterms="http://purl.org/dc/terms/" xmlns:dc="http://purl.org/dc/elements/1.1/" xmlns:cp="http://schemas.openxmlformats.org/package/2006/metadata/core-properties">
  <cp:lastModifiedBy>Guilherme.Bez</cp:lastModifiedBy>
  <dcterms:modified xsi:type="dcterms:W3CDTF">2023-03-02T19:32:08.382Z</dcterms:modified>
</cp:coreProperties>
</file>