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Luiz Guimarães\Empreendedorismo\"/>
    </mc:Choice>
  </mc:AlternateContent>
  <xr:revisionPtr revIDLastSave="0" documentId="10_ncr:8100000_{23547F15-5778-4E39-B2A2-BC915DEB343C}" xr6:coauthVersionLast="33" xr6:coauthVersionMax="33" xr10:uidLastSave="{00000000-0000-0000-0000-000000000000}"/>
  <bookViews>
    <workbookView xWindow="0" yWindow="0" windowWidth="20490" windowHeight="7020" activeTab="2" xr2:uid="{7C51553B-E721-4B02-8DB5-32704A00A97D}"/>
  </bookViews>
  <sheets>
    <sheet name="Razão_Anual" sheetId="8" r:id="rId1"/>
    <sheet name="1º_Ano" sheetId="1" r:id="rId2"/>
    <sheet name="2º_Ano" sheetId="6" r:id="rId3"/>
    <sheet name="3º_Ano" sheetId="7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E6" i="8"/>
  <c r="E4" i="8"/>
  <c r="G8" i="8"/>
  <c r="E8" i="8"/>
  <c r="C8" i="8"/>
  <c r="G7" i="8"/>
  <c r="E7" i="8"/>
  <c r="C7" i="8"/>
  <c r="D8" i="8"/>
  <c r="F7" i="8"/>
  <c r="D7" i="8"/>
  <c r="D6" i="8"/>
  <c r="D5" i="8"/>
  <c r="D4" i="8"/>
  <c r="B8" i="8"/>
  <c r="B7" i="8"/>
  <c r="B6" i="8"/>
  <c r="C6" i="8" s="1"/>
  <c r="B5" i="8"/>
  <c r="C5" i="8" s="1"/>
  <c r="C4" i="8"/>
  <c r="B4" i="8"/>
  <c r="B30" i="7"/>
  <c r="W27" i="7"/>
  <c r="O27" i="7"/>
  <c r="G27" i="7"/>
  <c r="C8" i="7"/>
  <c r="C28" i="7" s="1"/>
  <c r="Y8" i="7"/>
  <c r="E7" i="7"/>
  <c r="G7" i="7" s="1"/>
  <c r="I7" i="7" s="1"/>
  <c r="K7" i="7" s="1"/>
  <c r="M7" i="7" s="1"/>
  <c r="O7" i="7" s="1"/>
  <c r="Q7" i="7" s="1"/>
  <c r="S7" i="7" s="1"/>
  <c r="U7" i="7" s="1"/>
  <c r="W7" i="7" s="1"/>
  <c r="B7" i="7"/>
  <c r="D7" i="7" s="1"/>
  <c r="F7" i="7" s="1"/>
  <c r="H7" i="7" s="1"/>
  <c r="J7" i="7" s="1"/>
  <c r="L7" i="7" s="1"/>
  <c r="N7" i="7" s="1"/>
  <c r="P7" i="7" s="1"/>
  <c r="R7" i="7" s="1"/>
  <c r="T7" i="7" s="1"/>
  <c r="V7" i="7" s="1"/>
  <c r="X7" i="7" s="1"/>
  <c r="X8" i="7" s="1"/>
  <c r="X22" i="7" s="1"/>
  <c r="G6" i="7"/>
  <c r="I6" i="7" s="1"/>
  <c r="K6" i="7" s="1"/>
  <c r="M6" i="7" s="1"/>
  <c r="O6" i="7" s="1"/>
  <c r="Q6" i="7" s="1"/>
  <c r="S6" i="7" s="1"/>
  <c r="U6" i="7" s="1"/>
  <c r="W6" i="7" s="1"/>
  <c r="E6" i="7"/>
  <c r="B6" i="7"/>
  <c r="D6" i="7" s="1"/>
  <c r="F6" i="7" s="1"/>
  <c r="H6" i="7" s="1"/>
  <c r="J6" i="7" s="1"/>
  <c r="L6" i="7" s="1"/>
  <c r="N6" i="7" s="1"/>
  <c r="P6" i="7" s="1"/>
  <c r="R6" i="7" s="1"/>
  <c r="T6" i="7" s="1"/>
  <c r="V6" i="7" s="1"/>
  <c r="X6" i="7" s="1"/>
  <c r="E5" i="7"/>
  <c r="G5" i="7" s="1"/>
  <c r="I5" i="7" s="1"/>
  <c r="K5" i="7" s="1"/>
  <c r="M5" i="7" s="1"/>
  <c r="O5" i="7" s="1"/>
  <c r="Q5" i="7" s="1"/>
  <c r="S5" i="7" s="1"/>
  <c r="U5" i="7" s="1"/>
  <c r="W5" i="7" s="1"/>
  <c r="B5" i="7"/>
  <c r="D5" i="7" s="1"/>
  <c r="F5" i="7" s="1"/>
  <c r="H5" i="7" s="1"/>
  <c r="J5" i="7" s="1"/>
  <c r="L5" i="7" s="1"/>
  <c r="N5" i="7" s="1"/>
  <c r="P5" i="7" s="1"/>
  <c r="R5" i="7" s="1"/>
  <c r="T5" i="7" s="1"/>
  <c r="V5" i="7" s="1"/>
  <c r="X5" i="7" s="1"/>
  <c r="Y27" i="6"/>
  <c r="S27" i="6"/>
  <c r="U27" i="6"/>
  <c r="W27" i="6"/>
  <c r="Q27" i="6"/>
  <c r="O27" i="6"/>
  <c r="M27" i="6"/>
  <c r="K27" i="6"/>
  <c r="I27" i="6"/>
  <c r="G27" i="6"/>
  <c r="E27" i="6"/>
  <c r="X22" i="6"/>
  <c r="V22" i="6"/>
  <c r="T22" i="6"/>
  <c r="R22" i="6"/>
  <c r="P22" i="6"/>
  <c r="N22" i="6"/>
  <c r="L22" i="6"/>
  <c r="J22" i="6"/>
  <c r="H22" i="6"/>
  <c r="F22" i="6"/>
  <c r="F27" i="6" s="1"/>
  <c r="D22" i="6"/>
  <c r="B22" i="6"/>
  <c r="C27" i="6"/>
  <c r="G7" i="6"/>
  <c r="I7" i="6" s="1"/>
  <c r="K7" i="6" s="1"/>
  <c r="M7" i="6" s="1"/>
  <c r="O7" i="6" s="1"/>
  <c r="Q7" i="6" s="1"/>
  <c r="S7" i="6" s="1"/>
  <c r="U7" i="6" s="1"/>
  <c r="W7" i="6" s="1"/>
  <c r="Y7" i="6" s="1"/>
  <c r="E7" i="6"/>
  <c r="D7" i="6"/>
  <c r="G6" i="6"/>
  <c r="I6" i="6" s="1"/>
  <c r="K6" i="6" s="1"/>
  <c r="M6" i="6" s="1"/>
  <c r="O6" i="6" s="1"/>
  <c r="Q6" i="6" s="1"/>
  <c r="S6" i="6" s="1"/>
  <c r="U6" i="6" s="1"/>
  <c r="W6" i="6" s="1"/>
  <c r="Y6" i="6" s="1"/>
  <c r="F6" i="6"/>
  <c r="E6" i="6"/>
  <c r="D6" i="6"/>
  <c r="F5" i="6"/>
  <c r="H5" i="6" s="1"/>
  <c r="E5" i="6"/>
  <c r="E8" i="6" s="1"/>
  <c r="E28" i="6" s="1"/>
  <c r="D5" i="6"/>
  <c r="C8" i="6"/>
  <c r="C28" i="6" s="1"/>
  <c r="D8" i="6"/>
  <c r="B8" i="6"/>
  <c r="Y28" i="7"/>
  <c r="Y27" i="7"/>
  <c r="U27" i="7"/>
  <c r="S27" i="7"/>
  <c r="Q27" i="7"/>
  <c r="M27" i="7"/>
  <c r="K27" i="7"/>
  <c r="I27" i="7"/>
  <c r="E27" i="7"/>
  <c r="C27" i="7"/>
  <c r="D28" i="6"/>
  <c r="B28" i="6"/>
  <c r="D27" i="6"/>
  <c r="B27" i="6"/>
  <c r="E31" i="1"/>
  <c r="E30" i="1"/>
  <c r="G30" i="1"/>
  <c r="G31" i="1" s="1"/>
  <c r="I30" i="1" s="1"/>
  <c r="I31" i="1" s="1"/>
  <c r="K30" i="1" s="1"/>
  <c r="K31" i="1" s="1"/>
  <c r="M30" i="1" s="1"/>
  <c r="M31" i="1" s="1"/>
  <c r="O30" i="1" s="1"/>
  <c r="O31" i="1" s="1"/>
  <c r="Q30" i="1" s="1"/>
  <c r="Q31" i="1" s="1"/>
  <c r="S30" i="1" s="1"/>
  <c r="S31" i="1" s="1"/>
  <c r="U30" i="1" s="1"/>
  <c r="U31" i="1" s="1"/>
  <c r="W30" i="1" s="1"/>
  <c r="W31" i="1" s="1"/>
  <c r="Y30" i="1" s="1"/>
  <c r="Y31" i="1" s="1"/>
  <c r="C31" i="1"/>
  <c r="B31" i="1"/>
  <c r="D30" i="1" s="1"/>
  <c r="D31" i="1" s="1"/>
  <c r="F30" i="1" s="1"/>
  <c r="F31" i="1" s="1"/>
  <c r="H30" i="1" s="1"/>
  <c r="C29" i="1"/>
  <c r="D29" i="1"/>
  <c r="E29" i="1"/>
  <c r="F29" i="1"/>
  <c r="G29" i="1"/>
  <c r="I29" i="1"/>
  <c r="K29" i="1"/>
  <c r="M29" i="1"/>
  <c r="O29" i="1"/>
  <c r="Q29" i="1"/>
  <c r="S29" i="1"/>
  <c r="U29" i="1"/>
  <c r="W29" i="1"/>
  <c r="Y29" i="1"/>
  <c r="B29" i="1"/>
  <c r="C28" i="1"/>
  <c r="D28" i="1"/>
  <c r="E28" i="1"/>
  <c r="F28" i="1"/>
  <c r="G28" i="1"/>
  <c r="H28" i="1"/>
  <c r="I28" i="1"/>
  <c r="J28" i="1"/>
  <c r="K28" i="1"/>
  <c r="L28" i="1"/>
  <c r="M28" i="1"/>
  <c r="O28" i="1"/>
  <c r="Q28" i="1"/>
  <c r="S28" i="1"/>
  <c r="U28" i="1"/>
  <c r="W28" i="1"/>
  <c r="Y28" i="1"/>
  <c r="B28" i="1"/>
  <c r="Y27" i="1"/>
  <c r="W27" i="1"/>
  <c r="U27" i="1"/>
  <c r="S27" i="1"/>
  <c r="Q27" i="1"/>
  <c r="O27" i="1"/>
  <c r="M27" i="1"/>
  <c r="K27" i="1"/>
  <c r="I27" i="1"/>
  <c r="G27" i="1"/>
  <c r="E27" i="1"/>
  <c r="L22" i="1"/>
  <c r="J22" i="1"/>
  <c r="H22" i="1"/>
  <c r="F22" i="1"/>
  <c r="D22" i="1"/>
  <c r="B22" i="1"/>
  <c r="C27" i="1"/>
  <c r="D27" i="1"/>
  <c r="F27" i="1"/>
  <c r="H27" i="1"/>
  <c r="H29" i="1" s="1"/>
  <c r="J27" i="1"/>
  <c r="J29" i="1" s="1"/>
  <c r="L27" i="1"/>
  <c r="L29" i="1" s="1"/>
  <c r="B27" i="1"/>
  <c r="H8" i="7" l="1"/>
  <c r="H22" i="7" s="1"/>
  <c r="V8" i="7"/>
  <c r="V22" i="7" s="1"/>
  <c r="N8" i="7"/>
  <c r="N22" i="7" s="1"/>
  <c r="F8" i="7"/>
  <c r="B8" i="7"/>
  <c r="T8" i="7"/>
  <c r="T22" i="7" s="1"/>
  <c r="L8" i="7"/>
  <c r="L22" i="7" s="1"/>
  <c r="D8" i="7"/>
  <c r="P8" i="7"/>
  <c r="P22" i="7" s="1"/>
  <c r="R8" i="7"/>
  <c r="R22" i="7" s="1"/>
  <c r="J8" i="7"/>
  <c r="J22" i="7" s="1"/>
  <c r="W8" i="7"/>
  <c r="W28" i="7" s="1"/>
  <c r="S8" i="7"/>
  <c r="S28" i="7" s="1"/>
  <c r="O8" i="7"/>
  <c r="O28" i="7" s="1"/>
  <c r="O29" i="7" s="1"/>
  <c r="K8" i="7"/>
  <c r="K28" i="7" s="1"/>
  <c r="K29" i="7" s="1"/>
  <c r="G8" i="7"/>
  <c r="G28" i="7" s="1"/>
  <c r="G29" i="7" s="1"/>
  <c r="U8" i="7"/>
  <c r="U28" i="7" s="1"/>
  <c r="Q8" i="7"/>
  <c r="Q28" i="7" s="1"/>
  <c r="Q29" i="7" s="1"/>
  <c r="M8" i="7"/>
  <c r="M28" i="7" s="1"/>
  <c r="M29" i="7" s="1"/>
  <c r="I8" i="7"/>
  <c r="I28" i="7" s="1"/>
  <c r="I29" i="7" s="1"/>
  <c r="E8" i="7"/>
  <c r="E28" i="7" s="1"/>
  <c r="U29" i="7"/>
  <c r="S29" i="7"/>
  <c r="E29" i="7"/>
  <c r="C29" i="7"/>
  <c r="W29" i="7"/>
  <c r="Y29" i="7"/>
  <c r="C31" i="7"/>
  <c r="E30" i="7" s="1"/>
  <c r="E31" i="7" s="1"/>
  <c r="G30" i="7" s="1"/>
  <c r="G31" i="7" s="1"/>
  <c r="I30" i="7" s="1"/>
  <c r="I31" i="7" s="1"/>
  <c r="K30" i="7" s="1"/>
  <c r="C29" i="6"/>
  <c r="J5" i="6"/>
  <c r="G5" i="6"/>
  <c r="H6" i="6"/>
  <c r="J6" i="6" s="1"/>
  <c r="L6" i="6" s="1"/>
  <c r="N6" i="6" s="1"/>
  <c r="P6" i="6" s="1"/>
  <c r="R6" i="6" s="1"/>
  <c r="T6" i="6" s="1"/>
  <c r="V6" i="6" s="1"/>
  <c r="X6" i="6" s="1"/>
  <c r="F7" i="6"/>
  <c r="H7" i="6" s="1"/>
  <c r="J7" i="6" s="1"/>
  <c r="L7" i="6" s="1"/>
  <c r="N7" i="6" s="1"/>
  <c r="P7" i="6" s="1"/>
  <c r="R7" i="6" s="1"/>
  <c r="T7" i="6" s="1"/>
  <c r="V7" i="6" s="1"/>
  <c r="X7" i="6" s="1"/>
  <c r="C31" i="6"/>
  <c r="E30" i="6" s="1"/>
  <c r="E31" i="6" s="1"/>
  <c r="G30" i="6" s="1"/>
  <c r="E29" i="6"/>
  <c r="D29" i="6"/>
  <c r="B29" i="6"/>
  <c r="H27" i="6"/>
  <c r="H31" i="1"/>
  <c r="J30" i="1" s="1"/>
  <c r="J31" i="1" s="1"/>
  <c r="L30" i="1" s="1"/>
  <c r="L31" i="1" s="1"/>
  <c r="N30" i="1" s="1"/>
  <c r="J7" i="1"/>
  <c r="L7" i="1" s="1"/>
  <c r="N7" i="1" s="1"/>
  <c r="P7" i="1" s="1"/>
  <c r="H5" i="1"/>
  <c r="D28" i="7" l="1"/>
  <c r="D22" i="7"/>
  <c r="D27" i="7" s="1"/>
  <c r="F28" i="7"/>
  <c r="F29" i="7" s="1"/>
  <c r="F22" i="7"/>
  <c r="F27" i="7" s="1"/>
  <c r="B28" i="7"/>
  <c r="B22" i="7"/>
  <c r="B27" i="7" s="1"/>
  <c r="K31" i="7"/>
  <c r="M30" i="7" s="1"/>
  <c r="M31" i="7" s="1"/>
  <c r="O30" i="7" s="1"/>
  <c r="O31" i="7" s="1"/>
  <c r="Q30" i="7" s="1"/>
  <c r="Q31" i="7" s="1"/>
  <c r="S30" i="7" s="1"/>
  <c r="S31" i="7" s="1"/>
  <c r="U30" i="7" s="1"/>
  <c r="U31" i="7" s="1"/>
  <c r="W30" i="7" s="1"/>
  <c r="W31" i="7" s="1"/>
  <c r="Y30" i="7" s="1"/>
  <c r="Y31" i="7" s="1"/>
  <c r="H8" i="6"/>
  <c r="H28" i="6" s="1"/>
  <c r="G8" i="6"/>
  <c r="G28" i="6" s="1"/>
  <c r="G29" i="6" s="1"/>
  <c r="I5" i="6"/>
  <c r="L5" i="6"/>
  <c r="J8" i="6"/>
  <c r="F8" i="6"/>
  <c r="F28" i="6" s="1"/>
  <c r="F29" i="6" s="1"/>
  <c r="H27" i="7"/>
  <c r="H28" i="7"/>
  <c r="H29" i="6"/>
  <c r="H8" i="1"/>
  <c r="J5" i="1"/>
  <c r="B31" i="7" l="1"/>
  <c r="D30" i="7" s="1"/>
  <c r="D31" i="7" s="1"/>
  <c r="F30" i="7" s="1"/>
  <c r="F31" i="7" s="1"/>
  <c r="H30" i="7" s="1"/>
  <c r="H31" i="7" s="1"/>
  <c r="J30" i="7" s="1"/>
  <c r="B29" i="7"/>
  <c r="D29" i="7"/>
  <c r="I8" i="6"/>
  <c r="I28" i="6" s="1"/>
  <c r="I29" i="6" s="1"/>
  <c r="K5" i="6"/>
  <c r="L8" i="6"/>
  <c r="N5" i="6"/>
  <c r="G31" i="6"/>
  <c r="I30" i="6" s="1"/>
  <c r="I31" i="6" s="1"/>
  <c r="K30" i="6" s="1"/>
  <c r="J28" i="7"/>
  <c r="J27" i="7"/>
  <c r="H29" i="7"/>
  <c r="J28" i="6"/>
  <c r="J27" i="6"/>
  <c r="J8" i="1"/>
  <c r="L5" i="1"/>
  <c r="J31" i="7" l="1"/>
  <c r="L30" i="7" s="1"/>
  <c r="K8" i="6"/>
  <c r="K28" i="6" s="1"/>
  <c r="K29" i="6" s="1"/>
  <c r="M5" i="6"/>
  <c r="P5" i="6"/>
  <c r="N8" i="6"/>
  <c r="J29" i="7"/>
  <c r="L27" i="7"/>
  <c r="L28" i="7"/>
  <c r="J29" i="6"/>
  <c r="L27" i="6"/>
  <c r="L28" i="6"/>
  <c r="N5" i="1"/>
  <c r="L8" i="1"/>
  <c r="L31" i="7" l="1"/>
  <c r="N30" i="7" s="1"/>
  <c r="L29" i="7"/>
  <c r="K31" i="6"/>
  <c r="M30" i="6" s="1"/>
  <c r="R5" i="6"/>
  <c r="P8" i="6"/>
  <c r="M8" i="6"/>
  <c r="M28" i="6" s="1"/>
  <c r="M29" i="6" s="1"/>
  <c r="O5" i="6"/>
  <c r="L29" i="6"/>
  <c r="N28" i="7"/>
  <c r="N27" i="7"/>
  <c r="N28" i="6"/>
  <c r="N27" i="6"/>
  <c r="P5" i="1"/>
  <c r="N8" i="1"/>
  <c r="N31" i="7" l="1"/>
  <c r="P30" i="7" s="1"/>
  <c r="N29" i="7"/>
  <c r="M31" i="6"/>
  <c r="O30" i="6" s="1"/>
  <c r="T5" i="6"/>
  <c r="R8" i="6"/>
  <c r="O8" i="6"/>
  <c r="O28" i="6" s="1"/>
  <c r="O29" i="6" s="1"/>
  <c r="Q5" i="6"/>
  <c r="P27" i="7"/>
  <c r="P28" i="7"/>
  <c r="P28" i="6"/>
  <c r="P27" i="6"/>
  <c r="N29" i="6"/>
  <c r="N22" i="1"/>
  <c r="N27" i="1" s="1"/>
  <c r="N28" i="1"/>
  <c r="R5" i="1"/>
  <c r="P8" i="1"/>
  <c r="P31" i="7" l="1"/>
  <c r="R30" i="7" s="1"/>
  <c r="V5" i="6"/>
  <c r="T8" i="6"/>
  <c r="Q8" i="6"/>
  <c r="Q28" i="6" s="1"/>
  <c r="Q29" i="6" s="1"/>
  <c r="S5" i="6"/>
  <c r="O31" i="6"/>
  <c r="Q30" i="6" s="1"/>
  <c r="R28" i="7"/>
  <c r="R27" i="7"/>
  <c r="P29" i="7"/>
  <c r="P29" i="6"/>
  <c r="R28" i="6"/>
  <c r="R27" i="6"/>
  <c r="P28" i="1"/>
  <c r="P22" i="1"/>
  <c r="P27" i="1" s="1"/>
  <c r="P29" i="1" s="1"/>
  <c r="N29" i="1"/>
  <c r="N31" i="1"/>
  <c r="P30" i="1" s="1"/>
  <c r="R8" i="1"/>
  <c r="T5" i="1"/>
  <c r="R29" i="7" l="1"/>
  <c r="R31" i="7"/>
  <c r="T30" i="7" s="1"/>
  <c r="Q31" i="6"/>
  <c r="S30" i="6" s="1"/>
  <c r="X5" i="6"/>
  <c r="X8" i="6" s="1"/>
  <c r="V8" i="6"/>
  <c r="S8" i="6"/>
  <c r="S28" i="6" s="1"/>
  <c r="S29" i="6" s="1"/>
  <c r="U5" i="6"/>
  <c r="T27" i="7"/>
  <c r="T28" i="7"/>
  <c r="T27" i="6"/>
  <c r="T28" i="6"/>
  <c r="R29" i="6"/>
  <c r="R28" i="1"/>
  <c r="R22" i="1"/>
  <c r="R27" i="1" s="1"/>
  <c r="R29" i="1" s="1"/>
  <c r="P31" i="1"/>
  <c r="R30" i="1" s="1"/>
  <c r="V5" i="1"/>
  <c r="T8" i="1"/>
  <c r="T29" i="7" l="1"/>
  <c r="T31" i="7"/>
  <c r="V30" i="7" s="1"/>
  <c r="S31" i="6"/>
  <c r="U30" i="6" s="1"/>
  <c r="U8" i="6"/>
  <c r="U28" i="6" s="1"/>
  <c r="U29" i="6" s="1"/>
  <c r="W5" i="6"/>
  <c r="T29" i="6"/>
  <c r="X27" i="7"/>
  <c r="X28" i="7"/>
  <c r="V28" i="7"/>
  <c r="F5" i="8" s="1"/>
  <c r="G5" i="8" s="1"/>
  <c r="V27" i="7"/>
  <c r="F4" i="8" s="1"/>
  <c r="G4" i="8" s="1"/>
  <c r="V28" i="6"/>
  <c r="V27" i="6"/>
  <c r="X28" i="6"/>
  <c r="X27" i="6"/>
  <c r="T28" i="1"/>
  <c r="T22" i="1"/>
  <c r="T27" i="1" s="1"/>
  <c r="R31" i="1"/>
  <c r="T30" i="1" s="1"/>
  <c r="X5" i="1"/>
  <c r="V8" i="1"/>
  <c r="X29" i="7" l="1"/>
  <c r="V31" i="7"/>
  <c r="X30" i="7" s="1"/>
  <c r="X31" i="7" s="1"/>
  <c r="F8" i="8" s="1"/>
  <c r="V29" i="7"/>
  <c r="F6" i="8" s="1"/>
  <c r="G6" i="8" s="1"/>
  <c r="W8" i="6"/>
  <c r="W28" i="6" s="1"/>
  <c r="W29" i="6" s="1"/>
  <c r="Y5" i="6"/>
  <c r="U31" i="6"/>
  <c r="W30" i="6" s="1"/>
  <c r="W31" i="6" s="1"/>
  <c r="Y30" i="6" s="1"/>
  <c r="X29" i="6"/>
  <c r="V29" i="6"/>
  <c r="V28" i="1"/>
  <c r="V22" i="1"/>
  <c r="V27" i="1" s="1"/>
  <c r="T31" i="1"/>
  <c r="V30" i="1" s="1"/>
  <c r="T29" i="1"/>
  <c r="X8" i="1"/>
  <c r="V31" i="1" l="1"/>
  <c r="X30" i="1" s="1"/>
  <c r="Y8" i="6"/>
  <c r="Y28" i="6" s="1"/>
  <c r="Y29" i="6" s="1"/>
  <c r="X28" i="1"/>
  <c r="X22" i="1"/>
  <c r="X27" i="1" s="1"/>
  <c r="X31" i="1" s="1"/>
  <c r="B30" i="6" s="1"/>
  <c r="B31" i="6" s="1"/>
  <c r="D30" i="6" s="1"/>
  <c r="D31" i="6" s="1"/>
  <c r="F30" i="6" s="1"/>
  <c r="F31" i="6" s="1"/>
  <c r="H30" i="6" s="1"/>
  <c r="H31" i="6" s="1"/>
  <c r="J30" i="6" s="1"/>
  <c r="J31" i="6" s="1"/>
  <c r="L30" i="6" s="1"/>
  <c r="L31" i="6" s="1"/>
  <c r="N30" i="6" s="1"/>
  <c r="N31" i="6" s="1"/>
  <c r="P30" i="6" s="1"/>
  <c r="P31" i="6" s="1"/>
  <c r="R30" i="6" s="1"/>
  <c r="R31" i="6" s="1"/>
  <c r="T30" i="6" s="1"/>
  <c r="T31" i="6" s="1"/>
  <c r="V30" i="6" s="1"/>
  <c r="V31" i="6" s="1"/>
  <c r="X30" i="6" s="1"/>
  <c r="X31" i="6" s="1"/>
  <c r="V29" i="1"/>
  <c r="Y31" i="6" l="1"/>
  <c r="X29" i="1"/>
</calcChain>
</file>

<file path=xl/sharedStrings.xml><?xml version="1.0" encoding="utf-8"?>
<sst xmlns="http://schemas.openxmlformats.org/spreadsheetml/2006/main" count="351" uniqueCount="53">
  <si>
    <t>Fluxo de Caixa</t>
  </si>
  <si>
    <t>EMPRESA: FindGym</t>
  </si>
  <si>
    <t>1- 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</si>
  <si>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</si>
  <si>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</si>
  <si>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</si>
  <si>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</si>
  <si>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</si>
  <si>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</si>
  <si>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</si>
  <si>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</si>
  <si>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</si>
  <si>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</si>
  <si>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</si>
  <si>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</si>
  <si>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Previsto </t>
  </si>
  <si>
    <t xml:space="preserve"> Realizado </t>
  </si>
  <si>
    <t>Previsto</t>
  </si>
  <si>
    <t>Taxas Divulgação Academias</t>
  </si>
  <si>
    <t>Taxas Especiais de Usuários</t>
  </si>
  <si>
    <t>Venda de Produtos Esportivos</t>
  </si>
  <si>
    <t>Total de Receitas (1)</t>
  </si>
  <si>
    <t>2 - DESPESAS</t>
  </si>
  <si>
    <t>LocaWeb(nuvem)</t>
  </si>
  <si>
    <t>Alimentação</t>
  </si>
  <si>
    <t>LocaWeb(servidor)</t>
  </si>
  <si>
    <t>Domínio Web </t>
  </si>
  <si>
    <t>Segurança do site</t>
  </si>
  <si>
    <t>Anúncio Google*</t>
  </si>
  <si>
    <t>Anúncio Facebook*</t>
  </si>
  <si>
    <t>Internet</t>
  </si>
  <si>
    <t>Aluguel*</t>
  </si>
  <si>
    <t>Custo Licença AppStore</t>
  </si>
  <si>
    <t>Conta Luz*</t>
  </si>
  <si>
    <t>Conta Água/Esgoto*</t>
  </si>
  <si>
    <t>*Valores estimados e dependentes</t>
  </si>
  <si>
    <t>Pró-labore</t>
  </si>
  <si>
    <t>Total de Despesas (2)</t>
  </si>
  <si>
    <t>Movimentação do Período (1-2)</t>
  </si>
  <si>
    <t>Saldo Anterior</t>
  </si>
  <si>
    <t>Saldo Atual</t>
  </si>
  <si>
    <t>Impostos*</t>
  </si>
  <si>
    <t xml:space="preserve">R$ 363,88
</t>
  </si>
  <si>
    <t>Receita</t>
  </si>
  <si>
    <t>(Pagamento)</t>
  </si>
  <si>
    <t>Receita Total</t>
  </si>
  <si>
    <t>Total de Despesas</t>
  </si>
  <si>
    <t>Movimentação do Período</t>
  </si>
  <si>
    <t>Anos</t>
  </si>
  <si>
    <t>1º</t>
  </si>
  <si>
    <t>2º</t>
  </si>
  <si>
    <t>3º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</si>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</sst>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3" borderId="1" xfId="0" applyFont="1" applyFill="1" applyBorder="1"/>
    <xf numFmtId="44" fontId="0" fillId="4" borderId="1" xfId="1" applyFont="1" applyFill="1" applyBorder="1"/>
    <xf numFmtId="44" fontId="0" fillId="0" borderId="1" xfId="1" applyFont="1" applyFill="1" applyBorder="1"/>
    <xf numFmtId="44" fontId="0" fillId="0" borderId="1" xfId="1" applyFont="1" applyBorder="1"/>
    <xf numFmtId="44" fontId="3" fillId="0" borderId="1" xfId="1" applyFont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5" fillId="4" borderId="1" xfId="0" applyFont="1" applyFill="1" applyBorder="1"/>
    <xf numFmtId="44" fontId="5" fillId="4" borderId="1" xfId="1" applyFont="1" applyFill="1" applyBorder="1" applyAlignment="1">
      <alignment horizontal="center" vertical="center"/>
    </xf>
    <xf numFmtId="0" fontId="5" fillId="0" borderId="1" xfId="0" applyFont="1" applyBorder="1"/>
    <xf numFmtId="44" fontId="5" fillId="0" borderId="1" xfId="1" applyFont="1" applyBorder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0" fillId="0" borderId="0" xfId="0" applyNumberFormat="1"/>
    <xf numFmtId="0" fontId="4" fillId="5" borderId="1" xfId="0" applyFont="1" applyFill="1" applyBorder="1" applyAlignment="1">
      <alignment horizontal="center"/>
    </xf>
    <xf numFmtId="44" fontId="4" fillId="4" borderId="1" xfId="0" applyNumberFormat="1" applyFont="1" applyFill="1" applyBorder="1"/>
    <xf numFmtId="0" fontId="5" fillId="0" borderId="1" xfId="0" applyFont="1" applyFill="1" applyBorder="1"/>
    <xf numFmtId="44" fontId="4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7" fillId="0" borderId="0" xfId="0" applyFont="1"/>
    <xf numFmtId="44" fontId="2" fillId="3" borderId="1" xfId="1" applyFont="1" applyFill="1" applyBorder="1" applyAlignment="1">
      <alignment horizontal="center" vertical="center"/>
    </xf>
    <xf numFmtId="44" fontId="2" fillId="3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xo%20de%20Caixa-Academias151515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20"/>
      <sheetName val="2021"/>
      <sheetName val="Razão_Anual"/>
    </sheetNames>
    <sheetDataSet>
      <sheetData sheetId="0"/>
      <sheetData sheetId="1">
        <row r="5">
          <cell r="X5">
            <v>12069.008088982035</v>
          </cell>
        </row>
        <row r="6">
          <cell r="X6">
            <v>113.33330524323492</v>
          </cell>
        </row>
        <row r="7">
          <cell r="X7">
            <v>7534.624171295397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39BC-3091-40FB-B3A1-C83B51A7AA31}">
  <dimension ref="A1:G13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13.85546875" bestFit="1" customWidth="1"/>
    <col min="3" max="3" width="12.7109375" customWidth="1"/>
    <col min="4" max="4" width="13.85546875" bestFit="1" customWidth="1"/>
    <col min="5" max="5" width="12.7109375" bestFit="1" customWidth="1"/>
    <col min="6" max="7" width="13.85546875" bestFit="1" customWidth="1"/>
  </cols>
  <sheetData>
    <row r="1" spans="1:7" x14ac:dyDescent="0.25">
      <c r="A1" s="1" t="s">
        <v>0</v>
      </c>
      <c r="B1" s="25" t="s">
        <v>48</v>
      </c>
      <c r="C1" s="25"/>
      <c r="D1" s="25"/>
      <c r="E1" s="25"/>
      <c r="F1" s="25"/>
      <c r="G1" s="25"/>
    </row>
    <row r="2" spans="1:7" x14ac:dyDescent="0.25">
      <c r="A2" s="1" t="s">
        <v>1</v>
      </c>
      <c r="B2" s="24" t="s">
        <v>49</v>
      </c>
      <c r="C2" s="24"/>
      <c r="D2" s="24" t="s">
        <v>50</v>
      </c>
      <c r="E2" s="24"/>
      <c r="F2" s="24" t="s">
        <v>51</v>
      </c>
      <c r="G2" s="24"/>
    </row>
    <row r="3" spans="1:7" x14ac:dyDescent="0.25">
      <c r="A3" s="13"/>
      <c r="B3" s="20" t="s">
        <v>17</v>
      </c>
      <c r="C3" s="20" t="s">
        <v>52</v>
      </c>
      <c r="D3" s="20" t="s">
        <v>17</v>
      </c>
      <c r="E3" s="20" t="s">
        <v>52</v>
      </c>
      <c r="F3" s="20" t="s">
        <v>17</v>
      </c>
      <c r="G3" s="20" t="s">
        <v>52</v>
      </c>
    </row>
    <row r="4" spans="1:7" x14ac:dyDescent="0.25">
      <c r="A4" s="13" t="s">
        <v>46</v>
      </c>
      <c r="B4" s="21">
        <f>SUM('1º_Ano'!B27,'1º_Ano'!D27,'1º_Ano'!F27,'1º_Ano'!H27,'1º_Ano'!J27,'1º_Ano'!L27,'1º_Ano'!N27,'1º_Ano'!P27,'1º_Ano'!R27,'1º_Ano'!T27,'1º_Ano'!V27,'1º_Ano'!X27)</f>
        <v>67301.116937500017</v>
      </c>
      <c r="C4" s="21">
        <f>SUM('1º_Ano'!B27:Y27)-Razão_Anual!B4</f>
        <v>0</v>
      </c>
      <c r="D4" s="21">
        <f>SUM('2º_Ano'!B27,'2º_Ano'!D27,'2º_Ano'!F27,'2º_Ano'!H27,'2º_Ano'!J27,'2º_Ano'!L27,'2º_Ano'!N27,'2º_Ano'!P27,'2º_Ano'!R27,'2º_Ano'!T27,'2º_Ano'!V27,'2º_Ano'!X27)</f>
        <v>159555.13228643368</v>
      </c>
      <c r="E4" s="21">
        <f>SUM('2º_Ano'!B27:Y27)-D4</f>
        <v>0</v>
      </c>
      <c r="F4" s="21">
        <f>SUM('3º_Ano'!B27,'3º_Ano'!D27,'3º_Ano'!F27,'3º_Ano'!H27,'3º_Ano'!J27,'3º_Ano'!L27,'3º_Ano'!N27,'3º_Ano'!P27,'3º_Ano'!R27,'3º_Ano'!T27,'3º_Ano'!V27,'3º_Ano'!X27)</f>
        <v>200278.80151226802</v>
      </c>
      <c r="G4" s="21">
        <f>SUM('3º_Ano'!B27:Y27)-F4</f>
        <v>0</v>
      </c>
    </row>
    <row r="5" spans="1:7" x14ac:dyDescent="0.25">
      <c r="A5" s="22" t="s">
        <v>45</v>
      </c>
      <c r="B5" s="23">
        <f>SUM('1º_Ano'!B28,'1º_Ano'!D28,'1º_Ano'!F28,'1º_Ano'!H28,'1º_Ano'!J28,'1º_Ano'!L28,'1º_Ano'!N28,'1º_Ano'!P28,'1º_Ano'!R28,'1º_Ano'!T28,'1º_Ano'!V28,'1º_Ano'!X28)</f>
        <v>51925.115625000006</v>
      </c>
      <c r="C5" s="23">
        <f>SUM('1º_Ano'!B28:Y28)-Razão_Anual!B5</f>
        <v>0</v>
      </c>
      <c r="D5" s="23">
        <f>SUM('2º_Ano'!B28,'2º_Ano'!D28,'2º_Ano'!F28,'2º_Ano'!H28,'2º_Ano'!J28,'2º_Ano'!L28,'2º_Ano'!N28,'2º_Ano'!P28,'2º_Ano'!R28,'2º_Ano'!T28,'2º_Ano'!V28,'2º_Ano'!X28)</f>
        <v>172825.37144056134</v>
      </c>
      <c r="E5" s="23">
        <f>SUM('2º_Ano'!B28:Y28)-D5</f>
        <v>0</v>
      </c>
      <c r="F5" s="23">
        <f>SUM('3º_Ano'!B28,'3º_Ano'!D28,'3º_Ano'!F28,'3º_Ano'!H28,'3º_Ano'!J28,'3º_Ano'!L28,'3º_Ano'!N28,'3º_Ano'!P28,'3º_Ano'!R28,'3º_Ano'!T28,'3º_Ano'!V28,'3º_Ano'!X28)</f>
        <v>243219.85853779988</v>
      </c>
      <c r="G5" s="23">
        <f>SUM('3º_Ano'!B28:Y28)-F5</f>
        <v>0</v>
      </c>
    </row>
    <row r="6" spans="1:7" x14ac:dyDescent="0.25">
      <c r="A6" s="13" t="s">
        <v>47</v>
      </c>
      <c r="B6" s="21">
        <f>SUM('1º_Ano'!B29,'1º_Ano'!D29,'1º_Ano'!F29,'1º_Ano'!H29,'1º_Ano'!J29,'1º_Ano'!L29,'1º_Ano'!N29,'1º_Ano'!P29,'1º_Ano'!R29,'1º_Ano'!T29,'1º_Ano'!V29,'1º_Ano'!X29)</f>
        <v>-15376.001312500006</v>
      </c>
      <c r="C6" s="21">
        <f>SUM('1º_Ano'!B29:Y29)-Razão_Anual!B6</f>
        <v>0</v>
      </c>
      <c r="D6" s="21">
        <f>SUM('2º_Ano'!B29,'2º_Ano'!D29,'2º_Ano'!F29,'2º_Ano'!H29,'2º_Ano'!J29,'2º_Ano'!L29,'2º_Ano'!N29,'2º_Ano'!P29,'2º_Ano'!R29,'2º_Ano'!T29,'2º_Ano'!V29,'2º_Ano'!X29)</f>
        <v>13270.23915412765</v>
      </c>
      <c r="E6" s="21">
        <f>SUM('2º_Ano'!B29:Y29)-D6</f>
        <v>0</v>
      </c>
      <c r="F6" s="21">
        <f>SUM('3º_Ano'!B29,'3º_Ano'!D29,'3º_Ano'!F29,'3º_Ano'!H29,'3º_Ano'!J29,'3º_Ano'!L29,'3º_Ano'!N29,'3º_Ano'!P29,'3º_Ano'!R29,'3º_Ano'!T29,'3º_Ano'!V29,'3º_Ano'!X29)</f>
        <v>42941.057025531874</v>
      </c>
      <c r="G6" s="21">
        <f>SUM('3º_Ano'!B29:Y29)-F6</f>
        <v>0</v>
      </c>
    </row>
    <row r="7" spans="1:7" x14ac:dyDescent="0.25">
      <c r="A7" s="22" t="s">
        <v>39</v>
      </c>
      <c r="B7" s="23">
        <f>'1º_Ano'!B30</f>
        <v>25000</v>
      </c>
      <c r="C7" s="23">
        <f>'1º_Ano'!C30</f>
        <v>0</v>
      </c>
      <c r="D7" s="23">
        <f>'2º_Ano'!B30</f>
        <v>9623.9986874999886</v>
      </c>
      <c r="E7" s="23">
        <f>'2º_Ano'!C30</f>
        <v>0</v>
      </c>
      <c r="F7" s="23">
        <f>'3º_Ano'!B30</f>
        <v>22894.237841627641</v>
      </c>
      <c r="G7" s="23">
        <f>'3º_Ano'!C30</f>
        <v>0</v>
      </c>
    </row>
    <row r="8" spans="1:7" x14ac:dyDescent="0.25">
      <c r="A8" s="13" t="s">
        <v>40</v>
      </c>
      <c r="B8" s="21">
        <f>'1º_Ano'!X31</f>
        <v>9623.9986874999886</v>
      </c>
      <c r="C8" s="21">
        <f>'1º_Ano'!Y31</f>
        <v>0</v>
      </c>
      <c r="D8" s="21">
        <f>'2º_Ano'!X31</f>
        <v>22894.237841627641</v>
      </c>
      <c r="E8" s="21">
        <f>'2º_Ano'!Y31</f>
        <v>0</v>
      </c>
      <c r="F8" s="21">
        <f>'3º_Ano'!X31</f>
        <v>65835.294867159508</v>
      </c>
      <c r="G8" s="21">
        <f>'3º_Ano'!Y31</f>
        <v>0</v>
      </c>
    </row>
    <row r="9" spans="1:7" x14ac:dyDescent="0.25">
      <c r="B9" s="19"/>
    </row>
    <row r="11" spans="1:7" x14ac:dyDescent="0.25">
      <c r="D11" s="19"/>
    </row>
    <row r="13" spans="1:7" x14ac:dyDescent="0.25">
      <c r="F13" s="19"/>
    </row>
  </sheetData>
  <mergeCells count="4">
    <mergeCell ref="B2:C2"/>
    <mergeCell ref="D2:E2"/>
    <mergeCell ref="F2:G2"/>
    <mergeCell ref="B1:G1"/>
  </mergeCells>
  <conditionalFormatting sqref="B4:G8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63AA-41D6-4565-864B-BA4C96B3A087}">
  <dimension ref="A1:Y31"/>
  <sheetViews>
    <sheetView topLeftCell="M1" zoomScale="41" zoomScaleNormal="100" zoomScaleSheetLayoutView="90" workbookViewId="0">
      <selection activeCell="Y31" sqref="A31:Y31"/>
    </sheetView>
  </sheetViews>
  <sheetFormatPr defaultRowHeight="15" x14ac:dyDescent="0.25"/>
  <cols>
    <col min="1" max="1" width="32.85546875" style="8" bestFit="1" customWidth="1"/>
    <col min="2" max="2" width="12.85546875" style="8" bestFit="1" customWidth="1"/>
    <col min="3" max="3" width="12.7109375" style="8" bestFit="1" customWidth="1"/>
    <col min="4" max="4" width="12.85546875" style="8" bestFit="1" customWidth="1"/>
    <col min="5" max="5" width="10.5703125" style="8" bestFit="1" customWidth="1"/>
    <col min="6" max="6" width="12.85546875" style="8" bestFit="1" customWidth="1"/>
    <col min="7" max="7" width="10.5703125" style="8" bestFit="1" customWidth="1"/>
    <col min="8" max="8" width="12.7109375" style="8" bestFit="1" customWidth="1"/>
    <col min="9" max="9" width="14.28515625" style="8" bestFit="1" customWidth="1"/>
    <col min="10" max="10" width="11.85546875" style="8" bestFit="1" customWidth="1"/>
    <col min="11" max="11" width="10.5703125" style="8" bestFit="1" customWidth="1"/>
    <col min="12" max="12" width="12.7109375" style="8" bestFit="1" customWidth="1"/>
    <col min="13" max="13" width="10.5703125" style="8" bestFit="1" customWidth="1"/>
    <col min="14" max="14" width="12.7109375" style="8" bestFit="1" customWidth="1"/>
    <col min="15" max="15" width="10.5703125" style="8" bestFit="1" customWidth="1"/>
    <col min="16" max="16" width="12.7109375" style="8" bestFit="1" customWidth="1"/>
    <col min="17" max="17" width="10.42578125" style="8" bestFit="1" customWidth="1"/>
    <col min="18" max="18" width="12.7109375" style="8" bestFit="1" customWidth="1"/>
    <col min="19" max="19" width="10.5703125" style="8" bestFit="1" customWidth="1"/>
    <col min="20" max="20" width="12.7109375" style="8" bestFit="1" customWidth="1"/>
    <col min="21" max="21" width="10.5703125" style="8" bestFit="1" customWidth="1"/>
    <col min="22" max="22" width="12.7109375" style="8" bestFit="1" customWidth="1"/>
    <col min="23" max="23" width="10.5703125" style="8" bestFit="1" customWidth="1"/>
    <col min="24" max="24" width="12.85546875" style="8" bestFit="1" customWidth="1"/>
    <col min="25" max="25" width="10.5703125" style="8" bestFit="1" customWidth="1"/>
    <col min="26" max="16384" width="9.140625" style="8"/>
  </cols>
  <sheetData>
    <row r="1" spans="1:25" x14ac:dyDescent="0.25">
      <c r="A1" s="8" t="s">
        <v>0</v>
      </c>
    </row>
    <row r="2" spans="1:25" x14ac:dyDescent="0.25">
      <c r="A2" s="8" t="s">
        <v>1</v>
      </c>
    </row>
    <row r="3" spans="1:25" x14ac:dyDescent="0.25">
      <c r="A3" s="26" t="s">
        <v>2</v>
      </c>
      <c r="B3" s="27" t="s">
        <v>3</v>
      </c>
      <c r="C3" s="27"/>
      <c r="D3" s="27" t="s">
        <v>4</v>
      </c>
      <c r="E3" s="27"/>
      <c r="F3" s="27" t="s">
        <v>5</v>
      </c>
      <c r="G3" s="27"/>
      <c r="H3" s="27" t="s">
        <v>6</v>
      </c>
      <c r="I3" s="27"/>
      <c r="J3" s="27" t="s">
        <v>7</v>
      </c>
      <c r="K3" s="27"/>
      <c r="L3" s="27" t="s">
        <v>8</v>
      </c>
      <c r="M3" s="27"/>
      <c r="N3" s="27" t="s">
        <v>9</v>
      </c>
      <c r="O3" s="27"/>
      <c r="P3" s="27" t="s">
        <v>10</v>
      </c>
      <c r="Q3" s="27"/>
      <c r="R3" s="27" t="s">
        <v>11</v>
      </c>
      <c r="S3" s="27"/>
      <c r="T3" s="27" t="s">
        <v>12</v>
      </c>
      <c r="U3" s="27"/>
      <c r="V3" s="27" t="s">
        <v>13</v>
      </c>
      <c r="W3" s="27"/>
      <c r="X3" s="27" t="s">
        <v>14</v>
      </c>
      <c r="Y3" s="27"/>
    </row>
    <row r="4" spans="1:25" x14ac:dyDescent="0.25">
      <c r="A4" s="28"/>
      <c r="B4" s="29" t="s">
        <v>15</v>
      </c>
      <c r="C4" s="29" t="s">
        <v>16</v>
      </c>
      <c r="D4" s="29" t="s">
        <v>15</v>
      </c>
      <c r="E4" s="29" t="s">
        <v>16</v>
      </c>
      <c r="F4" s="29" t="s">
        <v>17</v>
      </c>
      <c r="G4" s="29" t="s">
        <v>16</v>
      </c>
      <c r="H4" s="29" t="s">
        <v>15</v>
      </c>
      <c r="I4" s="29" t="s">
        <v>16</v>
      </c>
      <c r="J4" s="29" t="s">
        <v>15</v>
      </c>
      <c r="K4" s="29" t="s">
        <v>16</v>
      </c>
      <c r="L4" s="29" t="s">
        <v>15</v>
      </c>
      <c r="M4" s="29" t="s">
        <v>16</v>
      </c>
      <c r="N4" s="29" t="s">
        <v>15</v>
      </c>
      <c r="O4" s="29" t="s">
        <v>16</v>
      </c>
      <c r="P4" s="29" t="s">
        <v>15</v>
      </c>
      <c r="Q4" s="29" t="s">
        <v>16</v>
      </c>
      <c r="R4" s="29" t="s">
        <v>15</v>
      </c>
      <c r="S4" s="29" t="s">
        <v>16</v>
      </c>
      <c r="T4" s="29" t="s">
        <v>15</v>
      </c>
      <c r="U4" s="29" t="s">
        <v>16</v>
      </c>
      <c r="V4" s="29" t="s">
        <v>15</v>
      </c>
      <c r="W4" s="29" t="s">
        <v>16</v>
      </c>
      <c r="X4" s="29" t="s">
        <v>15</v>
      </c>
      <c r="Y4" s="29" t="s">
        <v>16</v>
      </c>
    </row>
    <row r="5" spans="1:25" x14ac:dyDescent="0.25">
      <c r="A5" s="10" t="s">
        <v>18</v>
      </c>
      <c r="B5" s="6">
        <v>200</v>
      </c>
      <c r="C5" s="6">
        <v>0</v>
      </c>
      <c r="D5" s="6">
        <v>200</v>
      </c>
      <c r="E5" s="6">
        <v>0</v>
      </c>
      <c r="F5" s="6">
        <v>200</v>
      </c>
      <c r="G5" s="6">
        <v>0</v>
      </c>
      <c r="H5" s="6">
        <f>F5*1.5</f>
        <v>300</v>
      </c>
      <c r="I5" s="6">
        <v>0</v>
      </c>
      <c r="J5" s="6">
        <f>H5*1.5</f>
        <v>450</v>
      </c>
      <c r="K5" s="6">
        <v>0</v>
      </c>
      <c r="L5" s="6">
        <f>J5*1.5</f>
        <v>675</v>
      </c>
      <c r="M5" s="6">
        <v>0</v>
      </c>
      <c r="N5" s="6">
        <f>L5*1.5</f>
        <v>1012.5</v>
      </c>
      <c r="O5" s="6">
        <v>0</v>
      </c>
      <c r="P5" s="6">
        <f>N5*1.5</f>
        <v>1518.75</v>
      </c>
      <c r="Q5" s="6">
        <v>0</v>
      </c>
      <c r="R5" s="6">
        <f>P5*1.5</f>
        <v>2278.125</v>
      </c>
      <c r="S5" s="6">
        <v>0</v>
      </c>
      <c r="T5" s="6">
        <f>R5*1.5</f>
        <v>3417.1875</v>
      </c>
      <c r="U5" s="6">
        <v>0</v>
      </c>
      <c r="V5" s="6">
        <f>T5*1.5</f>
        <v>5125.78125</v>
      </c>
      <c r="W5" s="6">
        <v>0</v>
      </c>
      <c r="X5" s="6">
        <f>V5*1.5</f>
        <v>7688.671875</v>
      </c>
      <c r="Y5" s="6">
        <v>0</v>
      </c>
    </row>
    <row r="6" spans="1:25" x14ac:dyDescent="0.25">
      <c r="A6" s="11" t="s">
        <v>19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3.8</v>
      </c>
      <c r="I6" s="5">
        <v>0</v>
      </c>
      <c r="J6" s="5">
        <v>11.4</v>
      </c>
      <c r="K6" s="5">
        <v>0</v>
      </c>
      <c r="L6" s="5">
        <v>19</v>
      </c>
      <c r="M6" s="5">
        <v>0</v>
      </c>
      <c r="N6" s="5">
        <v>22.8</v>
      </c>
      <c r="O6" s="5">
        <v>0</v>
      </c>
      <c r="P6" s="5">
        <v>45.6</v>
      </c>
      <c r="Q6" s="5">
        <v>0</v>
      </c>
      <c r="R6" s="5">
        <v>51.3</v>
      </c>
      <c r="S6" s="5">
        <v>0</v>
      </c>
      <c r="T6" s="5">
        <v>60.8</v>
      </c>
      <c r="U6" s="5">
        <v>0</v>
      </c>
      <c r="V6" s="5">
        <v>72.2</v>
      </c>
      <c r="W6" s="5">
        <v>0</v>
      </c>
      <c r="X6" s="5">
        <v>72.2</v>
      </c>
      <c r="Y6" s="5">
        <v>0</v>
      </c>
    </row>
    <row r="7" spans="1:25" x14ac:dyDescent="0.25">
      <c r="A7" s="10" t="s">
        <v>20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300</v>
      </c>
      <c r="I7" s="6">
        <v>0</v>
      </c>
      <c r="J7" s="6">
        <f>H7*2</f>
        <v>600</v>
      </c>
      <c r="K7" s="6">
        <v>0</v>
      </c>
      <c r="L7" s="6">
        <f>J7*2</f>
        <v>1200</v>
      </c>
      <c r="M7" s="6">
        <v>0</v>
      </c>
      <c r="N7" s="6">
        <f>L7*2</f>
        <v>2400</v>
      </c>
      <c r="O7" s="6">
        <v>0</v>
      </c>
      <c r="P7" s="6">
        <f>N7*2</f>
        <v>4800</v>
      </c>
      <c r="Q7" s="6">
        <v>0</v>
      </c>
      <c r="R7" s="6">
        <v>4800</v>
      </c>
      <c r="S7" s="6">
        <v>0</v>
      </c>
      <c r="T7" s="6">
        <v>4800</v>
      </c>
      <c r="U7" s="6">
        <v>0</v>
      </c>
      <c r="V7" s="6">
        <v>4800</v>
      </c>
      <c r="W7" s="6">
        <v>0</v>
      </c>
      <c r="X7" s="6">
        <v>4800</v>
      </c>
      <c r="Y7" s="6">
        <v>0</v>
      </c>
    </row>
    <row r="8" spans="1:25" x14ac:dyDescent="0.25">
      <c r="A8" s="9" t="s">
        <v>21</v>
      </c>
      <c r="B8" s="5">
        <v>200</v>
      </c>
      <c r="C8" s="5">
        <v>0</v>
      </c>
      <c r="D8" s="5">
        <v>200</v>
      </c>
      <c r="E8" s="5">
        <v>0</v>
      </c>
      <c r="F8" s="5">
        <v>200</v>
      </c>
      <c r="G8" s="5">
        <v>0</v>
      </c>
      <c r="H8" s="5">
        <f>SUM(H5:H7)</f>
        <v>603.79999999999995</v>
      </c>
      <c r="I8" s="5">
        <v>0</v>
      </c>
      <c r="J8" s="5">
        <f>SUM(J5:J7)</f>
        <v>1061.4000000000001</v>
      </c>
      <c r="K8" s="5">
        <v>0</v>
      </c>
      <c r="L8" s="5">
        <f>SUM(L5:L7)</f>
        <v>1894</v>
      </c>
      <c r="M8" s="5">
        <v>0</v>
      </c>
      <c r="N8" s="5">
        <f>SUM(N5:N7)</f>
        <v>3435.3</v>
      </c>
      <c r="O8" s="5">
        <v>0</v>
      </c>
      <c r="P8" s="5">
        <f>SUM(P5:P7)</f>
        <v>6364.35</v>
      </c>
      <c r="Q8" s="5">
        <v>0</v>
      </c>
      <c r="R8" s="5">
        <f>SUM(R5:R7)</f>
        <v>7129.4250000000002</v>
      </c>
      <c r="S8" s="5">
        <v>0</v>
      </c>
      <c r="T8" s="5">
        <f>SUM(T5:T7)</f>
        <v>8277.9874999999993</v>
      </c>
      <c r="U8" s="5">
        <v>0</v>
      </c>
      <c r="V8" s="5">
        <f>SUM(V5:V7)</f>
        <v>9997.9812500000007</v>
      </c>
      <c r="W8" s="5">
        <v>0</v>
      </c>
      <c r="X8" s="5">
        <f>SUM(X5:X7)</f>
        <v>12560.871875000001</v>
      </c>
      <c r="Y8" s="5">
        <v>0</v>
      </c>
    </row>
    <row r="9" spans="1:25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25">
      <c r="A10" s="26" t="s">
        <v>22</v>
      </c>
      <c r="B10" s="27" t="s">
        <v>3</v>
      </c>
      <c r="C10" s="27"/>
      <c r="D10" s="27" t="s">
        <v>4</v>
      </c>
      <c r="E10" s="27"/>
      <c r="F10" s="27" t="s">
        <v>5</v>
      </c>
      <c r="G10" s="27"/>
      <c r="H10" s="27" t="s">
        <v>6</v>
      </c>
      <c r="I10" s="27"/>
      <c r="J10" s="27" t="s">
        <v>7</v>
      </c>
      <c r="K10" s="27"/>
      <c r="L10" s="27" t="s">
        <v>8</v>
      </c>
      <c r="M10" s="27"/>
      <c r="N10" s="27" t="s">
        <v>9</v>
      </c>
      <c r="O10" s="27"/>
      <c r="P10" s="27" t="s">
        <v>10</v>
      </c>
      <c r="Q10" s="27"/>
      <c r="R10" s="27" t="s">
        <v>11</v>
      </c>
      <c r="S10" s="27"/>
      <c r="T10" s="27" t="s">
        <v>12</v>
      </c>
      <c r="U10" s="27"/>
      <c r="V10" s="27" t="s">
        <v>13</v>
      </c>
      <c r="W10" s="27"/>
      <c r="X10" s="27" t="s">
        <v>14</v>
      </c>
      <c r="Y10" s="27"/>
    </row>
    <row r="11" spans="1:25" x14ac:dyDescent="0.25">
      <c r="A11" s="30"/>
      <c r="B11" s="29" t="s">
        <v>15</v>
      </c>
      <c r="C11" s="29" t="s">
        <v>16</v>
      </c>
      <c r="D11" s="29" t="s">
        <v>15</v>
      </c>
      <c r="E11" s="29" t="s">
        <v>16</v>
      </c>
      <c r="F11" s="29" t="s">
        <v>15</v>
      </c>
      <c r="G11" s="29" t="s">
        <v>16</v>
      </c>
      <c r="H11" s="29" t="s">
        <v>15</v>
      </c>
      <c r="I11" s="29" t="s">
        <v>16</v>
      </c>
      <c r="J11" s="29" t="s">
        <v>15</v>
      </c>
      <c r="K11" s="29" t="s">
        <v>16</v>
      </c>
      <c r="L11" s="29" t="s">
        <v>15</v>
      </c>
      <c r="M11" s="29" t="s">
        <v>16</v>
      </c>
      <c r="N11" s="29" t="s">
        <v>15</v>
      </c>
      <c r="O11" s="29" t="s">
        <v>16</v>
      </c>
      <c r="P11" s="29" t="s">
        <v>15</v>
      </c>
      <c r="Q11" s="29" t="s">
        <v>16</v>
      </c>
      <c r="R11" s="29" t="s">
        <v>15</v>
      </c>
      <c r="S11" s="29" t="s">
        <v>16</v>
      </c>
      <c r="T11" s="29" t="s">
        <v>15</v>
      </c>
      <c r="U11" s="29" t="s">
        <v>16</v>
      </c>
      <c r="V11" s="29" t="s">
        <v>15</v>
      </c>
      <c r="W11" s="29" t="s">
        <v>16</v>
      </c>
      <c r="X11" s="29" t="s">
        <v>15</v>
      </c>
      <c r="Y11" s="29" t="s">
        <v>16</v>
      </c>
    </row>
    <row r="12" spans="1:25" x14ac:dyDescent="0.25">
      <c r="A12" s="9" t="s">
        <v>23</v>
      </c>
      <c r="B12" s="5">
        <v>109.9</v>
      </c>
      <c r="C12" s="5">
        <v>0</v>
      </c>
      <c r="D12" s="5">
        <v>109.9</v>
      </c>
      <c r="E12" s="5">
        <v>0</v>
      </c>
      <c r="F12" s="5">
        <v>109.9</v>
      </c>
      <c r="G12" s="5">
        <v>0</v>
      </c>
      <c r="H12" s="5">
        <v>109.9</v>
      </c>
      <c r="I12" s="5">
        <v>0</v>
      </c>
      <c r="J12" s="5">
        <v>109.9</v>
      </c>
      <c r="K12" s="5">
        <v>0</v>
      </c>
      <c r="L12" s="5">
        <v>109.9</v>
      </c>
      <c r="M12" s="5">
        <v>0</v>
      </c>
      <c r="N12" s="5">
        <v>109.9</v>
      </c>
      <c r="O12" s="5">
        <v>0</v>
      </c>
      <c r="P12" s="5">
        <v>109.9</v>
      </c>
      <c r="Q12" s="5">
        <v>0</v>
      </c>
      <c r="R12" s="5">
        <v>109.9</v>
      </c>
      <c r="S12" s="5">
        <v>0</v>
      </c>
      <c r="T12" s="5">
        <v>109.9</v>
      </c>
      <c r="U12" s="5">
        <v>0</v>
      </c>
      <c r="V12" s="5">
        <v>109.9</v>
      </c>
      <c r="W12" s="5">
        <v>0</v>
      </c>
      <c r="X12" s="5">
        <v>109.9</v>
      </c>
      <c r="Y12" s="5">
        <v>0</v>
      </c>
    </row>
    <row r="13" spans="1:25" x14ac:dyDescent="0.25">
      <c r="A13" s="10" t="s">
        <v>24</v>
      </c>
      <c r="B13" s="6">
        <v>1400</v>
      </c>
      <c r="C13" s="6">
        <v>0</v>
      </c>
      <c r="D13" s="6">
        <v>1400</v>
      </c>
      <c r="E13" s="6">
        <v>0</v>
      </c>
      <c r="F13" s="6">
        <v>1400</v>
      </c>
      <c r="G13" s="6">
        <v>0</v>
      </c>
      <c r="H13" s="6">
        <v>1400</v>
      </c>
      <c r="I13" s="6">
        <v>0</v>
      </c>
      <c r="J13" s="6">
        <v>1400</v>
      </c>
      <c r="K13" s="6">
        <v>0</v>
      </c>
      <c r="L13" s="6">
        <v>1400</v>
      </c>
      <c r="M13" s="6">
        <v>0</v>
      </c>
      <c r="N13" s="6">
        <v>1400</v>
      </c>
      <c r="O13" s="6">
        <v>0</v>
      </c>
      <c r="P13" s="6">
        <v>1400</v>
      </c>
      <c r="Q13" s="6">
        <v>0</v>
      </c>
      <c r="R13" s="6">
        <v>1400</v>
      </c>
      <c r="S13" s="6">
        <v>0</v>
      </c>
      <c r="T13" s="6">
        <v>1400</v>
      </c>
      <c r="U13" s="6">
        <v>0</v>
      </c>
      <c r="V13" s="6">
        <v>1400</v>
      </c>
      <c r="W13" s="6">
        <v>0</v>
      </c>
      <c r="X13" s="6">
        <v>1400</v>
      </c>
      <c r="Y13" s="6">
        <v>0</v>
      </c>
    </row>
    <row r="14" spans="1:25" x14ac:dyDescent="0.25">
      <c r="A14" s="9" t="s">
        <v>25</v>
      </c>
      <c r="B14" s="5">
        <v>350</v>
      </c>
      <c r="C14" s="5">
        <v>0</v>
      </c>
      <c r="D14" s="5">
        <v>350</v>
      </c>
      <c r="E14" s="5">
        <v>0</v>
      </c>
      <c r="F14" s="5">
        <v>350</v>
      </c>
      <c r="G14" s="5">
        <v>0</v>
      </c>
      <c r="H14" s="5">
        <v>350</v>
      </c>
      <c r="I14" s="5">
        <v>0</v>
      </c>
      <c r="J14" s="5">
        <v>350</v>
      </c>
      <c r="K14" s="5">
        <v>0</v>
      </c>
      <c r="L14" s="5">
        <v>350</v>
      </c>
      <c r="M14" s="5">
        <v>0</v>
      </c>
      <c r="N14" s="5">
        <v>490</v>
      </c>
      <c r="O14" s="5">
        <v>0</v>
      </c>
      <c r="P14" s="5">
        <v>490</v>
      </c>
      <c r="Q14" s="5">
        <v>0</v>
      </c>
      <c r="R14" s="5">
        <v>490</v>
      </c>
      <c r="S14" s="5">
        <v>0</v>
      </c>
      <c r="T14" s="5">
        <v>490</v>
      </c>
      <c r="U14" s="5">
        <v>0</v>
      </c>
      <c r="V14" s="5">
        <v>490</v>
      </c>
      <c r="W14" s="5">
        <v>0</v>
      </c>
      <c r="X14" s="5">
        <v>490</v>
      </c>
      <c r="Y14" s="5">
        <v>0</v>
      </c>
    </row>
    <row r="15" spans="1:25" x14ac:dyDescent="0.25">
      <c r="A15" s="10" t="s">
        <v>26</v>
      </c>
      <c r="B15" s="6">
        <v>36.9</v>
      </c>
      <c r="C15" s="6">
        <v>0</v>
      </c>
      <c r="D15" s="6">
        <v>36.9</v>
      </c>
      <c r="E15" s="6">
        <v>0</v>
      </c>
      <c r="F15" s="6">
        <v>36.9</v>
      </c>
      <c r="G15" s="6">
        <v>0</v>
      </c>
      <c r="H15" s="6">
        <v>36.9</v>
      </c>
      <c r="I15" s="6">
        <v>0</v>
      </c>
      <c r="J15" s="6">
        <v>36.9</v>
      </c>
      <c r="K15" s="6">
        <v>0</v>
      </c>
      <c r="L15" s="6">
        <v>36.9</v>
      </c>
      <c r="M15" s="6">
        <v>0</v>
      </c>
      <c r="N15" s="6">
        <v>36.9</v>
      </c>
      <c r="O15" s="6">
        <v>0</v>
      </c>
      <c r="P15" s="6">
        <v>36.9</v>
      </c>
      <c r="Q15" s="6">
        <v>0</v>
      </c>
      <c r="R15" s="6">
        <v>36.9</v>
      </c>
      <c r="S15" s="6">
        <v>0</v>
      </c>
      <c r="T15" s="6">
        <v>36.9</v>
      </c>
      <c r="U15" s="6">
        <v>0</v>
      </c>
      <c r="V15" s="6">
        <v>36.9</v>
      </c>
      <c r="W15" s="6">
        <v>0</v>
      </c>
      <c r="X15" s="6">
        <v>36.9</v>
      </c>
      <c r="Y15" s="6">
        <v>0</v>
      </c>
    </row>
    <row r="16" spans="1:25" x14ac:dyDescent="0.25">
      <c r="A16" s="9" t="s">
        <v>27</v>
      </c>
      <c r="B16" s="5">
        <v>50.99</v>
      </c>
      <c r="C16" s="5">
        <v>0</v>
      </c>
      <c r="D16" s="5">
        <v>62.99</v>
      </c>
      <c r="E16" s="5">
        <v>0</v>
      </c>
      <c r="F16" s="5">
        <v>62.99</v>
      </c>
      <c r="G16" s="5">
        <v>0</v>
      </c>
      <c r="H16" s="5">
        <v>62.99</v>
      </c>
      <c r="I16" s="5">
        <v>0</v>
      </c>
      <c r="J16" s="5">
        <v>62.99</v>
      </c>
      <c r="K16" s="5">
        <v>0</v>
      </c>
      <c r="L16" s="5">
        <v>62.99</v>
      </c>
      <c r="M16" s="5">
        <v>0</v>
      </c>
      <c r="N16" s="5">
        <v>62.99</v>
      </c>
      <c r="O16" s="5">
        <v>0</v>
      </c>
      <c r="P16" s="5">
        <v>62.99</v>
      </c>
      <c r="Q16" s="5">
        <v>0</v>
      </c>
      <c r="R16" s="5">
        <v>62.99</v>
      </c>
      <c r="S16" s="5">
        <v>0</v>
      </c>
      <c r="T16" s="5">
        <v>62.99</v>
      </c>
      <c r="U16" s="5">
        <v>0</v>
      </c>
      <c r="V16" s="5">
        <v>62.99</v>
      </c>
      <c r="W16" s="5">
        <v>0</v>
      </c>
      <c r="X16" s="5">
        <v>62.99</v>
      </c>
      <c r="Y16" s="5">
        <v>0</v>
      </c>
    </row>
    <row r="17" spans="1:25" x14ac:dyDescent="0.25">
      <c r="A17" s="10" t="s">
        <v>28</v>
      </c>
      <c r="B17" s="6">
        <v>40</v>
      </c>
      <c r="C17" s="6">
        <v>0</v>
      </c>
      <c r="D17" s="6">
        <v>40</v>
      </c>
      <c r="E17" s="6">
        <v>0</v>
      </c>
      <c r="F17" s="6">
        <v>40</v>
      </c>
      <c r="G17" s="6">
        <v>0</v>
      </c>
      <c r="H17" s="6">
        <v>40</v>
      </c>
      <c r="I17" s="6">
        <v>0</v>
      </c>
      <c r="J17" s="6">
        <v>40</v>
      </c>
      <c r="K17" s="6">
        <v>0</v>
      </c>
      <c r="L17" s="6">
        <v>40</v>
      </c>
      <c r="M17" s="6">
        <v>0</v>
      </c>
      <c r="N17" s="6">
        <v>40</v>
      </c>
      <c r="O17" s="6">
        <v>0</v>
      </c>
      <c r="P17" s="6">
        <v>40</v>
      </c>
      <c r="Q17" s="6">
        <v>0</v>
      </c>
      <c r="R17" s="6">
        <v>40</v>
      </c>
      <c r="S17" s="6">
        <v>0</v>
      </c>
      <c r="T17" s="6">
        <v>40</v>
      </c>
      <c r="U17" s="6">
        <v>0</v>
      </c>
      <c r="V17" s="6">
        <v>40</v>
      </c>
      <c r="W17" s="6">
        <v>0</v>
      </c>
      <c r="X17" s="6">
        <v>40</v>
      </c>
      <c r="Y17" s="6">
        <v>0</v>
      </c>
    </row>
    <row r="18" spans="1:25" x14ac:dyDescent="0.25">
      <c r="A18" s="9" t="s">
        <v>29</v>
      </c>
      <c r="B18" s="5">
        <v>60</v>
      </c>
      <c r="C18" s="5">
        <v>0</v>
      </c>
      <c r="D18" s="5">
        <v>60</v>
      </c>
      <c r="E18" s="5">
        <v>0</v>
      </c>
      <c r="F18" s="5">
        <v>60</v>
      </c>
      <c r="G18" s="5">
        <v>0</v>
      </c>
      <c r="H18" s="5">
        <v>60</v>
      </c>
      <c r="I18" s="5">
        <v>0</v>
      </c>
      <c r="J18" s="5">
        <v>60</v>
      </c>
      <c r="K18" s="5">
        <v>0</v>
      </c>
      <c r="L18" s="5">
        <v>60</v>
      </c>
      <c r="M18" s="5">
        <v>0</v>
      </c>
      <c r="N18" s="5">
        <v>60</v>
      </c>
      <c r="O18" s="5">
        <v>0</v>
      </c>
      <c r="P18" s="5">
        <v>60</v>
      </c>
      <c r="Q18" s="5">
        <v>0</v>
      </c>
      <c r="R18" s="5">
        <v>60</v>
      </c>
      <c r="S18" s="5">
        <v>0</v>
      </c>
      <c r="T18" s="5">
        <v>60</v>
      </c>
      <c r="U18" s="5">
        <v>0</v>
      </c>
      <c r="V18" s="5">
        <v>60</v>
      </c>
      <c r="W18" s="5">
        <v>0</v>
      </c>
      <c r="X18" s="5">
        <v>60</v>
      </c>
      <c r="Y18" s="5">
        <v>0</v>
      </c>
    </row>
    <row r="19" spans="1:25" x14ac:dyDescent="0.25">
      <c r="A19" s="10" t="s">
        <v>30</v>
      </c>
      <c r="B19" s="6">
        <v>144.9</v>
      </c>
      <c r="C19" s="6">
        <v>0</v>
      </c>
      <c r="D19" s="6">
        <v>144.9</v>
      </c>
      <c r="E19" s="6">
        <v>0</v>
      </c>
      <c r="F19" s="6">
        <v>144.9</v>
      </c>
      <c r="G19" s="6">
        <v>0</v>
      </c>
      <c r="H19" s="6">
        <v>144.9</v>
      </c>
      <c r="I19" s="6">
        <v>0</v>
      </c>
      <c r="J19" s="6">
        <v>144.9</v>
      </c>
      <c r="K19" s="6">
        <v>0</v>
      </c>
      <c r="L19" s="6">
        <v>144.9</v>
      </c>
      <c r="M19" s="6">
        <v>0</v>
      </c>
      <c r="N19" s="6">
        <v>144.9</v>
      </c>
      <c r="O19" s="6">
        <v>0</v>
      </c>
      <c r="P19" s="6">
        <v>144.9</v>
      </c>
      <c r="Q19" s="6">
        <v>0</v>
      </c>
      <c r="R19" s="6">
        <v>144.9</v>
      </c>
      <c r="S19" s="6">
        <v>0</v>
      </c>
      <c r="T19" s="6">
        <v>144.9</v>
      </c>
      <c r="U19" s="6">
        <v>0</v>
      </c>
      <c r="V19" s="6">
        <v>144.9</v>
      </c>
      <c r="W19" s="6">
        <v>0</v>
      </c>
      <c r="X19" s="6">
        <v>144.9</v>
      </c>
      <c r="Y19" s="6">
        <v>0</v>
      </c>
    </row>
    <row r="20" spans="1:25" x14ac:dyDescent="0.25">
      <c r="A20" s="9" t="s">
        <v>31</v>
      </c>
      <c r="B20" s="5">
        <v>2000</v>
      </c>
      <c r="C20" s="5">
        <v>0</v>
      </c>
      <c r="D20" s="5">
        <v>2000</v>
      </c>
      <c r="E20" s="5">
        <v>0</v>
      </c>
      <c r="F20" s="5">
        <v>2000</v>
      </c>
      <c r="G20" s="5">
        <v>0</v>
      </c>
      <c r="H20" s="5">
        <v>2000</v>
      </c>
      <c r="I20" s="5">
        <v>0</v>
      </c>
      <c r="J20" s="5">
        <v>2000</v>
      </c>
      <c r="K20" s="5">
        <v>0</v>
      </c>
      <c r="L20" s="5">
        <v>2000</v>
      </c>
      <c r="M20" s="5">
        <v>0</v>
      </c>
      <c r="N20" s="5">
        <v>2000</v>
      </c>
      <c r="O20" s="5">
        <v>0</v>
      </c>
      <c r="P20" s="5">
        <v>2000</v>
      </c>
      <c r="Q20" s="5">
        <v>0</v>
      </c>
      <c r="R20" s="5">
        <v>2000</v>
      </c>
      <c r="S20" s="5">
        <v>0</v>
      </c>
      <c r="T20" s="5">
        <v>2000</v>
      </c>
      <c r="U20" s="5">
        <v>0</v>
      </c>
      <c r="V20" s="5">
        <v>2000</v>
      </c>
      <c r="W20" s="5">
        <v>0</v>
      </c>
      <c r="X20" s="5">
        <v>2000</v>
      </c>
      <c r="Y20" s="5">
        <v>0</v>
      </c>
    </row>
    <row r="21" spans="1:25" x14ac:dyDescent="0.25">
      <c r="A21" s="10" t="s">
        <v>32</v>
      </c>
      <c r="B21" s="6">
        <v>8.25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9" t="s">
        <v>41</v>
      </c>
      <c r="B22" s="5">
        <f>0.06*B8</f>
        <v>12</v>
      </c>
      <c r="C22" s="5">
        <v>0</v>
      </c>
      <c r="D22" s="5">
        <f t="shared" ref="D22:X22" si="0">0.06*D8</f>
        <v>12</v>
      </c>
      <c r="E22" s="5">
        <v>0</v>
      </c>
      <c r="F22" s="5">
        <f t="shared" si="0"/>
        <v>12</v>
      </c>
      <c r="G22" s="5">
        <v>0</v>
      </c>
      <c r="H22" s="5">
        <f t="shared" si="0"/>
        <v>36.227999999999994</v>
      </c>
      <c r="I22" s="5">
        <v>0</v>
      </c>
      <c r="J22" s="5">
        <f t="shared" si="0"/>
        <v>63.684000000000005</v>
      </c>
      <c r="K22" s="5">
        <v>0</v>
      </c>
      <c r="L22" s="5">
        <f t="shared" si="0"/>
        <v>113.64</v>
      </c>
      <c r="M22" s="5">
        <v>0</v>
      </c>
      <c r="N22" s="5">
        <f t="shared" si="0"/>
        <v>206.11799999999999</v>
      </c>
      <c r="O22" s="5">
        <v>0</v>
      </c>
      <c r="P22" s="5">
        <f t="shared" si="0"/>
        <v>381.86099999999999</v>
      </c>
      <c r="Q22" s="5">
        <v>0</v>
      </c>
      <c r="R22" s="5">
        <f t="shared" si="0"/>
        <v>427.76549999999997</v>
      </c>
      <c r="S22" s="5">
        <v>0</v>
      </c>
      <c r="T22" s="5">
        <f t="shared" si="0"/>
        <v>496.67924999999991</v>
      </c>
      <c r="U22" s="5">
        <v>0</v>
      </c>
      <c r="V22" s="5">
        <f t="shared" si="0"/>
        <v>599.87887499999999</v>
      </c>
      <c r="W22" s="5">
        <v>0</v>
      </c>
      <c r="X22" s="5">
        <f t="shared" si="0"/>
        <v>753.65231249999999</v>
      </c>
      <c r="Y22" s="5">
        <v>0</v>
      </c>
    </row>
    <row r="23" spans="1:25" x14ac:dyDescent="0.25">
      <c r="A23" s="10" t="s">
        <v>33</v>
      </c>
      <c r="B23" s="6">
        <v>44.1</v>
      </c>
      <c r="C23" s="6">
        <v>0</v>
      </c>
      <c r="D23" s="6">
        <v>44.1</v>
      </c>
      <c r="E23" s="6">
        <v>0</v>
      </c>
      <c r="F23" s="6">
        <v>44.1</v>
      </c>
      <c r="G23" s="6">
        <v>0</v>
      </c>
      <c r="H23" s="6">
        <v>44.1</v>
      </c>
      <c r="I23" s="6">
        <v>0</v>
      </c>
      <c r="J23" s="6">
        <v>44.1</v>
      </c>
      <c r="K23" s="6">
        <v>0</v>
      </c>
      <c r="L23" s="6">
        <v>44.1</v>
      </c>
      <c r="M23" s="6">
        <v>0</v>
      </c>
      <c r="N23" s="6">
        <v>44.1</v>
      </c>
      <c r="O23" s="6">
        <v>0</v>
      </c>
      <c r="P23" s="6">
        <v>44.1</v>
      </c>
      <c r="Q23" s="6">
        <v>0</v>
      </c>
      <c r="R23" s="6">
        <v>44.1</v>
      </c>
      <c r="S23" s="6">
        <v>0</v>
      </c>
      <c r="T23" s="6">
        <v>44.1</v>
      </c>
      <c r="U23" s="6">
        <v>0</v>
      </c>
      <c r="V23" s="6">
        <v>44.1</v>
      </c>
      <c r="W23" s="6">
        <v>0</v>
      </c>
      <c r="X23" s="6">
        <v>44.1</v>
      </c>
      <c r="Y23" s="6">
        <v>0</v>
      </c>
    </row>
    <row r="24" spans="1:25" x14ac:dyDescent="0.25">
      <c r="A24" s="12" t="s">
        <v>34</v>
      </c>
      <c r="B24" s="5">
        <v>363.88</v>
      </c>
      <c r="C24" s="5">
        <v>0</v>
      </c>
      <c r="D24" s="5" t="s">
        <v>42</v>
      </c>
      <c r="E24" s="5">
        <v>0</v>
      </c>
      <c r="F24" s="5" t="s">
        <v>42</v>
      </c>
      <c r="G24" s="5">
        <v>0</v>
      </c>
      <c r="H24" s="5" t="s">
        <v>42</v>
      </c>
      <c r="I24" s="5">
        <v>0</v>
      </c>
      <c r="J24" s="5" t="s">
        <v>42</v>
      </c>
      <c r="K24" s="5">
        <v>0</v>
      </c>
      <c r="L24" s="5" t="s">
        <v>42</v>
      </c>
      <c r="M24" s="5">
        <v>0</v>
      </c>
      <c r="N24" s="5" t="s">
        <v>42</v>
      </c>
      <c r="O24" s="5">
        <v>0</v>
      </c>
      <c r="P24" s="5" t="s">
        <v>42</v>
      </c>
      <c r="Q24" s="5">
        <v>0</v>
      </c>
      <c r="R24" s="5" t="s">
        <v>42</v>
      </c>
      <c r="S24" s="5">
        <v>0</v>
      </c>
      <c r="T24" s="5" t="s">
        <v>42</v>
      </c>
      <c r="U24" s="5">
        <v>0</v>
      </c>
      <c r="V24" s="5" t="s">
        <v>42</v>
      </c>
      <c r="W24" s="5">
        <v>0</v>
      </c>
      <c r="X24" s="5" t="s">
        <v>42</v>
      </c>
      <c r="Y24" s="5">
        <v>0</v>
      </c>
    </row>
    <row r="25" spans="1:25" x14ac:dyDescent="0.25">
      <c r="A25" s="10" t="s">
        <v>35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9" t="s">
        <v>36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4000</v>
      </c>
      <c r="U26" s="5">
        <v>0</v>
      </c>
      <c r="V26" s="5">
        <v>4000</v>
      </c>
      <c r="W26" s="5">
        <v>0</v>
      </c>
      <c r="X26" s="5">
        <v>4000</v>
      </c>
      <c r="Y26" s="5">
        <v>0</v>
      </c>
    </row>
    <row r="27" spans="1:25" x14ac:dyDescent="0.25">
      <c r="A27" s="10" t="s">
        <v>37</v>
      </c>
      <c r="B27" s="6">
        <f>SUM(B12:B26)</f>
        <v>4620.920000000001</v>
      </c>
      <c r="C27" s="6">
        <f t="shared" ref="C27:Y27" si="1">SUM(C12:C26)</f>
        <v>0</v>
      </c>
      <c r="D27" s="6">
        <f t="shared" si="1"/>
        <v>4260.7900000000009</v>
      </c>
      <c r="E27" s="6">
        <f t="shared" si="1"/>
        <v>0</v>
      </c>
      <c r="F27" s="6">
        <f t="shared" si="1"/>
        <v>4260.7900000000009</v>
      </c>
      <c r="G27" s="6">
        <f t="shared" si="1"/>
        <v>0</v>
      </c>
      <c r="H27" s="6">
        <f t="shared" si="1"/>
        <v>4285.0180000000009</v>
      </c>
      <c r="I27" s="6">
        <f t="shared" si="1"/>
        <v>0</v>
      </c>
      <c r="J27" s="6">
        <f t="shared" si="1"/>
        <v>4312.4740000000011</v>
      </c>
      <c r="K27" s="6">
        <f t="shared" si="1"/>
        <v>0</v>
      </c>
      <c r="L27" s="6">
        <f t="shared" si="1"/>
        <v>4362.4300000000012</v>
      </c>
      <c r="M27" s="6">
        <f t="shared" si="1"/>
        <v>0</v>
      </c>
      <c r="N27" s="6">
        <f t="shared" si="1"/>
        <v>4594.9080000000013</v>
      </c>
      <c r="O27" s="6">
        <f t="shared" si="1"/>
        <v>0</v>
      </c>
      <c r="P27" s="6">
        <f t="shared" si="1"/>
        <v>4770.6510000000007</v>
      </c>
      <c r="Q27" s="6">
        <f t="shared" si="1"/>
        <v>0</v>
      </c>
      <c r="R27" s="6">
        <f t="shared" si="1"/>
        <v>4816.5555000000004</v>
      </c>
      <c r="S27" s="6">
        <f t="shared" si="1"/>
        <v>0</v>
      </c>
      <c r="T27" s="6">
        <f t="shared" si="1"/>
        <v>8885.4692500000019</v>
      </c>
      <c r="U27" s="6">
        <f t="shared" si="1"/>
        <v>0</v>
      </c>
      <c r="V27" s="6">
        <f t="shared" si="1"/>
        <v>8988.6688750000012</v>
      </c>
      <c r="W27" s="6">
        <f t="shared" si="1"/>
        <v>0</v>
      </c>
      <c r="X27" s="6">
        <f t="shared" si="1"/>
        <v>9142.4423125000012</v>
      </c>
      <c r="Y27" s="6">
        <f t="shared" si="1"/>
        <v>0</v>
      </c>
    </row>
    <row r="28" spans="1:25" x14ac:dyDescent="0.25">
      <c r="A28" s="9" t="s">
        <v>43</v>
      </c>
      <c r="B28" s="5">
        <f>B8</f>
        <v>200</v>
      </c>
      <c r="C28" s="5">
        <f t="shared" ref="C28:Y28" si="2">C8</f>
        <v>0</v>
      </c>
      <c r="D28" s="5">
        <f t="shared" si="2"/>
        <v>200</v>
      </c>
      <c r="E28" s="5">
        <f t="shared" si="2"/>
        <v>0</v>
      </c>
      <c r="F28" s="5">
        <f t="shared" si="2"/>
        <v>200</v>
      </c>
      <c r="G28" s="5">
        <f t="shared" si="2"/>
        <v>0</v>
      </c>
      <c r="H28" s="5">
        <f t="shared" si="2"/>
        <v>603.79999999999995</v>
      </c>
      <c r="I28" s="5">
        <f t="shared" si="2"/>
        <v>0</v>
      </c>
      <c r="J28" s="5">
        <f t="shared" si="2"/>
        <v>1061.4000000000001</v>
      </c>
      <c r="K28" s="5">
        <f t="shared" si="2"/>
        <v>0</v>
      </c>
      <c r="L28" s="5">
        <f t="shared" si="2"/>
        <v>1894</v>
      </c>
      <c r="M28" s="5">
        <f t="shared" si="2"/>
        <v>0</v>
      </c>
      <c r="N28" s="5">
        <f t="shared" si="2"/>
        <v>3435.3</v>
      </c>
      <c r="O28" s="5">
        <f t="shared" si="2"/>
        <v>0</v>
      </c>
      <c r="P28" s="5">
        <f t="shared" si="2"/>
        <v>6364.35</v>
      </c>
      <c r="Q28" s="5">
        <f t="shared" si="2"/>
        <v>0</v>
      </c>
      <c r="R28" s="5">
        <f t="shared" si="2"/>
        <v>7129.4250000000002</v>
      </c>
      <c r="S28" s="5">
        <f t="shared" si="2"/>
        <v>0</v>
      </c>
      <c r="T28" s="5">
        <f t="shared" si="2"/>
        <v>8277.9874999999993</v>
      </c>
      <c r="U28" s="5">
        <f t="shared" si="2"/>
        <v>0</v>
      </c>
      <c r="V28" s="5">
        <f t="shared" si="2"/>
        <v>9997.9812500000007</v>
      </c>
      <c r="W28" s="5">
        <f t="shared" si="2"/>
        <v>0</v>
      </c>
      <c r="X28" s="5">
        <f t="shared" si="2"/>
        <v>12560.871875000001</v>
      </c>
      <c r="Y28" s="5">
        <f t="shared" si="2"/>
        <v>0</v>
      </c>
    </row>
    <row r="29" spans="1:25" x14ac:dyDescent="0.25">
      <c r="A29" s="13" t="s">
        <v>38</v>
      </c>
      <c r="B29" s="14">
        <f>B28-B27</f>
        <v>-4420.920000000001</v>
      </c>
      <c r="C29" s="14">
        <f t="shared" ref="C29:Y29" si="3">C28-C27</f>
        <v>0</v>
      </c>
      <c r="D29" s="14">
        <f t="shared" si="3"/>
        <v>-4060.7900000000009</v>
      </c>
      <c r="E29" s="14">
        <f t="shared" si="3"/>
        <v>0</v>
      </c>
      <c r="F29" s="14">
        <f t="shared" si="3"/>
        <v>-4060.7900000000009</v>
      </c>
      <c r="G29" s="14">
        <f t="shared" si="3"/>
        <v>0</v>
      </c>
      <c r="H29" s="14">
        <f t="shared" si="3"/>
        <v>-3681.2180000000008</v>
      </c>
      <c r="I29" s="14">
        <f t="shared" si="3"/>
        <v>0</v>
      </c>
      <c r="J29" s="14">
        <f t="shared" si="3"/>
        <v>-3251.074000000001</v>
      </c>
      <c r="K29" s="14">
        <f t="shared" si="3"/>
        <v>0</v>
      </c>
      <c r="L29" s="14">
        <f t="shared" si="3"/>
        <v>-2468.4300000000012</v>
      </c>
      <c r="M29" s="14">
        <f t="shared" si="3"/>
        <v>0</v>
      </c>
      <c r="N29" s="14">
        <f t="shared" si="3"/>
        <v>-1159.6080000000011</v>
      </c>
      <c r="O29" s="14">
        <f t="shared" si="3"/>
        <v>0</v>
      </c>
      <c r="P29" s="14">
        <f t="shared" si="3"/>
        <v>1593.6989999999996</v>
      </c>
      <c r="Q29" s="14">
        <f t="shared" si="3"/>
        <v>0</v>
      </c>
      <c r="R29" s="14">
        <f t="shared" si="3"/>
        <v>2312.8694999999998</v>
      </c>
      <c r="S29" s="14">
        <f t="shared" si="3"/>
        <v>0</v>
      </c>
      <c r="T29" s="14">
        <f t="shared" si="3"/>
        <v>-607.48175000000265</v>
      </c>
      <c r="U29" s="14">
        <f t="shared" si="3"/>
        <v>0</v>
      </c>
      <c r="V29" s="14">
        <f t="shared" si="3"/>
        <v>1009.3123749999995</v>
      </c>
      <c r="W29" s="14">
        <f t="shared" si="3"/>
        <v>0</v>
      </c>
      <c r="X29" s="14">
        <f t="shared" si="3"/>
        <v>3418.4295624999995</v>
      </c>
      <c r="Y29" s="14">
        <f t="shared" si="3"/>
        <v>0</v>
      </c>
    </row>
    <row r="30" spans="1:25" x14ac:dyDescent="0.25">
      <c r="A30" s="15" t="s">
        <v>39</v>
      </c>
      <c r="B30" s="16">
        <v>25000</v>
      </c>
      <c r="C30" s="16">
        <v>0</v>
      </c>
      <c r="D30" s="16">
        <f>B31</f>
        <v>20579.079999999998</v>
      </c>
      <c r="E30" s="16">
        <f t="shared" ref="E30:Y30" si="4">C31</f>
        <v>0</v>
      </c>
      <c r="F30" s="16">
        <f t="shared" si="4"/>
        <v>16518.289999999997</v>
      </c>
      <c r="G30" s="16">
        <f t="shared" si="4"/>
        <v>0</v>
      </c>
      <c r="H30" s="16">
        <f t="shared" si="4"/>
        <v>12457.499999999996</v>
      </c>
      <c r="I30" s="16">
        <f t="shared" si="4"/>
        <v>0</v>
      </c>
      <c r="J30" s="16">
        <f t="shared" si="4"/>
        <v>8776.2819999999956</v>
      </c>
      <c r="K30" s="16">
        <f t="shared" si="4"/>
        <v>0</v>
      </c>
      <c r="L30" s="16">
        <f t="shared" si="4"/>
        <v>5525.2079999999951</v>
      </c>
      <c r="M30" s="16">
        <f t="shared" si="4"/>
        <v>0</v>
      </c>
      <c r="N30" s="16">
        <f t="shared" si="4"/>
        <v>3056.7779999999939</v>
      </c>
      <c r="O30" s="16">
        <f t="shared" si="4"/>
        <v>0</v>
      </c>
      <c r="P30" s="16">
        <f t="shared" si="4"/>
        <v>1897.1699999999928</v>
      </c>
      <c r="Q30" s="16">
        <f t="shared" si="4"/>
        <v>0</v>
      </c>
      <c r="R30" s="16">
        <f t="shared" si="4"/>
        <v>3490.8689999999924</v>
      </c>
      <c r="S30" s="16">
        <f t="shared" si="4"/>
        <v>0</v>
      </c>
      <c r="T30" s="16">
        <f t="shared" si="4"/>
        <v>5803.7384999999922</v>
      </c>
      <c r="U30" s="16">
        <f t="shared" si="4"/>
        <v>0</v>
      </c>
      <c r="V30" s="16">
        <f t="shared" si="4"/>
        <v>5196.2567499999896</v>
      </c>
      <c r="W30" s="16">
        <f t="shared" si="4"/>
        <v>0</v>
      </c>
      <c r="X30" s="16">
        <f t="shared" si="4"/>
        <v>6205.5691249999891</v>
      </c>
      <c r="Y30" s="16">
        <f t="shared" si="4"/>
        <v>0</v>
      </c>
    </row>
    <row r="31" spans="1:25" x14ac:dyDescent="0.25">
      <c r="A31" s="1" t="s">
        <v>40</v>
      </c>
      <c r="B31" s="32">
        <f>B30-B27+B28</f>
        <v>20579.079999999998</v>
      </c>
      <c r="C31" s="32">
        <f>C30-C27+C28</f>
        <v>0</v>
      </c>
      <c r="D31" s="32">
        <f>D30-D27+D28</f>
        <v>16518.289999999997</v>
      </c>
      <c r="E31" s="32">
        <f t="shared" ref="E31:Y31" si="5">E30-E27+E28</f>
        <v>0</v>
      </c>
      <c r="F31" s="32">
        <f t="shared" si="5"/>
        <v>12457.499999999996</v>
      </c>
      <c r="G31" s="32">
        <f t="shared" si="5"/>
        <v>0</v>
      </c>
      <c r="H31" s="32">
        <f t="shared" si="5"/>
        <v>8776.2819999999956</v>
      </c>
      <c r="I31" s="32">
        <f t="shared" si="5"/>
        <v>0</v>
      </c>
      <c r="J31" s="32">
        <f t="shared" si="5"/>
        <v>5525.2079999999951</v>
      </c>
      <c r="K31" s="32">
        <f t="shared" si="5"/>
        <v>0</v>
      </c>
      <c r="L31" s="32">
        <f t="shared" si="5"/>
        <v>3056.7779999999939</v>
      </c>
      <c r="M31" s="32">
        <f t="shared" si="5"/>
        <v>0</v>
      </c>
      <c r="N31" s="32">
        <f t="shared" si="5"/>
        <v>1897.1699999999928</v>
      </c>
      <c r="O31" s="32">
        <f t="shared" si="5"/>
        <v>0</v>
      </c>
      <c r="P31" s="32">
        <f t="shared" si="5"/>
        <v>3490.8689999999924</v>
      </c>
      <c r="Q31" s="32">
        <f t="shared" si="5"/>
        <v>0</v>
      </c>
      <c r="R31" s="32">
        <f t="shared" si="5"/>
        <v>5803.7384999999922</v>
      </c>
      <c r="S31" s="32">
        <f t="shared" si="5"/>
        <v>0</v>
      </c>
      <c r="T31" s="32">
        <f t="shared" si="5"/>
        <v>5196.2567499999896</v>
      </c>
      <c r="U31" s="32">
        <f t="shared" si="5"/>
        <v>0</v>
      </c>
      <c r="V31" s="32">
        <f t="shared" si="5"/>
        <v>6205.5691249999891</v>
      </c>
      <c r="W31" s="32">
        <f t="shared" si="5"/>
        <v>0</v>
      </c>
      <c r="X31" s="32">
        <f t="shared" si="5"/>
        <v>9623.9986874999886</v>
      </c>
      <c r="Y31" s="32">
        <f t="shared" si="5"/>
        <v>0</v>
      </c>
    </row>
  </sheetData>
  <conditionalFormatting sqref="B29:Y3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2FC7-1931-4E5A-802A-DAEDD30FE81E}">
  <dimension ref="A1:Y32"/>
  <sheetViews>
    <sheetView tabSelected="1" topLeftCell="A8" zoomScale="74" workbookViewId="0">
      <selection activeCell="Y31" sqref="A31:Y31"/>
    </sheetView>
  </sheetViews>
  <sheetFormatPr defaultRowHeight="15" x14ac:dyDescent="0.25"/>
  <cols>
    <col min="1" max="1" width="32.85546875" style="8" bestFit="1" customWidth="1"/>
    <col min="2" max="2" width="12.85546875" style="8" bestFit="1" customWidth="1"/>
    <col min="3" max="3" width="12.7109375" style="8" bestFit="1" customWidth="1"/>
    <col min="4" max="4" width="12.85546875" style="8" bestFit="1" customWidth="1"/>
    <col min="5" max="5" width="10.5703125" style="8" bestFit="1" customWidth="1"/>
    <col min="6" max="6" width="12.85546875" style="8" bestFit="1" customWidth="1"/>
    <col min="7" max="7" width="10.5703125" style="8" bestFit="1" customWidth="1"/>
    <col min="8" max="8" width="12.7109375" style="8" bestFit="1" customWidth="1"/>
    <col min="9" max="9" width="9.28515625" style="8" bestFit="1" customWidth="1"/>
    <col min="10" max="10" width="12.7109375" style="8" bestFit="1" customWidth="1"/>
    <col min="11" max="11" width="10.5703125" style="8" bestFit="1" customWidth="1"/>
    <col min="12" max="12" width="12.7109375" style="8" bestFit="1" customWidth="1"/>
    <col min="13" max="13" width="10.5703125" style="8" bestFit="1" customWidth="1"/>
    <col min="14" max="14" width="13.85546875" style="8" bestFit="1" customWidth="1"/>
    <col min="15" max="15" width="10.5703125" style="8" bestFit="1" customWidth="1"/>
    <col min="16" max="16" width="13.85546875" style="8" bestFit="1" customWidth="1"/>
    <col min="17" max="17" width="10.42578125" style="8" bestFit="1" customWidth="1"/>
    <col min="18" max="18" width="13.85546875" style="8" bestFit="1" customWidth="1"/>
    <col min="19" max="19" width="10.5703125" style="8" bestFit="1" customWidth="1"/>
    <col min="20" max="20" width="13.85546875" style="8" bestFit="1" customWidth="1"/>
    <col min="21" max="21" width="10.5703125" style="8" bestFit="1" customWidth="1"/>
    <col min="22" max="22" width="13.85546875" style="8" bestFit="1" customWidth="1"/>
    <col min="23" max="23" width="10.5703125" style="8" bestFit="1" customWidth="1"/>
    <col min="24" max="24" width="13.85546875" style="8" bestFit="1" customWidth="1"/>
    <col min="25" max="25" width="10.5703125" style="8" bestFit="1" customWidth="1"/>
    <col min="26" max="16384" width="9.140625" style="8"/>
  </cols>
  <sheetData>
    <row r="1" spans="1:25" x14ac:dyDescent="0.25">
      <c r="A1" s="8" t="s">
        <v>0</v>
      </c>
    </row>
    <row r="2" spans="1:25" x14ac:dyDescent="0.25">
      <c r="A2" s="8" t="s">
        <v>1</v>
      </c>
    </row>
    <row r="3" spans="1:25" x14ac:dyDescent="0.25">
      <c r="A3" s="26" t="s">
        <v>2</v>
      </c>
      <c r="B3" s="27" t="s">
        <v>3</v>
      </c>
      <c r="C3" s="27"/>
      <c r="D3" s="27" t="s">
        <v>4</v>
      </c>
      <c r="E3" s="27"/>
      <c r="F3" s="27" t="s">
        <v>5</v>
      </c>
      <c r="G3" s="27"/>
      <c r="H3" s="27" t="s">
        <v>6</v>
      </c>
      <c r="I3" s="27"/>
      <c r="J3" s="27" t="s">
        <v>7</v>
      </c>
      <c r="K3" s="27"/>
      <c r="L3" s="27" t="s">
        <v>8</v>
      </c>
      <c r="M3" s="27"/>
      <c r="N3" s="27" t="s">
        <v>9</v>
      </c>
      <c r="O3" s="27"/>
      <c r="P3" s="27" t="s">
        <v>10</v>
      </c>
      <c r="Q3" s="27"/>
      <c r="R3" s="27" t="s">
        <v>11</v>
      </c>
      <c r="S3" s="27"/>
      <c r="T3" s="27" t="s">
        <v>12</v>
      </c>
      <c r="U3" s="27"/>
      <c r="V3" s="27" t="s">
        <v>13</v>
      </c>
      <c r="W3" s="27"/>
      <c r="X3" s="27" t="s">
        <v>14</v>
      </c>
      <c r="Y3" s="27"/>
    </row>
    <row r="4" spans="1:25" x14ac:dyDescent="0.25">
      <c r="A4" s="28"/>
      <c r="B4" s="29" t="s">
        <v>15</v>
      </c>
      <c r="C4" s="29" t="s">
        <v>16</v>
      </c>
      <c r="D4" s="29" t="s">
        <v>15</v>
      </c>
      <c r="E4" s="29" t="s">
        <v>16</v>
      </c>
      <c r="F4" s="29" t="s">
        <v>17</v>
      </c>
      <c r="G4" s="29" t="s">
        <v>16</v>
      </c>
      <c r="H4" s="29" t="s">
        <v>15</v>
      </c>
      <c r="I4" s="29" t="s">
        <v>16</v>
      </c>
      <c r="J4" s="29" t="s">
        <v>15</v>
      </c>
      <c r="K4" s="29" t="s">
        <v>16</v>
      </c>
      <c r="L4" s="29" t="s">
        <v>15</v>
      </c>
      <c r="M4" s="29" t="s">
        <v>16</v>
      </c>
      <c r="N4" s="29" t="s">
        <v>15</v>
      </c>
      <c r="O4" s="29" t="s">
        <v>16</v>
      </c>
      <c r="P4" s="29" t="s">
        <v>15</v>
      </c>
      <c r="Q4" s="29" t="s">
        <v>16</v>
      </c>
      <c r="R4" s="29" t="s">
        <v>15</v>
      </c>
      <c r="S4" s="29" t="s">
        <v>16</v>
      </c>
      <c r="T4" s="29" t="s">
        <v>15</v>
      </c>
      <c r="U4" s="29" t="s">
        <v>16</v>
      </c>
      <c r="V4" s="29" t="s">
        <v>15</v>
      </c>
      <c r="W4" s="29" t="s">
        <v>16</v>
      </c>
      <c r="X4" s="29" t="s">
        <v>15</v>
      </c>
      <c r="Y4" s="29" t="s">
        <v>16</v>
      </c>
    </row>
    <row r="5" spans="1:25" x14ac:dyDescent="0.25">
      <c r="A5" s="10" t="s">
        <v>18</v>
      </c>
      <c r="B5" s="2">
        <v>7688.67</v>
      </c>
      <c r="C5" s="2">
        <v>0</v>
      </c>
      <c r="D5" s="2">
        <f>B5*1.01</f>
        <v>7765.5567000000001</v>
      </c>
      <c r="E5" s="2">
        <f t="shared" ref="E5:Q7" si="0">C5*1.01</f>
        <v>0</v>
      </c>
      <c r="F5" s="2">
        <f t="shared" si="0"/>
        <v>7843.2122669999999</v>
      </c>
      <c r="G5" s="2">
        <f t="shared" si="0"/>
        <v>0</v>
      </c>
      <c r="H5" s="2">
        <f t="shared" si="0"/>
        <v>7921.6443896700002</v>
      </c>
      <c r="I5" s="2">
        <f t="shared" si="0"/>
        <v>0</v>
      </c>
      <c r="J5" s="2">
        <f t="shared" si="0"/>
        <v>8000.8608335667004</v>
      </c>
      <c r="K5" s="2">
        <f t="shared" si="0"/>
        <v>0</v>
      </c>
      <c r="L5" s="2">
        <f t="shared" si="0"/>
        <v>8080.8694419023677</v>
      </c>
      <c r="M5" s="2">
        <f t="shared" si="0"/>
        <v>0</v>
      </c>
      <c r="N5" s="2">
        <f t="shared" si="0"/>
        <v>8161.6781363213913</v>
      </c>
      <c r="O5" s="2">
        <f t="shared" si="0"/>
        <v>0</v>
      </c>
      <c r="P5" s="2">
        <f t="shared" si="0"/>
        <v>8243.294917684605</v>
      </c>
      <c r="Q5" s="2">
        <f t="shared" si="0"/>
        <v>0</v>
      </c>
      <c r="R5" s="2">
        <f>P5*1.1</f>
        <v>9067.6244094530666</v>
      </c>
      <c r="S5" s="2">
        <f t="shared" ref="S5:Y7" si="1">Q5*1.1</f>
        <v>0</v>
      </c>
      <c r="T5" s="2">
        <f t="shared" si="1"/>
        <v>9974.386850398374</v>
      </c>
      <c r="U5" s="2">
        <f t="shared" si="1"/>
        <v>0</v>
      </c>
      <c r="V5" s="2">
        <f t="shared" si="1"/>
        <v>10971.825535438213</v>
      </c>
      <c r="W5" s="2">
        <f t="shared" si="1"/>
        <v>0</v>
      </c>
      <c r="X5" s="2">
        <f t="shared" si="1"/>
        <v>12069.008088982035</v>
      </c>
      <c r="Y5" s="2">
        <f t="shared" si="1"/>
        <v>0</v>
      </c>
    </row>
    <row r="6" spans="1:25" x14ac:dyDescent="0.25">
      <c r="A6" s="11" t="s">
        <v>19</v>
      </c>
      <c r="B6" s="3">
        <v>72.2</v>
      </c>
      <c r="C6" s="3">
        <v>0</v>
      </c>
      <c r="D6" s="3">
        <f t="shared" ref="D6:D7" si="2">B6*1.01</f>
        <v>72.921999999999997</v>
      </c>
      <c r="E6" s="3">
        <f t="shared" si="0"/>
        <v>0</v>
      </c>
      <c r="F6" s="3">
        <f t="shared" si="0"/>
        <v>73.651219999999995</v>
      </c>
      <c r="G6" s="3">
        <f t="shared" si="0"/>
        <v>0</v>
      </c>
      <c r="H6" s="3">
        <f t="shared" si="0"/>
        <v>74.387732200000002</v>
      </c>
      <c r="I6" s="3">
        <f t="shared" si="0"/>
        <v>0</v>
      </c>
      <c r="J6" s="3">
        <f t="shared" si="0"/>
        <v>75.131609522000005</v>
      </c>
      <c r="K6" s="3">
        <f t="shared" si="0"/>
        <v>0</v>
      </c>
      <c r="L6" s="3">
        <f t="shared" si="0"/>
        <v>75.88292561722001</v>
      </c>
      <c r="M6" s="3">
        <f t="shared" si="0"/>
        <v>0</v>
      </c>
      <c r="N6" s="3">
        <f t="shared" si="0"/>
        <v>76.641754873392216</v>
      </c>
      <c r="O6" s="3">
        <f t="shared" si="0"/>
        <v>0</v>
      </c>
      <c r="P6" s="3">
        <f t="shared" si="0"/>
        <v>77.408172422126142</v>
      </c>
      <c r="Q6" s="3">
        <f t="shared" si="0"/>
        <v>0</v>
      </c>
      <c r="R6" s="2">
        <f t="shared" ref="R6:R7" si="3">P6*1.1</f>
        <v>85.148989664338757</v>
      </c>
      <c r="S6" s="2">
        <f t="shared" si="1"/>
        <v>0</v>
      </c>
      <c r="T6" s="2">
        <f t="shared" si="1"/>
        <v>93.663888630772647</v>
      </c>
      <c r="U6" s="2">
        <f t="shared" si="1"/>
        <v>0</v>
      </c>
      <c r="V6" s="2">
        <f t="shared" si="1"/>
        <v>103.03027749384992</v>
      </c>
      <c r="W6" s="2">
        <f t="shared" si="1"/>
        <v>0</v>
      </c>
      <c r="X6" s="2">
        <f t="shared" si="1"/>
        <v>113.33330524323492</v>
      </c>
      <c r="Y6" s="2">
        <f t="shared" si="1"/>
        <v>0</v>
      </c>
    </row>
    <row r="7" spans="1:25" x14ac:dyDescent="0.25">
      <c r="A7" s="10" t="s">
        <v>20</v>
      </c>
      <c r="B7" s="2">
        <v>4800</v>
      </c>
      <c r="C7" s="2">
        <v>0</v>
      </c>
      <c r="D7" s="2">
        <f t="shared" si="2"/>
        <v>4848</v>
      </c>
      <c r="E7" s="2">
        <f t="shared" si="0"/>
        <v>0</v>
      </c>
      <c r="F7" s="2">
        <f t="shared" si="0"/>
        <v>4896.4800000000005</v>
      </c>
      <c r="G7" s="2">
        <f t="shared" si="0"/>
        <v>0</v>
      </c>
      <c r="H7" s="2">
        <f t="shared" si="0"/>
        <v>4945.4448000000002</v>
      </c>
      <c r="I7" s="2">
        <f t="shared" si="0"/>
        <v>0</v>
      </c>
      <c r="J7" s="2">
        <f t="shared" si="0"/>
        <v>4994.8992480000006</v>
      </c>
      <c r="K7" s="2">
        <f t="shared" si="0"/>
        <v>0</v>
      </c>
      <c r="L7" s="2">
        <f t="shared" si="0"/>
        <v>5044.8482404800006</v>
      </c>
      <c r="M7" s="2">
        <f t="shared" si="0"/>
        <v>0</v>
      </c>
      <c r="N7" s="2">
        <f t="shared" si="0"/>
        <v>5095.2967228848011</v>
      </c>
      <c r="O7" s="2">
        <f t="shared" si="0"/>
        <v>0</v>
      </c>
      <c r="P7" s="2">
        <f t="shared" si="0"/>
        <v>5146.2496901136492</v>
      </c>
      <c r="Q7" s="2">
        <f t="shared" si="0"/>
        <v>0</v>
      </c>
      <c r="R7" s="2">
        <f t="shared" si="3"/>
        <v>5660.8746591250147</v>
      </c>
      <c r="S7" s="2">
        <f t="shared" si="1"/>
        <v>0</v>
      </c>
      <c r="T7" s="2">
        <f t="shared" si="1"/>
        <v>6226.9621250375167</v>
      </c>
      <c r="U7" s="2">
        <f t="shared" si="1"/>
        <v>0</v>
      </c>
      <c r="V7" s="2">
        <f t="shared" si="1"/>
        <v>6849.6583375412692</v>
      </c>
      <c r="W7" s="2">
        <f t="shared" si="1"/>
        <v>0</v>
      </c>
      <c r="X7" s="2">
        <f t="shared" si="1"/>
        <v>7534.624171295397</v>
      </c>
      <c r="Y7" s="2">
        <f t="shared" si="1"/>
        <v>0</v>
      </c>
    </row>
    <row r="8" spans="1:25" x14ac:dyDescent="0.25">
      <c r="A8" s="9" t="s">
        <v>21</v>
      </c>
      <c r="B8" s="5">
        <f>SUM(B5:B7)</f>
        <v>12560.869999999999</v>
      </c>
      <c r="C8" s="5">
        <f t="shared" ref="C8:Y8" si="4">SUM(C5:C7)</f>
        <v>0</v>
      </c>
      <c r="D8" s="5">
        <f t="shared" si="4"/>
        <v>12686.4787</v>
      </c>
      <c r="E8" s="5">
        <f t="shared" si="4"/>
        <v>0</v>
      </c>
      <c r="F8" s="5">
        <f t="shared" si="4"/>
        <v>12813.343487</v>
      </c>
      <c r="G8" s="5">
        <f t="shared" si="4"/>
        <v>0</v>
      </c>
      <c r="H8" s="5">
        <f t="shared" si="4"/>
        <v>12941.47692187</v>
      </c>
      <c r="I8" s="5">
        <f t="shared" si="4"/>
        <v>0</v>
      </c>
      <c r="J8" s="5">
        <f t="shared" si="4"/>
        <v>13070.891691088702</v>
      </c>
      <c r="K8" s="5">
        <f t="shared" si="4"/>
        <v>0</v>
      </c>
      <c r="L8" s="5">
        <f t="shared" si="4"/>
        <v>13201.60060799959</v>
      </c>
      <c r="M8" s="5">
        <f t="shared" si="4"/>
        <v>0</v>
      </c>
      <c r="N8" s="5">
        <f t="shared" si="4"/>
        <v>13333.616614079585</v>
      </c>
      <c r="O8" s="5">
        <f t="shared" si="4"/>
        <v>0</v>
      </c>
      <c r="P8" s="5">
        <f t="shared" si="4"/>
        <v>13466.952780220381</v>
      </c>
      <c r="Q8" s="5">
        <f t="shared" si="4"/>
        <v>0</v>
      </c>
      <c r="R8" s="5">
        <f t="shared" si="4"/>
        <v>14813.648058242419</v>
      </c>
      <c r="S8" s="5">
        <f t="shared" si="4"/>
        <v>0</v>
      </c>
      <c r="T8" s="5">
        <f t="shared" si="4"/>
        <v>16295.012864066663</v>
      </c>
      <c r="U8" s="5">
        <f t="shared" si="4"/>
        <v>0</v>
      </c>
      <c r="V8" s="5">
        <f t="shared" si="4"/>
        <v>17924.514150473333</v>
      </c>
      <c r="W8" s="5">
        <f t="shared" si="4"/>
        <v>0</v>
      </c>
      <c r="X8" s="5">
        <f t="shared" si="4"/>
        <v>19716.965565520666</v>
      </c>
      <c r="Y8" s="5">
        <f t="shared" si="4"/>
        <v>0</v>
      </c>
    </row>
    <row r="9" spans="1:25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25">
      <c r="A10" s="26" t="s">
        <v>22</v>
      </c>
      <c r="B10" s="27" t="s">
        <v>3</v>
      </c>
      <c r="C10" s="27"/>
      <c r="D10" s="27" t="s">
        <v>4</v>
      </c>
      <c r="E10" s="27"/>
      <c r="F10" s="27" t="s">
        <v>5</v>
      </c>
      <c r="G10" s="27"/>
      <c r="H10" s="27" t="s">
        <v>6</v>
      </c>
      <c r="I10" s="27"/>
      <c r="J10" s="27" t="s">
        <v>7</v>
      </c>
      <c r="K10" s="27"/>
      <c r="L10" s="27" t="s">
        <v>8</v>
      </c>
      <c r="M10" s="27"/>
      <c r="N10" s="27" t="s">
        <v>9</v>
      </c>
      <c r="O10" s="27"/>
      <c r="P10" s="27" t="s">
        <v>10</v>
      </c>
      <c r="Q10" s="27"/>
      <c r="R10" s="27" t="s">
        <v>11</v>
      </c>
      <c r="S10" s="27"/>
      <c r="T10" s="27" t="s">
        <v>12</v>
      </c>
      <c r="U10" s="27"/>
      <c r="V10" s="27" t="s">
        <v>13</v>
      </c>
      <c r="W10" s="27"/>
      <c r="X10" s="27" t="s">
        <v>14</v>
      </c>
      <c r="Y10" s="27"/>
    </row>
    <row r="11" spans="1:25" x14ac:dyDescent="0.25">
      <c r="A11" s="30"/>
      <c r="B11" s="29" t="s">
        <v>15</v>
      </c>
      <c r="C11" s="29" t="s">
        <v>16</v>
      </c>
      <c r="D11" s="29" t="s">
        <v>15</v>
      </c>
      <c r="E11" s="29" t="s">
        <v>16</v>
      </c>
      <c r="F11" s="29" t="s">
        <v>15</v>
      </c>
      <c r="G11" s="29" t="s">
        <v>16</v>
      </c>
      <c r="H11" s="29" t="s">
        <v>15</v>
      </c>
      <c r="I11" s="29" t="s">
        <v>16</v>
      </c>
      <c r="J11" s="29" t="s">
        <v>15</v>
      </c>
      <c r="K11" s="29" t="s">
        <v>16</v>
      </c>
      <c r="L11" s="29" t="s">
        <v>15</v>
      </c>
      <c r="M11" s="29" t="s">
        <v>16</v>
      </c>
      <c r="N11" s="29" t="s">
        <v>15</v>
      </c>
      <c r="O11" s="29" t="s">
        <v>16</v>
      </c>
      <c r="P11" s="29" t="s">
        <v>15</v>
      </c>
      <c r="Q11" s="29" t="s">
        <v>16</v>
      </c>
      <c r="R11" s="29" t="s">
        <v>15</v>
      </c>
      <c r="S11" s="29" t="s">
        <v>16</v>
      </c>
      <c r="T11" s="29" t="s">
        <v>15</v>
      </c>
      <c r="U11" s="29" t="s">
        <v>16</v>
      </c>
      <c r="V11" s="29" t="s">
        <v>15</v>
      </c>
      <c r="W11" s="29" t="s">
        <v>16</v>
      </c>
      <c r="X11" s="29" t="s">
        <v>15</v>
      </c>
      <c r="Y11" s="29" t="s">
        <v>16</v>
      </c>
    </row>
    <row r="12" spans="1:25" x14ac:dyDescent="0.25">
      <c r="A12" s="9" t="s">
        <v>23</v>
      </c>
      <c r="B12" s="4">
        <v>109.9</v>
      </c>
      <c r="C12" s="4">
        <v>0</v>
      </c>
      <c r="D12" s="4">
        <v>109.9</v>
      </c>
      <c r="E12" s="4">
        <v>0</v>
      </c>
      <c r="F12" s="4">
        <v>109.9</v>
      </c>
      <c r="G12" s="4">
        <v>0</v>
      </c>
      <c r="H12" s="4">
        <v>109.9</v>
      </c>
      <c r="I12" s="4">
        <v>0</v>
      </c>
      <c r="J12" s="4">
        <v>109.9</v>
      </c>
      <c r="K12" s="4">
        <v>0</v>
      </c>
      <c r="L12" s="4">
        <v>109.9</v>
      </c>
      <c r="M12" s="4">
        <v>0</v>
      </c>
      <c r="N12" s="4">
        <v>109.9</v>
      </c>
      <c r="O12" s="4">
        <v>0</v>
      </c>
      <c r="P12" s="4">
        <v>109.9</v>
      </c>
      <c r="Q12" s="4">
        <v>0</v>
      </c>
      <c r="R12" s="4">
        <v>109.9</v>
      </c>
      <c r="S12" s="4">
        <v>0</v>
      </c>
      <c r="T12" s="4">
        <v>109.9</v>
      </c>
      <c r="U12" s="4">
        <v>0</v>
      </c>
      <c r="V12" s="4">
        <v>109.9</v>
      </c>
      <c r="W12" s="4">
        <v>0</v>
      </c>
      <c r="X12" s="4">
        <v>109.9</v>
      </c>
      <c r="Y12" s="4">
        <v>0</v>
      </c>
    </row>
    <row r="13" spans="1:25" x14ac:dyDescent="0.25">
      <c r="A13" s="10" t="s">
        <v>24</v>
      </c>
      <c r="B13" s="2">
        <v>1400</v>
      </c>
      <c r="C13" s="2">
        <v>0</v>
      </c>
      <c r="D13" s="2">
        <v>1400</v>
      </c>
      <c r="E13" s="2">
        <v>0</v>
      </c>
      <c r="F13" s="2">
        <v>1400</v>
      </c>
      <c r="G13" s="2">
        <v>0</v>
      </c>
      <c r="H13" s="2">
        <v>1400</v>
      </c>
      <c r="I13" s="2">
        <v>0</v>
      </c>
      <c r="J13" s="2">
        <v>1400</v>
      </c>
      <c r="K13" s="2">
        <v>0</v>
      </c>
      <c r="L13" s="2">
        <v>1400</v>
      </c>
      <c r="M13" s="2">
        <v>0</v>
      </c>
      <c r="N13" s="2">
        <v>1400</v>
      </c>
      <c r="O13" s="2">
        <v>0</v>
      </c>
      <c r="P13" s="2">
        <v>1400</v>
      </c>
      <c r="Q13" s="2">
        <v>0</v>
      </c>
      <c r="R13" s="2">
        <v>1400</v>
      </c>
      <c r="S13" s="2">
        <v>0</v>
      </c>
      <c r="T13" s="2">
        <v>1400</v>
      </c>
      <c r="U13" s="2">
        <v>0</v>
      </c>
      <c r="V13" s="2">
        <v>1400</v>
      </c>
      <c r="W13" s="2">
        <v>0</v>
      </c>
      <c r="X13" s="2">
        <v>1400</v>
      </c>
      <c r="Y13" s="2">
        <v>0</v>
      </c>
    </row>
    <row r="14" spans="1:25" x14ac:dyDescent="0.25">
      <c r="A14" s="9" t="s">
        <v>25</v>
      </c>
      <c r="B14" s="4">
        <v>350</v>
      </c>
      <c r="C14" s="4">
        <v>0</v>
      </c>
      <c r="D14" s="4">
        <v>350</v>
      </c>
      <c r="E14" s="4">
        <v>0</v>
      </c>
      <c r="F14" s="4">
        <v>350</v>
      </c>
      <c r="G14" s="4">
        <v>0</v>
      </c>
      <c r="H14" s="4">
        <v>350</v>
      </c>
      <c r="I14" s="4">
        <v>0</v>
      </c>
      <c r="J14" s="4">
        <v>350</v>
      </c>
      <c r="K14" s="4">
        <v>0</v>
      </c>
      <c r="L14" s="4">
        <v>350</v>
      </c>
      <c r="M14" s="4">
        <v>0</v>
      </c>
      <c r="N14" s="4">
        <v>490</v>
      </c>
      <c r="O14" s="4">
        <v>0</v>
      </c>
      <c r="P14" s="4">
        <v>490</v>
      </c>
      <c r="Q14" s="4">
        <v>0</v>
      </c>
      <c r="R14" s="4">
        <v>490</v>
      </c>
      <c r="S14" s="4">
        <v>0</v>
      </c>
      <c r="T14" s="4">
        <v>490</v>
      </c>
      <c r="U14" s="4">
        <v>0</v>
      </c>
      <c r="V14" s="4">
        <v>490</v>
      </c>
      <c r="W14" s="4">
        <v>0</v>
      </c>
      <c r="X14" s="4">
        <v>490</v>
      </c>
      <c r="Y14" s="4">
        <v>0</v>
      </c>
    </row>
    <row r="15" spans="1:25" x14ac:dyDescent="0.25">
      <c r="A15" s="10" t="s">
        <v>26</v>
      </c>
      <c r="B15" s="2">
        <v>36.9</v>
      </c>
      <c r="C15" s="2">
        <v>0</v>
      </c>
      <c r="D15" s="2">
        <v>36.9</v>
      </c>
      <c r="E15" s="2">
        <v>0</v>
      </c>
      <c r="F15" s="2">
        <v>36.9</v>
      </c>
      <c r="G15" s="2">
        <v>0</v>
      </c>
      <c r="H15" s="2">
        <v>36.9</v>
      </c>
      <c r="I15" s="2">
        <v>0</v>
      </c>
      <c r="J15" s="2">
        <v>36.9</v>
      </c>
      <c r="K15" s="2">
        <v>0</v>
      </c>
      <c r="L15" s="2">
        <v>36.9</v>
      </c>
      <c r="M15" s="2">
        <v>0</v>
      </c>
      <c r="N15" s="2">
        <v>36.9</v>
      </c>
      <c r="O15" s="2">
        <v>0</v>
      </c>
      <c r="P15" s="2">
        <v>36.9</v>
      </c>
      <c r="Q15" s="2">
        <v>0</v>
      </c>
      <c r="R15" s="2">
        <v>36.9</v>
      </c>
      <c r="S15" s="2">
        <v>0</v>
      </c>
      <c r="T15" s="2">
        <v>36.9</v>
      </c>
      <c r="U15" s="2">
        <v>0</v>
      </c>
      <c r="V15" s="2">
        <v>36.9</v>
      </c>
      <c r="W15" s="2">
        <v>0</v>
      </c>
      <c r="X15" s="2">
        <v>36.9</v>
      </c>
      <c r="Y15" s="2">
        <v>0</v>
      </c>
    </row>
    <row r="16" spans="1:25" x14ac:dyDescent="0.25">
      <c r="A16" s="9" t="s">
        <v>27</v>
      </c>
      <c r="B16" s="4">
        <v>50.99</v>
      </c>
      <c r="C16" s="4">
        <v>0</v>
      </c>
      <c r="D16" s="4">
        <v>62.99</v>
      </c>
      <c r="E16" s="4">
        <v>0</v>
      </c>
      <c r="F16" s="4">
        <v>62.99</v>
      </c>
      <c r="G16" s="4">
        <v>0</v>
      </c>
      <c r="H16" s="4">
        <v>62.99</v>
      </c>
      <c r="I16" s="4">
        <v>0</v>
      </c>
      <c r="J16" s="4">
        <v>62.99</v>
      </c>
      <c r="K16" s="4">
        <v>0</v>
      </c>
      <c r="L16" s="4">
        <v>62.99</v>
      </c>
      <c r="M16" s="4">
        <v>0</v>
      </c>
      <c r="N16" s="4">
        <v>62.99</v>
      </c>
      <c r="O16" s="4">
        <v>0</v>
      </c>
      <c r="P16" s="4">
        <v>62.99</v>
      </c>
      <c r="Q16" s="4">
        <v>0</v>
      </c>
      <c r="R16" s="4">
        <v>62.99</v>
      </c>
      <c r="S16" s="4">
        <v>0</v>
      </c>
      <c r="T16" s="4">
        <v>62.99</v>
      </c>
      <c r="U16" s="4">
        <v>0</v>
      </c>
      <c r="V16" s="4">
        <v>62.99</v>
      </c>
      <c r="W16" s="4">
        <v>0</v>
      </c>
      <c r="X16" s="4">
        <v>62.99</v>
      </c>
      <c r="Y16" s="4">
        <v>0</v>
      </c>
    </row>
    <row r="17" spans="1:25" x14ac:dyDescent="0.25">
      <c r="A17" s="10" t="s">
        <v>28</v>
      </c>
      <c r="B17" s="2">
        <v>40</v>
      </c>
      <c r="C17" s="2">
        <v>0</v>
      </c>
      <c r="D17" s="2">
        <v>40</v>
      </c>
      <c r="E17" s="2">
        <v>0</v>
      </c>
      <c r="F17" s="2">
        <v>40</v>
      </c>
      <c r="G17" s="2">
        <v>0</v>
      </c>
      <c r="H17" s="2">
        <v>40</v>
      </c>
      <c r="I17" s="2">
        <v>0</v>
      </c>
      <c r="J17" s="2">
        <v>40</v>
      </c>
      <c r="K17" s="2">
        <v>0</v>
      </c>
      <c r="L17" s="2">
        <v>40</v>
      </c>
      <c r="M17" s="2">
        <v>0</v>
      </c>
      <c r="N17" s="2">
        <v>40</v>
      </c>
      <c r="O17" s="2">
        <v>0</v>
      </c>
      <c r="P17" s="2">
        <v>40</v>
      </c>
      <c r="Q17" s="2">
        <v>0</v>
      </c>
      <c r="R17" s="2">
        <v>40</v>
      </c>
      <c r="S17" s="2">
        <v>0</v>
      </c>
      <c r="T17" s="2">
        <v>40</v>
      </c>
      <c r="U17" s="2">
        <v>0</v>
      </c>
      <c r="V17" s="2">
        <v>40</v>
      </c>
      <c r="W17" s="2">
        <v>0</v>
      </c>
      <c r="X17" s="2">
        <v>40</v>
      </c>
      <c r="Y17" s="2">
        <v>0</v>
      </c>
    </row>
    <row r="18" spans="1:25" x14ac:dyDescent="0.25">
      <c r="A18" s="9" t="s">
        <v>29</v>
      </c>
      <c r="B18" s="4">
        <v>60</v>
      </c>
      <c r="C18" s="4">
        <v>0</v>
      </c>
      <c r="D18" s="4">
        <v>60</v>
      </c>
      <c r="E18" s="4">
        <v>0</v>
      </c>
      <c r="F18" s="4">
        <v>60</v>
      </c>
      <c r="G18" s="4">
        <v>0</v>
      </c>
      <c r="H18" s="4">
        <v>60</v>
      </c>
      <c r="I18" s="4">
        <v>0</v>
      </c>
      <c r="J18" s="4">
        <v>60</v>
      </c>
      <c r="K18" s="4">
        <v>0</v>
      </c>
      <c r="L18" s="4">
        <v>60</v>
      </c>
      <c r="M18" s="4">
        <v>0</v>
      </c>
      <c r="N18" s="4">
        <v>60</v>
      </c>
      <c r="O18" s="4">
        <v>0</v>
      </c>
      <c r="P18" s="4">
        <v>60</v>
      </c>
      <c r="Q18" s="4">
        <v>0</v>
      </c>
      <c r="R18" s="4">
        <v>60</v>
      </c>
      <c r="S18" s="4">
        <v>0</v>
      </c>
      <c r="T18" s="4">
        <v>60</v>
      </c>
      <c r="U18" s="4">
        <v>0</v>
      </c>
      <c r="V18" s="4">
        <v>60</v>
      </c>
      <c r="W18" s="4">
        <v>0</v>
      </c>
      <c r="X18" s="4">
        <v>60</v>
      </c>
      <c r="Y18" s="4">
        <v>0</v>
      </c>
    </row>
    <row r="19" spans="1:25" x14ac:dyDescent="0.25">
      <c r="A19" s="10" t="s">
        <v>30</v>
      </c>
      <c r="B19" s="2">
        <v>144.9</v>
      </c>
      <c r="C19" s="2">
        <v>0</v>
      </c>
      <c r="D19" s="2">
        <v>144.9</v>
      </c>
      <c r="E19" s="2">
        <v>0</v>
      </c>
      <c r="F19" s="2">
        <v>144.9</v>
      </c>
      <c r="G19" s="2">
        <v>0</v>
      </c>
      <c r="H19" s="2">
        <v>144.9</v>
      </c>
      <c r="I19" s="2">
        <v>0</v>
      </c>
      <c r="J19" s="2">
        <v>144.9</v>
      </c>
      <c r="K19" s="2">
        <v>0</v>
      </c>
      <c r="L19" s="2">
        <v>144.9</v>
      </c>
      <c r="M19" s="2">
        <v>0</v>
      </c>
      <c r="N19" s="2">
        <v>144.9</v>
      </c>
      <c r="O19" s="2">
        <v>0</v>
      </c>
      <c r="P19" s="2">
        <v>144.9</v>
      </c>
      <c r="Q19" s="2">
        <v>0</v>
      </c>
      <c r="R19" s="2">
        <v>144.9</v>
      </c>
      <c r="S19" s="2">
        <v>0</v>
      </c>
      <c r="T19" s="2">
        <v>144.9</v>
      </c>
      <c r="U19" s="2">
        <v>0</v>
      </c>
      <c r="V19" s="2">
        <v>144.9</v>
      </c>
      <c r="W19" s="2">
        <v>0</v>
      </c>
      <c r="X19" s="2">
        <v>144.9</v>
      </c>
      <c r="Y19" s="2">
        <v>0</v>
      </c>
    </row>
    <row r="20" spans="1:25" x14ac:dyDescent="0.25">
      <c r="A20" s="9" t="s">
        <v>31</v>
      </c>
      <c r="B20" s="4">
        <v>2000</v>
      </c>
      <c r="C20" s="4">
        <v>0</v>
      </c>
      <c r="D20" s="4">
        <v>2000</v>
      </c>
      <c r="E20" s="4">
        <v>0</v>
      </c>
      <c r="F20" s="4">
        <v>2000</v>
      </c>
      <c r="G20" s="4">
        <v>0</v>
      </c>
      <c r="H20" s="4">
        <v>2000</v>
      </c>
      <c r="I20" s="4">
        <v>0</v>
      </c>
      <c r="J20" s="4">
        <v>2000</v>
      </c>
      <c r="K20" s="4">
        <v>0</v>
      </c>
      <c r="L20" s="4">
        <v>2000</v>
      </c>
      <c r="M20" s="4">
        <v>0</v>
      </c>
      <c r="N20" s="4">
        <v>2000</v>
      </c>
      <c r="O20" s="4">
        <v>0</v>
      </c>
      <c r="P20" s="4">
        <v>2000</v>
      </c>
      <c r="Q20" s="4">
        <v>0</v>
      </c>
      <c r="R20" s="4">
        <v>2000</v>
      </c>
      <c r="S20" s="4">
        <v>0</v>
      </c>
      <c r="T20" s="4">
        <v>2000</v>
      </c>
      <c r="U20" s="4">
        <v>0</v>
      </c>
      <c r="V20" s="4">
        <v>2000</v>
      </c>
      <c r="W20" s="4">
        <v>0</v>
      </c>
      <c r="X20" s="4">
        <v>2000</v>
      </c>
      <c r="Y20" s="4">
        <v>0</v>
      </c>
    </row>
    <row r="21" spans="1:25" x14ac:dyDescent="0.25">
      <c r="A21" s="10" t="s">
        <v>32</v>
      </c>
      <c r="B21" s="2">
        <v>8.25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 s="9" t="s">
        <v>41</v>
      </c>
      <c r="B22" s="4">
        <f>0.06*B8</f>
        <v>753.65219999999988</v>
      </c>
      <c r="C22" s="4">
        <v>0</v>
      </c>
      <c r="D22" s="4">
        <f t="shared" ref="D22:X22" si="5">0.06*D8</f>
        <v>761.18872199999998</v>
      </c>
      <c r="E22" s="4">
        <v>0</v>
      </c>
      <c r="F22" s="4">
        <f t="shared" si="5"/>
        <v>768.80060921999996</v>
      </c>
      <c r="G22" s="4">
        <v>0</v>
      </c>
      <c r="H22" s="4">
        <f t="shared" si="5"/>
        <v>776.48861531219995</v>
      </c>
      <c r="I22" s="4">
        <v>0</v>
      </c>
      <c r="J22" s="4">
        <f t="shared" si="5"/>
        <v>784.25350146532207</v>
      </c>
      <c r="K22" s="4">
        <v>0</v>
      </c>
      <c r="L22" s="4">
        <f t="shared" si="5"/>
        <v>792.0960364799754</v>
      </c>
      <c r="M22" s="4">
        <v>0</v>
      </c>
      <c r="N22" s="4">
        <f t="shared" si="5"/>
        <v>800.01699684477501</v>
      </c>
      <c r="O22" s="4">
        <v>0</v>
      </c>
      <c r="P22" s="4">
        <f t="shared" si="5"/>
        <v>808.01716681322284</v>
      </c>
      <c r="Q22" s="4">
        <v>0</v>
      </c>
      <c r="R22" s="4">
        <f t="shared" si="5"/>
        <v>888.81888349454516</v>
      </c>
      <c r="S22" s="4">
        <v>0</v>
      </c>
      <c r="T22" s="4">
        <f t="shared" si="5"/>
        <v>977.70077184399975</v>
      </c>
      <c r="U22" s="4">
        <v>0</v>
      </c>
      <c r="V22" s="4">
        <f t="shared" si="5"/>
        <v>1075.4708490283999</v>
      </c>
      <c r="W22" s="4">
        <v>0</v>
      </c>
      <c r="X22" s="4">
        <f t="shared" si="5"/>
        <v>1183.0179339312399</v>
      </c>
      <c r="Y22" s="4">
        <v>0</v>
      </c>
    </row>
    <row r="23" spans="1:25" x14ac:dyDescent="0.25">
      <c r="A23" s="10" t="s">
        <v>33</v>
      </c>
      <c r="B23" s="2">
        <v>44.1</v>
      </c>
      <c r="C23" s="2">
        <v>0</v>
      </c>
      <c r="D23" s="2">
        <v>44.1</v>
      </c>
      <c r="E23" s="2">
        <v>0</v>
      </c>
      <c r="F23" s="2">
        <v>44.1</v>
      </c>
      <c r="G23" s="2">
        <v>0</v>
      </c>
      <c r="H23" s="2">
        <v>44.1</v>
      </c>
      <c r="I23" s="2">
        <v>0</v>
      </c>
      <c r="J23" s="2">
        <v>44.1</v>
      </c>
      <c r="K23" s="2">
        <v>0</v>
      </c>
      <c r="L23" s="2">
        <v>44.1</v>
      </c>
      <c r="M23" s="2">
        <v>0</v>
      </c>
      <c r="N23" s="2">
        <v>44.1</v>
      </c>
      <c r="O23" s="2">
        <v>0</v>
      </c>
      <c r="P23" s="2">
        <v>44.1</v>
      </c>
      <c r="Q23" s="2">
        <v>0</v>
      </c>
      <c r="R23" s="2">
        <v>44.1</v>
      </c>
      <c r="S23" s="2">
        <v>0</v>
      </c>
      <c r="T23" s="2">
        <v>44.1</v>
      </c>
      <c r="U23" s="2">
        <v>0</v>
      </c>
      <c r="V23" s="2">
        <v>44.1</v>
      </c>
      <c r="W23" s="2">
        <v>0</v>
      </c>
      <c r="X23" s="2">
        <v>44.1</v>
      </c>
      <c r="Y23" s="2">
        <v>0</v>
      </c>
    </row>
    <row r="24" spans="1:25" x14ac:dyDescent="0.25">
      <c r="A24" s="12" t="s">
        <v>34</v>
      </c>
      <c r="B24" s="7">
        <v>363.88</v>
      </c>
      <c r="C24" s="7">
        <v>0</v>
      </c>
      <c r="D24" s="7" t="s">
        <v>42</v>
      </c>
      <c r="E24" s="7">
        <v>0</v>
      </c>
      <c r="F24" s="7" t="s">
        <v>42</v>
      </c>
      <c r="G24" s="7">
        <v>0</v>
      </c>
      <c r="H24" s="7" t="s">
        <v>42</v>
      </c>
      <c r="I24" s="7">
        <v>0</v>
      </c>
      <c r="J24" s="7" t="s">
        <v>42</v>
      </c>
      <c r="K24" s="7">
        <v>0</v>
      </c>
      <c r="L24" s="7" t="s">
        <v>42</v>
      </c>
      <c r="M24" s="7">
        <v>0</v>
      </c>
      <c r="N24" s="7" t="s">
        <v>42</v>
      </c>
      <c r="O24" s="7">
        <v>0</v>
      </c>
      <c r="P24" s="7" t="s">
        <v>42</v>
      </c>
      <c r="Q24" s="7">
        <v>0</v>
      </c>
      <c r="R24" s="7" t="s">
        <v>42</v>
      </c>
      <c r="S24" s="7">
        <v>0</v>
      </c>
      <c r="T24" s="7" t="s">
        <v>42</v>
      </c>
      <c r="U24" s="7">
        <v>0</v>
      </c>
      <c r="V24" s="7" t="s">
        <v>42</v>
      </c>
      <c r="W24" s="7">
        <v>0</v>
      </c>
      <c r="X24" s="7" t="s">
        <v>42</v>
      </c>
      <c r="Y24" s="7">
        <v>0</v>
      </c>
    </row>
    <row r="25" spans="1:25" x14ac:dyDescent="0.25">
      <c r="A25" s="10" t="s">
        <v>35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25000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 s="9" t="s">
        <v>36</v>
      </c>
      <c r="B26" s="4">
        <v>6000</v>
      </c>
      <c r="C26" s="4">
        <v>0</v>
      </c>
      <c r="D26" s="4">
        <v>6000</v>
      </c>
      <c r="E26" s="4">
        <v>0</v>
      </c>
      <c r="F26" s="4">
        <v>6000</v>
      </c>
      <c r="G26" s="4">
        <v>0</v>
      </c>
      <c r="H26" s="4">
        <v>6000</v>
      </c>
      <c r="I26" s="4">
        <v>0</v>
      </c>
      <c r="J26" s="4">
        <v>6000</v>
      </c>
      <c r="K26" s="4">
        <v>0</v>
      </c>
      <c r="L26" s="4">
        <v>6000</v>
      </c>
      <c r="M26" s="4">
        <v>0</v>
      </c>
      <c r="N26" s="4">
        <v>6000</v>
      </c>
      <c r="O26" s="4">
        <v>0</v>
      </c>
      <c r="P26" s="4">
        <v>6000</v>
      </c>
      <c r="Q26" s="4">
        <v>0</v>
      </c>
      <c r="R26" s="4">
        <v>6000</v>
      </c>
      <c r="S26" s="4">
        <v>0</v>
      </c>
      <c r="T26" s="4">
        <v>6000</v>
      </c>
      <c r="U26" s="4">
        <v>0</v>
      </c>
      <c r="V26" s="4">
        <v>6000</v>
      </c>
      <c r="W26" s="4">
        <v>0</v>
      </c>
      <c r="X26" s="4">
        <v>6000</v>
      </c>
      <c r="Y26" s="4">
        <v>0</v>
      </c>
    </row>
    <row r="27" spans="1:25" x14ac:dyDescent="0.25">
      <c r="A27" s="10" t="s">
        <v>37</v>
      </c>
      <c r="B27" s="6">
        <f>SUM(B12:B26)</f>
        <v>11362.572200000001</v>
      </c>
      <c r="C27" s="6">
        <f t="shared" ref="C27:Y27" si="6">SUM(C12:C26)</f>
        <v>0</v>
      </c>
      <c r="D27" s="6">
        <f t="shared" si="6"/>
        <v>11009.978722</v>
      </c>
      <c r="E27" s="6">
        <f t="shared" si="6"/>
        <v>0</v>
      </c>
      <c r="F27" s="6">
        <f t="shared" si="6"/>
        <v>11017.590609220002</v>
      </c>
      <c r="G27" s="6">
        <f t="shared" si="6"/>
        <v>0</v>
      </c>
      <c r="H27" s="6">
        <f t="shared" si="6"/>
        <v>11025.2786153122</v>
      </c>
      <c r="I27" s="6">
        <f t="shared" si="6"/>
        <v>0</v>
      </c>
      <c r="J27" s="6">
        <f t="shared" si="6"/>
        <v>11033.043501465323</v>
      </c>
      <c r="K27" s="6">
        <f t="shared" si="6"/>
        <v>0</v>
      </c>
      <c r="L27" s="6">
        <f t="shared" si="6"/>
        <v>11040.886036479977</v>
      </c>
      <c r="M27" s="6">
        <f t="shared" si="6"/>
        <v>0</v>
      </c>
      <c r="N27" s="6">
        <f t="shared" si="6"/>
        <v>11188.806996844776</v>
      </c>
      <c r="O27" s="6">
        <f t="shared" si="6"/>
        <v>0</v>
      </c>
      <c r="P27" s="6">
        <f t="shared" si="6"/>
        <v>11196.807166813223</v>
      </c>
      <c r="Q27" s="6">
        <f t="shared" si="6"/>
        <v>0</v>
      </c>
      <c r="R27" s="6">
        <f t="shared" si="6"/>
        <v>11277.608883494546</v>
      </c>
      <c r="S27" s="6">
        <f t="shared" si="6"/>
        <v>0</v>
      </c>
      <c r="T27" s="6">
        <f t="shared" si="6"/>
        <v>36366.490771844001</v>
      </c>
      <c r="U27" s="6">
        <f t="shared" si="6"/>
        <v>0</v>
      </c>
      <c r="V27" s="6">
        <f t="shared" si="6"/>
        <v>11464.2608490284</v>
      </c>
      <c r="W27" s="6">
        <f t="shared" si="6"/>
        <v>0</v>
      </c>
      <c r="X27" s="6">
        <f t="shared" si="6"/>
        <v>11571.807933931241</v>
      </c>
      <c r="Y27" s="6">
        <f t="shared" si="6"/>
        <v>0</v>
      </c>
    </row>
    <row r="28" spans="1:25" x14ac:dyDescent="0.25">
      <c r="A28" s="9" t="s">
        <v>43</v>
      </c>
      <c r="B28" s="5">
        <f>B8</f>
        <v>12560.869999999999</v>
      </c>
      <c r="C28" s="5">
        <f t="shared" ref="C28:Y28" si="7">C8</f>
        <v>0</v>
      </c>
      <c r="D28" s="5">
        <f t="shared" si="7"/>
        <v>12686.4787</v>
      </c>
      <c r="E28" s="5">
        <f t="shared" si="7"/>
        <v>0</v>
      </c>
      <c r="F28" s="5">
        <f t="shared" si="7"/>
        <v>12813.343487</v>
      </c>
      <c r="G28" s="5">
        <f t="shared" si="7"/>
        <v>0</v>
      </c>
      <c r="H28" s="5">
        <f t="shared" si="7"/>
        <v>12941.47692187</v>
      </c>
      <c r="I28" s="5">
        <f t="shared" si="7"/>
        <v>0</v>
      </c>
      <c r="J28" s="5">
        <f t="shared" si="7"/>
        <v>13070.891691088702</v>
      </c>
      <c r="K28" s="5">
        <f t="shared" si="7"/>
        <v>0</v>
      </c>
      <c r="L28" s="5">
        <f t="shared" si="7"/>
        <v>13201.60060799959</v>
      </c>
      <c r="M28" s="5">
        <f t="shared" si="7"/>
        <v>0</v>
      </c>
      <c r="N28" s="5">
        <f t="shared" si="7"/>
        <v>13333.616614079585</v>
      </c>
      <c r="O28" s="5">
        <f t="shared" si="7"/>
        <v>0</v>
      </c>
      <c r="P28" s="5">
        <f t="shared" si="7"/>
        <v>13466.952780220381</v>
      </c>
      <c r="Q28" s="5">
        <f t="shared" si="7"/>
        <v>0</v>
      </c>
      <c r="R28" s="5">
        <f t="shared" si="7"/>
        <v>14813.648058242419</v>
      </c>
      <c r="S28" s="5">
        <f t="shared" si="7"/>
        <v>0</v>
      </c>
      <c r="T28" s="5">
        <f t="shared" si="7"/>
        <v>16295.012864066663</v>
      </c>
      <c r="U28" s="5">
        <f t="shared" si="7"/>
        <v>0</v>
      </c>
      <c r="V28" s="5">
        <f t="shared" si="7"/>
        <v>17924.514150473333</v>
      </c>
      <c r="W28" s="5">
        <f t="shared" si="7"/>
        <v>0</v>
      </c>
      <c r="X28" s="5">
        <f t="shared" si="7"/>
        <v>19716.965565520666</v>
      </c>
      <c r="Y28" s="5">
        <f t="shared" si="7"/>
        <v>0</v>
      </c>
    </row>
    <row r="29" spans="1:25" x14ac:dyDescent="0.25">
      <c r="A29" s="13" t="s">
        <v>38</v>
      </c>
      <c r="B29" s="14">
        <f>B28-B27</f>
        <v>1198.2977999999985</v>
      </c>
      <c r="C29" s="14">
        <f t="shared" ref="C29:Y29" si="8">C28-C27</f>
        <v>0</v>
      </c>
      <c r="D29" s="14">
        <f t="shared" si="8"/>
        <v>1676.4999779999998</v>
      </c>
      <c r="E29" s="14">
        <f t="shared" si="8"/>
        <v>0</v>
      </c>
      <c r="F29" s="14">
        <f t="shared" si="8"/>
        <v>1795.752877779998</v>
      </c>
      <c r="G29" s="14">
        <f t="shared" si="8"/>
        <v>0</v>
      </c>
      <c r="H29" s="14">
        <f t="shared" si="8"/>
        <v>1916.1983065578006</v>
      </c>
      <c r="I29" s="14">
        <f t="shared" si="8"/>
        <v>0</v>
      </c>
      <c r="J29" s="14">
        <f t="shared" si="8"/>
        <v>2037.8481896233789</v>
      </c>
      <c r="K29" s="14">
        <f t="shared" si="8"/>
        <v>0</v>
      </c>
      <c r="L29" s="14">
        <f t="shared" si="8"/>
        <v>2160.7145715196129</v>
      </c>
      <c r="M29" s="14">
        <f t="shared" si="8"/>
        <v>0</v>
      </c>
      <c r="N29" s="14">
        <f t="shared" si="8"/>
        <v>2144.8096172348087</v>
      </c>
      <c r="O29" s="14">
        <f t="shared" si="8"/>
        <v>0</v>
      </c>
      <c r="P29" s="14">
        <f t="shared" si="8"/>
        <v>2270.1456134071577</v>
      </c>
      <c r="Q29" s="14">
        <f t="shared" si="8"/>
        <v>0</v>
      </c>
      <c r="R29" s="14">
        <f t="shared" si="8"/>
        <v>3536.0391747478734</v>
      </c>
      <c r="S29" s="14">
        <f t="shared" si="8"/>
        <v>0</v>
      </c>
      <c r="T29" s="14">
        <f t="shared" si="8"/>
        <v>-20071.477907777338</v>
      </c>
      <c r="U29" s="14">
        <f t="shared" si="8"/>
        <v>0</v>
      </c>
      <c r="V29" s="14">
        <f t="shared" si="8"/>
        <v>6460.2533014449327</v>
      </c>
      <c r="W29" s="14">
        <f t="shared" si="8"/>
        <v>0</v>
      </c>
      <c r="X29" s="14">
        <f t="shared" si="8"/>
        <v>8145.1576315894254</v>
      </c>
      <c r="Y29" s="14">
        <f t="shared" si="8"/>
        <v>0</v>
      </c>
    </row>
    <row r="30" spans="1:25" x14ac:dyDescent="0.25">
      <c r="A30" s="15" t="s">
        <v>39</v>
      </c>
      <c r="B30" s="16">
        <f>'1º_Ano'!X31</f>
        <v>9623.9986874999886</v>
      </c>
      <c r="C30" s="16">
        <v>0</v>
      </c>
      <c r="D30" s="16">
        <f>B31</f>
        <v>10822.296487499987</v>
      </c>
      <c r="E30" s="16">
        <f t="shared" ref="E30:Y30" si="9">C31</f>
        <v>0</v>
      </c>
      <c r="F30" s="16">
        <f t="shared" si="9"/>
        <v>12498.796465499987</v>
      </c>
      <c r="G30" s="16">
        <f t="shared" si="9"/>
        <v>0</v>
      </c>
      <c r="H30" s="16">
        <f t="shared" si="9"/>
        <v>14294.549343279985</v>
      </c>
      <c r="I30" s="16">
        <f t="shared" si="9"/>
        <v>0</v>
      </c>
      <c r="J30" s="16">
        <f t="shared" si="9"/>
        <v>16210.747649837786</v>
      </c>
      <c r="K30" s="16">
        <f t="shared" si="9"/>
        <v>0</v>
      </c>
      <c r="L30" s="16">
        <f t="shared" si="9"/>
        <v>18248.595839461166</v>
      </c>
      <c r="M30" s="16">
        <f t="shared" si="9"/>
        <v>0</v>
      </c>
      <c r="N30" s="16">
        <f t="shared" si="9"/>
        <v>20409.310410980779</v>
      </c>
      <c r="O30" s="16">
        <f t="shared" si="9"/>
        <v>0</v>
      </c>
      <c r="P30" s="16">
        <f t="shared" si="9"/>
        <v>22554.120028215588</v>
      </c>
      <c r="Q30" s="16">
        <f t="shared" si="9"/>
        <v>0</v>
      </c>
      <c r="R30" s="16">
        <f t="shared" si="9"/>
        <v>24824.265641622747</v>
      </c>
      <c r="S30" s="16">
        <f t="shared" si="9"/>
        <v>0</v>
      </c>
      <c r="T30" s="16">
        <f t="shared" si="9"/>
        <v>28360.304816370619</v>
      </c>
      <c r="U30" s="16">
        <f t="shared" si="9"/>
        <v>0</v>
      </c>
      <c r="V30" s="16">
        <f t="shared" si="9"/>
        <v>8288.8269085932807</v>
      </c>
      <c r="W30" s="16">
        <f t="shared" si="9"/>
        <v>0</v>
      </c>
      <c r="X30" s="16">
        <f t="shared" si="9"/>
        <v>14749.080210038213</v>
      </c>
      <c r="Y30" s="16">
        <f t="shared" si="9"/>
        <v>0</v>
      </c>
    </row>
    <row r="31" spans="1:25" x14ac:dyDescent="0.25">
      <c r="A31" s="1" t="s">
        <v>40</v>
      </c>
      <c r="B31" s="31">
        <f>B30-B27+B28</f>
        <v>10822.296487499987</v>
      </c>
      <c r="C31" s="31">
        <f>C30-C27+C28</f>
        <v>0</v>
      </c>
      <c r="D31" s="31">
        <f>D30-D27+D28</f>
        <v>12498.796465499987</v>
      </c>
      <c r="E31" s="31">
        <f t="shared" ref="E31:Y31" si="10">E30-E27+E28</f>
        <v>0</v>
      </c>
      <c r="F31" s="31">
        <f t="shared" si="10"/>
        <v>14294.549343279985</v>
      </c>
      <c r="G31" s="31">
        <f t="shared" si="10"/>
        <v>0</v>
      </c>
      <c r="H31" s="31">
        <f t="shared" si="10"/>
        <v>16210.747649837786</v>
      </c>
      <c r="I31" s="31">
        <f t="shared" si="10"/>
        <v>0</v>
      </c>
      <c r="J31" s="31">
        <f t="shared" si="10"/>
        <v>18248.595839461166</v>
      </c>
      <c r="K31" s="31">
        <f t="shared" si="10"/>
        <v>0</v>
      </c>
      <c r="L31" s="31">
        <f t="shared" si="10"/>
        <v>20409.310410980779</v>
      </c>
      <c r="M31" s="31">
        <f t="shared" si="10"/>
        <v>0</v>
      </c>
      <c r="N31" s="31">
        <f t="shared" si="10"/>
        <v>22554.120028215588</v>
      </c>
      <c r="O31" s="31">
        <f t="shared" si="10"/>
        <v>0</v>
      </c>
      <c r="P31" s="31">
        <f t="shared" si="10"/>
        <v>24824.265641622747</v>
      </c>
      <c r="Q31" s="31">
        <f t="shared" si="10"/>
        <v>0</v>
      </c>
      <c r="R31" s="31">
        <f t="shared" si="10"/>
        <v>28360.304816370619</v>
      </c>
      <c r="S31" s="31">
        <f t="shared" si="10"/>
        <v>0</v>
      </c>
      <c r="T31" s="31">
        <f t="shared" si="10"/>
        <v>8288.8269085932807</v>
      </c>
      <c r="U31" s="31">
        <f t="shared" si="10"/>
        <v>0</v>
      </c>
      <c r="V31" s="31">
        <f t="shared" si="10"/>
        <v>14749.080210038213</v>
      </c>
      <c r="W31" s="31">
        <f t="shared" si="10"/>
        <v>0</v>
      </c>
      <c r="X31" s="31">
        <f t="shared" si="10"/>
        <v>22894.237841627641</v>
      </c>
      <c r="Y31" s="31">
        <f t="shared" si="10"/>
        <v>0</v>
      </c>
    </row>
    <row r="32" spans="1:25" x14ac:dyDescent="0.25">
      <c r="T32" s="18" t="s">
        <v>44</v>
      </c>
    </row>
  </sheetData>
  <conditionalFormatting sqref="B29:Y3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5DB8-7FD7-4E48-8093-50AAFBA36BE8}">
  <dimension ref="A1:Y31"/>
  <sheetViews>
    <sheetView topLeftCell="R14" zoomScaleNormal="100" workbookViewId="0">
      <selection activeCell="Y31" sqref="A31:Y31"/>
    </sheetView>
  </sheetViews>
  <sheetFormatPr defaultRowHeight="15" x14ac:dyDescent="0.25"/>
  <cols>
    <col min="1" max="1" width="32.85546875" style="8" bestFit="1" customWidth="1"/>
    <col min="2" max="2" width="12.85546875" style="8" bestFit="1" customWidth="1"/>
    <col min="3" max="3" width="12.7109375" style="8" bestFit="1" customWidth="1"/>
    <col min="4" max="4" width="12.85546875" style="8" bestFit="1" customWidth="1"/>
    <col min="5" max="5" width="10.5703125" style="8" bestFit="1" customWidth="1"/>
    <col min="6" max="6" width="12.85546875" style="8" bestFit="1" customWidth="1"/>
    <col min="7" max="7" width="10.5703125" style="8" bestFit="1" customWidth="1"/>
    <col min="8" max="8" width="12.7109375" style="8" bestFit="1" customWidth="1"/>
    <col min="9" max="9" width="9.28515625" style="8" bestFit="1" customWidth="1"/>
    <col min="10" max="10" width="12.7109375" style="8" bestFit="1" customWidth="1"/>
    <col min="11" max="11" width="10.5703125" style="8" bestFit="1" customWidth="1"/>
    <col min="12" max="12" width="13.85546875" style="8" bestFit="1" customWidth="1"/>
    <col min="13" max="13" width="10.5703125" style="8" bestFit="1" customWidth="1"/>
    <col min="14" max="14" width="13.85546875" style="8" bestFit="1" customWidth="1"/>
    <col min="15" max="15" width="10.5703125" style="8" bestFit="1" customWidth="1"/>
    <col min="16" max="16" width="13.85546875" style="8" bestFit="1" customWidth="1"/>
    <col min="17" max="17" width="10.42578125" style="8" bestFit="1" customWidth="1"/>
    <col min="18" max="18" width="13.85546875" style="8" bestFit="1" customWidth="1"/>
    <col min="19" max="19" width="10.5703125" style="8" bestFit="1" customWidth="1"/>
    <col min="20" max="20" width="13.85546875" style="8" bestFit="1" customWidth="1"/>
    <col min="21" max="21" width="10.5703125" style="8" bestFit="1" customWidth="1"/>
    <col min="22" max="22" width="13.85546875" style="8" bestFit="1" customWidth="1"/>
    <col min="23" max="23" width="10.5703125" style="8" bestFit="1" customWidth="1"/>
    <col min="24" max="24" width="13.85546875" style="8" bestFit="1" customWidth="1"/>
    <col min="25" max="25" width="10.5703125" style="8" bestFit="1" customWidth="1"/>
    <col min="26" max="16384" width="9.140625" style="8"/>
  </cols>
  <sheetData>
    <row r="1" spans="1:25" x14ac:dyDescent="0.25">
      <c r="A1" s="8" t="s">
        <v>0</v>
      </c>
    </row>
    <row r="2" spans="1:25" x14ac:dyDescent="0.25">
      <c r="A2" s="8" t="s">
        <v>1</v>
      </c>
    </row>
    <row r="3" spans="1:25" x14ac:dyDescent="0.25">
      <c r="A3" s="26" t="s">
        <v>2</v>
      </c>
      <c r="B3" s="27" t="s">
        <v>3</v>
      </c>
      <c r="C3" s="27"/>
      <c r="D3" s="27" t="s">
        <v>4</v>
      </c>
      <c r="E3" s="27"/>
      <c r="F3" s="27" t="s">
        <v>5</v>
      </c>
      <c r="G3" s="27"/>
      <c r="H3" s="27" t="s">
        <v>6</v>
      </c>
      <c r="I3" s="27"/>
      <c r="J3" s="27" t="s">
        <v>7</v>
      </c>
      <c r="K3" s="27"/>
      <c r="L3" s="27" t="s">
        <v>8</v>
      </c>
      <c r="M3" s="27"/>
      <c r="N3" s="27" t="s">
        <v>9</v>
      </c>
      <c r="O3" s="27"/>
      <c r="P3" s="27" t="s">
        <v>10</v>
      </c>
      <c r="Q3" s="27"/>
      <c r="R3" s="27" t="s">
        <v>11</v>
      </c>
      <c r="S3" s="27"/>
      <c r="T3" s="27" t="s">
        <v>12</v>
      </c>
      <c r="U3" s="27"/>
      <c r="V3" s="27" t="s">
        <v>13</v>
      </c>
      <c r="W3" s="27"/>
      <c r="X3" s="27" t="s">
        <v>14</v>
      </c>
      <c r="Y3" s="27"/>
    </row>
    <row r="4" spans="1:25" x14ac:dyDescent="0.25">
      <c r="A4" s="28"/>
      <c r="B4" s="29" t="s">
        <v>15</v>
      </c>
      <c r="C4" s="29" t="s">
        <v>16</v>
      </c>
      <c r="D4" s="29" t="s">
        <v>15</v>
      </c>
      <c r="E4" s="29" t="s">
        <v>16</v>
      </c>
      <c r="F4" s="29" t="s">
        <v>17</v>
      </c>
      <c r="G4" s="29" t="s">
        <v>16</v>
      </c>
      <c r="H4" s="29" t="s">
        <v>15</v>
      </c>
      <c r="I4" s="29" t="s">
        <v>16</v>
      </c>
      <c r="J4" s="29" t="s">
        <v>15</v>
      </c>
      <c r="K4" s="29" t="s">
        <v>16</v>
      </c>
      <c r="L4" s="29" t="s">
        <v>15</v>
      </c>
      <c r="M4" s="29" t="s">
        <v>16</v>
      </c>
      <c r="N4" s="29" t="s">
        <v>15</v>
      </c>
      <c r="O4" s="29" t="s">
        <v>16</v>
      </c>
      <c r="P4" s="29" t="s">
        <v>15</v>
      </c>
      <c r="Q4" s="29" t="s">
        <v>16</v>
      </c>
      <c r="R4" s="29" t="s">
        <v>15</v>
      </c>
      <c r="S4" s="29" t="s">
        <v>16</v>
      </c>
      <c r="T4" s="29" t="s">
        <v>15</v>
      </c>
      <c r="U4" s="29" t="s">
        <v>16</v>
      </c>
      <c r="V4" s="29" t="s">
        <v>15</v>
      </c>
      <c r="W4" s="29" t="s">
        <v>16</v>
      </c>
      <c r="X4" s="29" t="s">
        <v>15</v>
      </c>
      <c r="Y4" s="29" t="s">
        <v>16</v>
      </c>
    </row>
    <row r="5" spans="1:25" x14ac:dyDescent="0.25">
      <c r="A5" s="10" t="s">
        <v>18</v>
      </c>
      <c r="B5" s="2">
        <f>'[1]2020'!X5</f>
        <v>12069.008088982035</v>
      </c>
      <c r="C5" s="2">
        <v>0</v>
      </c>
      <c r="D5" s="2">
        <f>B5*1.005</f>
        <v>12129.353129426943</v>
      </c>
      <c r="E5" s="2">
        <f t="shared" ref="E5:T7" si="0">C5*1.005</f>
        <v>0</v>
      </c>
      <c r="F5" s="2">
        <f t="shared" si="0"/>
        <v>12189.999895074077</v>
      </c>
      <c r="G5" s="2">
        <f t="shared" si="0"/>
        <v>0</v>
      </c>
      <c r="H5" s="2">
        <f t="shared" si="0"/>
        <v>12250.949894549447</v>
      </c>
      <c r="I5" s="2">
        <f t="shared" si="0"/>
        <v>0</v>
      </c>
      <c r="J5" s="2">
        <f t="shared" si="0"/>
        <v>12312.204644022193</v>
      </c>
      <c r="K5" s="2">
        <f t="shared" si="0"/>
        <v>0</v>
      </c>
      <c r="L5" s="2">
        <f t="shared" si="0"/>
        <v>12373.765667242302</v>
      </c>
      <c r="M5" s="2">
        <f t="shared" si="0"/>
        <v>0</v>
      </c>
      <c r="N5" s="2">
        <f t="shared" si="0"/>
        <v>12435.634495578512</v>
      </c>
      <c r="O5" s="2">
        <f t="shared" si="0"/>
        <v>0</v>
      </c>
      <c r="P5" s="2">
        <f t="shared" si="0"/>
        <v>12497.812668056404</v>
      </c>
      <c r="Q5" s="2">
        <f t="shared" si="0"/>
        <v>0</v>
      </c>
      <c r="R5" s="2">
        <f t="shared" si="0"/>
        <v>12560.301731396685</v>
      </c>
      <c r="S5" s="2">
        <f t="shared" si="0"/>
        <v>0</v>
      </c>
      <c r="T5" s="2">
        <f t="shared" si="0"/>
        <v>12623.103240053666</v>
      </c>
      <c r="U5" s="2">
        <f t="shared" ref="U5:X7" si="1">S5*1.005</f>
        <v>0</v>
      </c>
      <c r="V5" s="2">
        <f t="shared" si="1"/>
        <v>12686.218756253933</v>
      </c>
      <c r="W5" s="2">
        <f t="shared" si="1"/>
        <v>0</v>
      </c>
      <c r="X5" s="2">
        <f t="shared" si="1"/>
        <v>12749.649850035201</v>
      </c>
      <c r="Y5" s="6">
        <v>0</v>
      </c>
    </row>
    <row r="6" spans="1:25" x14ac:dyDescent="0.25">
      <c r="A6" s="11" t="s">
        <v>19</v>
      </c>
      <c r="B6" s="3">
        <f>'[1]2020'!X6</f>
        <v>113.33330524323492</v>
      </c>
      <c r="C6" s="3">
        <v>0</v>
      </c>
      <c r="D6" s="3">
        <f t="shared" ref="D6:D7" si="2">B6*1.005</f>
        <v>113.89997176945108</v>
      </c>
      <c r="E6" s="3">
        <f t="shared" si="0"/>
        <v>0</v>
      </c>
      <c r="F6" s="3">
        <f t="shared" si="0"/>
        <v>114.46947162829832</v>
      </c>
      <c r="G6" s="3">
        <f t="shared" si="0"/>
        <v>0</v>
      </c>
      <c r="H6" s="3">
        <f t="shared" si="0"/>
        <v>115.04181898643981</v>
      </c>
      <c r="I6" s="3">
        <f t="shared" si="0"/>
        <v>0</v>
      </c>
      <c r="J6" s="3">
        <f t="shared" si="0"/>
        <v>115.617028081372</v>
      </c>
      <c r="K6" s="3">
        <f t="shared" si="0"/>
        <v>0</v>
      </c>
      <c r="L6" s="3">
        <f t="shared" si="0"/>
        <v>116.19511322177884</v>
      </c>
      <c r="M6" s="3">
        <f t="shared" si="0"/>
        <v>0</v>
      </c>
      <c r="N6" s="3">
        <f t="shared" si="0"/>
        <v>116.77608878788772</v>
      </c>
      <c r="O6" s="3">
        <f t="shared" si="0"/>
        <v>0</v>
      </c>
      <c r="P6" s="3">
        <f t="shared" si="0"/>
        <v>117.35996923182714</v>
      </c>
      <c r="Q6" s="3">
        <f t="shared" si="0"/>
        <v>0</v>
      </c>
      <c r="R6" s="3">
        <f t="shared" si="0"/>
        <v>117.94676907798626</v>
      </c>
      <c r="S6" s="3">
        <f t="shared" si="0"/>
        <v>0</v>
      </c>
      <c r="T6" s="3">
        <f t="shared" si="0"/>
        <v>118.53650292337618</v>
      </c>
      <c r="U6" s="3">
        <f t="shared" si="1"/>
        <v>0</v>
      </c>
      <c r="V6" s="3">
        <f t="shared" si="1"/>
        <v>119.12918543799304</v>
      </c>
      <c r="W6" s="3">
        <f t="shared" si="1"/>
        <v>0</v>
      </c>
      <c r="X6" s="3">
        <f t="shared" si="1"/>
        <v>119.72483136518299</v>
      </c>
      <c r="Y6" s="5">
        <v>0</v>
      </c>
    </row>
    <row r="7" spans="1:25" x14ac:dyDescent="0.25">
      <c r="A7" s="10" t="s">
        <v>20</v>
      </c>
      <c r="B7" s="2">
        <f>'[1]2020'!X7</f>
        <v>7534.624171295397</v>
      </c>
      <c r="C7" s="2">
        <v>0</v>
      </c>
      <c r="D7" s="2">
        <f t="shared" si="2"/>
        <v>7572.2972921518731</v>
      </c>
      <c r="E7" s="2">
        <f t="shared" si="0"/>
        <v>0</v>
      </c>
      <c r="F7" s="2">
        <f t="shared" si="0"/>
        <v>7610.158778612632</v>
      </c>
      <c r="G7" s="2">
        <f t="shared" si="0"/>
        <v>0</v>
      </c>
      <c r="H7" s="2">
        <f t="shared" si="0"/>
        <v>7648.2095725056943</v>
      </c>
      <c r="I7" s="2">
        <f t="shared" si="0"/>
        <v>0</v>
      </c>
      <c r="J7" s="2">
        <f t="shared" si="0"/>
        <v>7686.4506203682222</v>
      </c>
      <c r="K7" s="2">
        <f t="shared" si="0"/>
        <v>0</v>
      </c>
      <c r="L7" s="2">
        <f t="shared" si="0"/>
        <v>7724.8828734700628</v>
      </c>
      <c r="M7" s="2">
        <f t="shared" si="0"/>
        <v>0</v>
      </c>
      <c r="N7" s="2">
        <f t="shared" si="0"/>
        <v>7763.5072878374122</v>
      </c>
      <c r="O7" s="2">
        <f t="shared" si="0"/>
        <v>0</v>
      </c>
      <c r="P7" s="2">
        <f t="shared" si="0"/>
        <v>7802.3248242765985</v>
      </c>
      <c r="Q7" s="2">
        <f t="shared" si="0"/>
        <v>0</v>
      </c>
      <c r="R7" s="2">
        <f t="shared" si="0"/>
        <v>7841.3364483979803</v>
      </c>
      <c r="S7" s="2">
        <f t="shared" si="0"/>
        <v>0</v>
      </c>
      <c r="T7" s="2">
        <f t="shared" si="0"/>
        <v>7880.5431306399696</v>
      </c>
      <c r="U7" s="2">
        <f t="shared" si="1"/>
        <v>0</v>
      </c>
      <c r="V7" s="2">
        <f t="shared" si="1"/>
        <v>7919.9458462931689</v>
      </c>
      <c r="W7" s="2">
        <f t="shared" si="1"/>
        <v>0</v>
      </c>
      <c r="X7" s="2">
        <f t="shared" si="1"/>
        <v>7959.5455755246339</v>
      </c>
      <c r="Y7" s="6">
        <v>0</v>
      </c>
    </row>
    <row r="8" spans="1:25" x14ac:dyDescent="0.25">
      <c r="A8" s="9" t="s">
        <v>21</v>
      </c>
      <c r="B8" s="5">
        <f>SUM(B5:B7)</f>
        <v>19716.965565520666</v>
      </c>
      <c r="C8" s="5">
        <f t="shared" ref="C8:Y8" si="3">SUM(C5:C7)</f>
        <v>0</v>
      </c>
      <c r="D8" s="5">
        <f t="shared" si="3"/>
        <v>19815.550393348269</v>
      </c>
      <c r="E8" s="5">
        <f t="shared" si="3"/>
        <v>0</v>
      </c>
      <c r="F8" s="5">
        <f t="shared" si="3"/>
        <v>19914.628145315008</v>
      </c>
      <c r="G8" s="5">
        <f t="shared" si="3"/>
        <v>0</v>
      </c>
      <c r="H8" s="5">
        <f t="shared" si="3"/>
        <v>20014.201286041582</v>
      </c>
      <c r="I8" s="5">
        <f t="shared" si="3"/>
        <v>0</v>
      </c>
      <c r="J8" s="5">
        <f t="shared" si="3"/>
        <v>20114.272292471785</v>
      </c>
      <c r="K8" s="5">
        <f t="shared" si="3"/>
        <v>0</v>
      </c>
      <c r="L8" s="5">
        <f t="shared" si="3"/>
        <v>20214.843653934142</v>
      </c>
      <c r="M8" s="5">
        <f t="shared" si="3"/>
        <v>0</v>
      </c>
      <c r="N8" s="5">
        <f t="shared" si="3"/>
        <v>20315.917872203812</v>
      </c>
      <c r="O8" s="5">
        <f t="shared" si="3"/>
        <v>0</v>
      </c>
      <c r="P8" s="5">
        <f t="shared" si="3"/>
        <v>20417.497461564832</v>
      </c>
      <c r="Q8" s="5">
        <f t="shared" si="3"/>
        <v>0</v>
      </c>
      <c r="R8" s="5">
        <f t="shared" si="3"/>
        <v>20519.584948872653</v>
      </c>
      <c r="S8" s="5">
        <f t="shared" si="3"/>
        <v>0</v>
      </c>
      <c r="T8" s="5">
        <f t="shared" si="3"/>
        <v>20622.182873617014</v>
      </c>
      <c r="U8" s="5">
        <f t="shared" si="3"/>
        <v>0</v>
      </c>
      <c r="V8" s="5">
        <f t="shared" si="3"/>
        <v>20725.293787985094</v>
      </c>
      <c r="W8" s="5">
        <f t="shared" si="3"/>
        <v>0</v>
      </c>
      <c r="X8" s="5">
        <f t="shared" si="3"/>
        <v>20828.920256925019</v>
      </c>
      <c r="Y8" s="5">
        <f t="shared" si="3"/>
        <v>0</v>
      </c>
    </row>
    <row r="9" spans="1:25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25">
      <c r="A10" s="26" t="s">
        <v>22</v>
      </c>
      <c r="B10" s="27" t="s">
        <v>3</v>
      </c>
      <c r="C10" s="27"/>
      <c r="D10" s="27" t="s">
        <v>4</v>
      </c>
      <c r="E10" s="27"/>
      <c r="F10" s="27" t="s">
        <v>5</v>
      </c>
      <c r="G10" s="27"/>
      <c r="H10" s="27" t="s">
        <v>6</v>
      </c>
      <c r="I10" s="27"/>
      <c r="J10" s="27" t="s">
        <v>7</v>
      </c>
      <c r="K10" s="27"/>
      <c r="L10" s="27" t="s">
        <v>8</v>
      </c>
      <c r="M10" s="27"/>
      <c r="N10" s="27" t="s">
        <v>9</v>
      </c>
      <c r="O10" s="27"/>
      <c r="P10" s="27" t="s">
        <v>10</v>
      </c>
      <c r="Q10" s="27"/>
      <c r="R10" s="27" t="s">
        <v>11</v>
      </c>
      <c r="S10" s="27"/>
      <c r="T10" s="27" t="s">
        <v>12</v>
      </c>
      <c r="U10" s="27"/>
      <c r="V10" s="27" t="s">
        <v>13</v>
      </c>
      <c r="W10" s="27"/>
      <c r="X10" s="27" t="s">
        <v>14</v>
      </c>
      <c r="Y10" s="27"/>
    </row>
    <row r="11" spans="1:25" x14ac:dyDescent="0.25">
      <c r="A11" s="30"/>
      <c r="B11" s="29" t="s">
        <v>15</v>
      </c>
      <c r="C11" s="29" t="s">
        <v>16</v>
      </c>
      <c r="D11" s="29" t="s">
        <v>15</v>
      </c>
      <c r="E11" s="29" t="s">
        <v>16</v>
      </c>
      <c r="F11" s="29" t="s">
        <v>15</v>
      </c>
      <c r="G11" s="29" t="s">
        <v>16</v>
      </c>
      <c r="H11" s="29" t="s">
        <v>15</v>
      </c>
      <c r="I11" s="29" t="s">
        <v>16</v>
      </c>
      <c r="J11" s="29" t="s">
        <v>15</v>
      </c>
      <c r="K11" s="29" t="s">
        <v>16</v>
      </c>
      <c r="L11" s="29" t="s">
        <v>15</v>
      </c>
      <c r="M11" s="29" t="s">
        <v>16</v>
      </c>
      <c r="N11" s="29" t="s">
        <v>15</v>
      </c>
      <c r="O11" s="29" t="s">
        <v>16</v>
      </c>
      <c r="P11" s="29" t="s">
        <v>15</v>
      </c>
      <c r="Q11" s="29" t="s">
        <v>16</v>
      </c>
      <c r="R11" s="29" t="s">
        <v>15</v>
      </c>
      <c r="S11" s="29" t="s">
        <v>16</v>
      </c>
      <c r="T11" s="29" t="s">
        <v>15</v>
      </c>
      <c r="U11" s="29" t="s">
        <v>16</v>
      </c>
      <c r="V11" s="29" t="s">
        <v>15</v>
      </c>
      <c r="W11" s="29" t="s">
        <v>16</v>
      </c>
      <c r="X11" s="29" t="s">
        <v>15</v>
      </c>
      <c r="Y11" s="29" t="s">
        <v>16</v>
      </c>
    </row>
    <row r="12" spans="1:25" x14ac:dyDescent="0.25">
      <c r="A12" s="9" t="s">
        <v>23</v>
      </c>
      <c r="B12" s="4">
        <v>109.9</v>
      </c>
      <c r="C12" s="4">
        <v>0</v>
      </c>
      <c r="D12" s="4">
        <v>109.9</v>
      </c>
      <c r="E12" s="4">
        <v>0</v>
      </c>
      <c r="F12" s="4">
        <v>109.9</v>
      </c>
      <c r="G12" s="4">
        <v>0</v>
      </c>
      <c r="H12" s="4">
        <v>109.9</v>
      </c>
      <c r="I12" s="4">
        <v>0</v>
      </c>
      <c r="J12" s="4">
        <v>109.9</v>
      </c>
      <c r="K12" s="4">
        <v>0</v>
      </c>
      <c r="L12" s="4">
        <v>109.9</v>
      </c>
      <c r="M12" s="4">
        <v>0</v>
      </c>
      <c r="N12" s="4">
        <v>109.9</v>
      </c>
      <c r="O12" s="4">
        <v>0</v>
      </c>
      <c r="P12" s="4">
        <v>109.9</v>
      </c>
      <c r="Q12" s="4">
        <v>0</v>
      </c>
      <c r="R12" s="4">
        <v>109.9</v>
      </c>
      <c r="S12" s="4">
        <v>0</v>
      </c>
      <c r="T12" s="4">
        <v>109.9</v>
      </c>
      <c r="U12" s="4">
        <v>0</v>
      </c>
      <c r="V12" s="4">
        <v>109.9</v>
      </c>
      <c r="W12" s="4">
        <v>0</v>
      </c>
      <c r="X12" s="4">
        <v>109.9</v>
      </c>
      <c r="Y12" s="4">
        <v>0</v>
      </c>
    </row>
    <row r="13" spans="1:25" x14ac:dyDescent="0.25">
      <c r="A13" s="10" t="s">
        <v>24</v>
      </c>
      <c r="B13" s="2">
        <v>1400</v>
      </c>
      <c r="C13" s="2">
        <v>0</v>
      </c>
      <c r="D13" s="2">
        <v>1400</v>
      </c>
      <c r="E13" s="2">
        <v>0</v>
      </c>
      <c r="F13" s="2">
        <v>1400</v>
      </c>
      <c r="G13" s="2">
        <v>0</v>
      </c>
      <c r="H13" s="2">
        <v>1400</v>
      </c>
      <c r="I13" s="2">
        <v>0</v>
      </c>
      <c r="J13" s="2">
        <v>1400</v>
      </c>
      <c r="K13" s="2">
        <v>0</v>
      </c>
      <c r="L13" s="2">
        <v>1400</v>
      </c>
      <c r="M13" s="2">
        <v>0</v>
      </c>
      <c r="N13" s="2">
        <v>1400</v>
      </c>
      <c r="O13" s="2">
        <v>0</v>
      </c>
      <c r="P13" s="2">
        <v>1400</v>
      </c>
      <c r="Q13" s="2">
        <v>0</v>
      </c>
      <c r="R13" s="2">
        <v>1400</v>
      </c>
      <c r="S13" s="2">
        <v>0</v>
      </c>
      <c r="T13" s="2">
        <v>1400</v>
      </c>
      <c r="U13" s="2">
        <v>0</v>
      </c>
      <c r="V13" s="2">
        <v>1400</v>
      </c>
      <c r="W13" s="2">
        <v>0</v>
      </c>
      <c r="X13" s="2">
        <v>1400</v>
      </c>
      <c r="Y13" s="2">
        <v>0</v>
      </c>
    </row>
    <row r="14" spans="1:25" x14ac:dyDescent="0.25">
      <c r="A14" s="9" t="s">
        <v>25</v>
      </c>
      <c r="B14" s="4">
        <v>350</v>
      </c>
      <c r="C14" s="4">
        <v>0</v>
      </c>
      <c r="D14" s="4">
        <v>350</v>
      </c>
      <c r="E14" s="4">
        <v>0</v>
      </c>
      <c r="F14" s="4">
        <v>350</v>
      </c>
      <c r="G14" s="4">
        <v>0</v>
      </c>
      <c r="H14" s="4">
        <v>350</v>
      </c>
      <c r="I14" s="4">
        <v>0</v>
      </c>
      <c r="J14" s="4">
        <v>350</v>
      </c>
      <c r="K14" s="4">
        <v>0</v>
      </c>
      <c r="L14" s="4">
        <v>350</v>
      </c>
      <c r="M14" s="4">
        <v>0</v>
      </c>
      <c r="N14" s="4">
        <v>490</v>
      </c>
      <c r="O14" s="4">
        <v>0</v>
      </c>
      <c r="P14" s="4">
        <v>490</v>
      </c>
      <c r="Q14" s="4">
        <v>0</v>
      </c>
      <c r="R14" s="4">
        <v>490</v>
      </c>
      <c r="S14" s="4">
        <v>0</v>
      </c>
      <c r="T14" s="4">
        <v>490</v>
      </c>
      <c r="U14" s="4">
        <v>0</v>
      </c>
      <c r="V14" s="4">
        <v>490</v>
      </c>
      <c r="W14" s="4">
        <v>0</v>
      </c>
      <c r="X14" s="4">
        <v>490</v>
      </c>
      <c r="Y14" s="4">
        <v>0</v>
      </c>
    </row>
    <row r="15" spans="1:25" x14ac:dyDescent="0.25">
      <c r="A15" s="10" t="s">
        <v>26</v>
      </c>
      <c r="B15" s="2">
        <v>36.9</v>
      </c>
      <c r="C15" s="2">
        <v>0</v>
      </c>
      <c r="D15" s="2">
        <v>36.9</v>
      </c>
      <c r="E15" s="2">
        <v>0</v>
      </c>
      <c r="F15" s="2">
        <v>36.9</v>
      </c>
      <c r="G15" s="2">
        <v>0</v>
      </c>
      <c r="H15" s="2">
        <v>36.9</v>
      </c>
      <c r="I15" s="2">
        <v>0</v>
      </c>
      <c r="J15" s="2">
        <v>36.9</v>
      </c>
      <c r="K15" s="2">
        <v>0</v>
      </c>
      <c r="L15" s="2">
        <v>36.9</v>
      </c>
      <c r="M15" s="2">
        <v>0</v>
      </c>
      <c r="N15" s="2">
        <v>36.9</v>
      </c>
      <c r="O15" s="2">
        <v>0</v>
      </c>
      <c r="P15" s="2">
        <v>36.9</v>
      </c>
      <c r="Q15" s="2">
        <v>0</v>
      </c>
      <c r="R15" s="2">
        <v>36.9</v>
      </c>
      <c r="S15" s="2">
        <v>0</v>
      </c>
      <c r="T15" s="2">
        <v>36.9</v>
      </c>
      <c r="U15" s="2">
        <v>0</v>
      </c>
      <c r="V15" s="2">
        <v>36.9</v>
      </c>
      <c r="W15" s="2">
        <v>0</v>
      </c>
      <c r="X15" s="2">
        <v>36.9</v>
      </c>
      <c r="Y15" s="2">
        <v>0</v>
      </c>
    </row>
    <row r="16" spans="1:25" x14ac:dyDescent="0.25">
      <c r="A16" s="9" t="s">
        <v>27</v>
      </c>
      <c r="B16" s="4">
        <v>50.99</v>
      </c>
      <c r="C16" s="4">
        <v>0</v>
      </c>
      <c r="D16" s="4">
        <v>62.99</v>
      </c>
      <c r="E16" s="4">
        <v>0</v>
      </c>
      <c r="F16" s="4">
        <v>62.99</v>
      </c>
      <c r="G16" s="4">
        <v>0</v>
      </c>
      <c r="H16" s="4">
        <v>62.99</v>
      </c>
      <c r="I16" s="4">
        <v>0</v>
      </c>
      <c r="J16" s="4">
        <v>62.99</v>
      </c>
      <c r="K16" s="4">
        <v>0</v>
      </c>
      <c r="L16" s="4">
        <v>62.99</v>
      </c>
      <c r="M16" s="4">
        <v>0</v>
      </c>
      <c r="N16" s="4">
        <v>62.99</v>
      </c>
      <c r="O16" s="4">
        <v>0</v>
      </c>
      <c r="P16" s="4">
        <v>62.99</v>
      </c>
      <c r="Q16" s="4">
        <v>0</v>
      </c>
      <c r="R16" s="4">
        <v>62.99</v>
      </c>
      <c r="S16" s="4">
        <v>0</v>
      </c>
      <c r="T16" s="4">
        <v>62.99</v>
      </c>
      <c r="U16" s="4">
        <v>0</v>
      </c>
      <c r="V16" s="4">
        <v>62.99</v>
      </c>
      <c r="W16" s="4">
        <v>0</v>
      </c>
      <c r="X16" s="4">
        <v>62.99</v>
      </c>
      <c r="Y16" s="4">
        <v>0</v>
      </c>
    </row>
    <row r="17" spans="1:25" x14ac:dyDescent="0.25">
      <c r="A17" s="10" t="s">
        <v>28</v>
      </c>
      <c r="B17" s="2">
        <v>40</v>
      </c>
      <c r="C17" s="2">
        <v>0</v>
      </c>
      <c r="D17" s="2">
        <v>40</v>
      </c>
      <c r="E17" s="2">
        <v>0</v>
      </c>
      <c r="F17" s="2">
        <v>40</v>
      </c>
      <c r="G17" s="2">
        <v>0</v>
      </c>
      <c r="H17" s="2">
        <v>40</v>
      </c>
      <c r="I17" s="2">
        <v>0</v>
      </c>
      <c r="J17" s="2">
        <v>40</v>
      </c>
      <c r="K17" s="2">
        <v>0</v>
      </c>
      <c r="L17" s="2">
        <v>40</v>
      </c>
      <c r="M17" s="2">
        <v>0</v>
      </c>
      <c r="N17" s="2">
        <v>40</v>
      </c>
      <c r="O17" s="2">
        <v>0</v>
      </c>
      <c r="P17" s="2">
        <v>40</v>
      </c>
      <c r="Q17" s="2">
        <v>0</v>
      </c>
      <c r="R17" s="2">
        <v>40</v>
      </c>
      <c r="S17" s="2">
        <v>0</v>
      </c>
      <c r="T17" s="2">
        <v>40</v>
      </c>
      <c r="U17" s="2">
        <v>0</v>
      </c>
      <c r="V17" s="2">
        <v>40</v>
      </c>
      <c r="W17" s="2">
        <v>0</v>
      </c>
      <c r="X17" s="2">
        <v>40</v>
      </c>
      <c r="Y17" s="2">
        <v>0</v>
      </c>
    </row>
    <row r="18" spans="1:25" x14ac:dyDescent="0.25">
      <c r="A18" s="9" t="s">
        <v>29</v>
      </c>
      <c r="B18" s="4">
        <v>60</v>
      </c>
      <c r="C18" s="4">
        <v>0</v>
      </c>
      <c r="D18" s="4">
        <v>60</v>
      </c>
      <c r="E18" s="4">
        <v>0</v>
      </c>
      <c r="F18" s="4">
        <v>60</v>
      </c>
      <c r="G18" s="4">
        <v>0</v>
      </c>
      <c r="H18" s="4">
        <v>60</v>
      </c>
      <c r="I18" s="4">
        <v>0</v>
      </c>
      <c r="J18" s="4">
        <v>60</v>
      </c>
      <c r="K18" s="4">
        <v>0</v>
      </c>
      <c r="L18" s="4">
        <v>60</v>
      </c>
      <c r="M18" s="4">
        <v>0</v>
      </c>
      <c r="N18" s="4">
        <v>60</v>
      </c>
      <c r="O18" s="4">
        <v>0</v>
      </c>
      <c r="P18" s="4">
        <v>60</v>
      </c>
      <c r="Q18" s="4">
        <v>0</v>
      </c>
      <c r="R18" s="4">
        <v>60</v>
      </c>
      <c r="S18" s="4">
        <v>0</v>
      </c>
      <c r="T18" s="4">
        <v>60</v>
      </c>
      <c r="U18" s="4">
        <v>0</v>
      </c>
      <c r="V18" s="4">
        <v>60</v>
      </c>
      <c r="W18" s="4">
        <v>0</v>
      </c>
      <c r="X18" s="4">
        <v>60</v>
      </c>
      <c r="Y18" s="4">
        <v>0</v>
      </c>
    </row>
    <row r="19" spans="1:25" x14ac:dyDescent="0.25">
      <c r="A19" s="10" t="s">
        <v>30</v>
      </c>
      <c r="B19" s="2">
        <v>144.9</v>
      </c>
      <c r="C19" s="2">
        <v>0</v>
      </c>
      <c r="D19" s="2">
        <v>144.9</v>
      </c>
      <c r="E19" s="2">
        <v>0</v>
      </c>
      <c r="F19" s="2">
        <v>144.9</v>
      </c>
      <c r="G19" s="2">
        <v>0</v>
      </c>
      <c r="H19" s="2">
        <v>144.9</v>
      </c>
      <c r="I19" s="2">
        <v>0</v>
      </c>
      <c r="J19" s="2">
        <v>144.9</v>
      </c>
      <c r="K19" s="2">
        <v>0</v>
      </c>
      <c r="L19" s="2">
        <v>144.9</v>
      </c>
      <c r="M19" s="2">
        <v>0</v>
      </c>
      <c r="N19" s="2">
        <v>144.9</v>
      </c>
      <c r="O19" s="2">
        <v>0</v>
      </c>
      <c r="P19" s="2">
        <v>144.9</v>
      </c>
      <c r="Q19" s="2">
        <v>0</v>
      </c>
      <c r="R19" s="2">
        <v>144.9</v>
      </c>
      <c r="S19" s="2">
        <v>0</v>
      </c>
      <c r="T19" s="2">
        <v>144.9</v>
      </c>
      <c r="U19" s="2">
        <v>0</v>
      </c>
      <c r="V19" s="2">
        <v>144.9</v>
      </c>
      <c r="W19" s="2">
        <v>0</v>
      </c>
      <c r="X19" s="2">
        <v>144.9</v>
      </c>
      <c r="Y19" s="2">
        <v>0</v>
      </c>
    </row>
    <row r="20" spans="1:25" x14ac:dyDescent="0.25">
      <c r="A20" s="9" t="s">
        <v>31</v>
      </c>
      <c r="B20" s="4">
        <v>2000</v>
      </c>
      <c r="C20" s="4">
        <v>0</v>
      </c>
      <c r="D20" s="4">
        <v>2000</v>
      </c>
      <c r="E20" s="4">
        <v>0</v>
      </c>
      <c r="F20" s="4">
        <v>2000</v>
      </c>
      <c r="G20" s="4">
        <v>0</v>
      </c>
      <c r="H20" s="4">
        <v>2000</v>
      </c>
      <c r="I20" s="4">
        <v>0</v>
      </c>
      <c r="J20" s="4">
        <v>2000</v>
      </c>
      <c r="K20" s="4">
        <v>0</v>
      </c>
      <c r="L20" s="4">
        <v>2000</v>
      </c>
      <c r="M20" s="4">
        <v>0</v>
      </c>
      <c r="N20" s="4">
        <v>2000</v>
      </c>
      <c r="O20" s="4">
        <v>0</v>
      </c>
      <c r="P20" s="4">
        <v>2000</v>
      </c>
      <c r="Q20" s="4">
        <v>0</v>
      </c>
      <c r="R20" s="4">
        <v>2000</v>
      </c>
      <c r="S20" s="4">
        <v>0</v>
      </c>
      <c r="T20" s="4">
        <v>2000</v>
      </c>
      <c r="U20" s="4">
        <v>0</v>
      </c>
      <c r="V20" s="4">
        <v>2000</v>
      </c>
      <c r="W20" s="4">
        <v>0</v>
      </c>
      <c r="X20" s="4">
        <v>2000</v>
      </c>
      <c r="Y20" s="4">
        <v>0</v>
      </c>
    </row>
    <row r="21" spans="1:25" x14ac:dyDescent="0.25">
      <c r="A21" s="10" t="s">
        <v>32</v>
      </c>
      <c r="B21" s="2">
        <v>8.25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 s="9" t="s">
        <v>41</v>
      </c>
      <c r="B22" s="4">
        <f>0.06*B8</f>
        <v>1183.0179339312399</v>
      </c>
      <c r="C22" s="4">
        <v>0</v>
      </c>
      <c r="D22" s="4">
        <f t="shared" ref="D22:X22" si="4">0.06*D8</f>
        <v>1188.9330236008961</v>
      </c>
      <c r="E22" s="4">
        <v>0</v>
      </c>
      <c r="F22" s="4">
        <f t="shared" si="4"/>
        <v>1194.8776887189003</v>
      </c>
      <c r="G22" s="4">
        <v>0</v>
      </c>
      <c r="H22" s="4">
        <f t="shared" si="4"/>
        <v>1200.8520771624949</v>
      </c>
      <c r="I22" s="4">
        <v>0</v>
      </c>
      <c r="J22" s="4">
        <f t="shared" si="4"/>
        <v>1206.856337548307</v>
      </c>
      <c r="K22" s="4">
        <v>0</v>
      </c>
      <c r="L22" s="4">
        <f t="shared" si="4"/>
        <v>1212.8906192360485</v>
      </c>
      <c r="M22" s="4">
        <v>0</v>
      </c>
      <c r="N22" s="4">
        <f t="shared" si="4"/>
        <v>1218.9550723322286</v>
      </c>
      <c r="O22" s="4">
        <v>0</v>
      </c>
      <c r="P22" s="4">
        <f t="shared" si="4"/>
        <v>1225.0498476938899</v>
      </c>
      <c r="Q22" s="4">
        <v>0</v>
      </c>
      <c r="R22" s="4">
        <f t="shared" si="4"/>
        <v>1231.1750969323591</v>
      </c>
      <c r="S22" s="4">
        <v>0</v>
      </c>
      <c r="T22" s="4">
        <f t="shared" si="4"/>
        <v>1237.3309724170208</v>
      </c>
      <c r="U22" s="4">
        <v>0</v>
      </c>
      <c r="V22" s="4">
        <f t="shared" si="4"/>
        <v>1243.5176272791057</v>
      </c>
      <c r="W22" s="4">
        <v>0</v>
      </c>
      <c r="X22" s="4">
        <f t="shared" si="4"/>
        <v>1249.7352154155012</v>
      </c>
      <c r="Y22" s="4">
        <v>0</v>
      </c>
    </row>
    <row r="23" spans="1:25" x14ac:dyDescent="0.25">
      <c r="A23" s="10" t="s">
        <v>33</v>
      </c>
      <c r="B23" s="2">
        <v>44.1</v>
      </c>
      <c r="C23" s="2">
        <v>0</v>
      </c>
      <c r="D23" s="2">
        <v>44.1</v>
      </c>
      <c r="E23" s="2">
        <v>0</v>
      </c>
      <c r="F23" s="2">
        <v>44.1</v>
      </c>
      <c r="G23" s="2">
        <v>0</v>
      </c>
      <c r="H23" s="2">
        <v>44.1</v>
      </c>
      <c r="I23" s="2">
        <v>0</v>
      </c>
      <c r="J23" s="2">
        <v>44.1</v>
      </c>
      <c r="K23" s="2">
        <v>0</v>
      </c>
      <c r="L23" s="2">
        <v>44.1</v>
      </c>
      <c r="M23" s="2">
        <v>0</v>
      </c>
      <c r="N23" s="2">
        <v>44.1</v>
      </c>
      <c r="O23" s="2">
        <v>0</v>
      </c>
      <c r="P23" s="2">
        <v>44.1</v>
      </c>
      <c r="Q23" s="2">
        <v>0</v>
      </c>
      <c r="R23" s="2">
        <v>44.1</v>
      </c>
      <c r="S23" s="2">
        <v>0</v>
      </c>
      <c r="T23" s="2">
        <v>44.1</v>
      </c>
      <c r="U23" s="2">
        <v>0</v>
      </c>
      <c r="V23" s="2">
        <v>44.1</v>
      </c>
      <c r="W23" s="2">
        <v>0</v>
      </c>
      <c r="X23" s="2">
        <v>44.1</v>
      </c>
      <c r="Y23" s="2">
        <v>0</v>
      </c>
    </row>
    <row r="24" spans="1:25" x14ac:dyDescent="0.25">
      <c r="A24" s="12" t="s">
        <v>34</v>
      </c>
      <c r="B24" s="7">
        <v>363.88</v>
      </c>
      <c r="C24" s="7">
        <v>0</v>
      </c>
      <c r="D24" s="7" t="s">
        <v>42</v>
      </c>
      <c r="E24" s="7">
        <v>0</v>
      </c>
      <c r="F24" s="7" t="s">
        <v>42</v>
      </c>
      <c r="G24" s="7">
        <v>0</v>
      </c>
      <c r="H24" s="7" t="s">
        <v>42</v>
      </c>
      <c r="I24" s="7">
        <v>0</v>
      </c>
      <c r="J24" s="7" t="s">
        <v>42</v>
      </c>
      <c r="K24" s="7">
        <v>0</v>
      </c>
      <c r="L24" s="7" t="s">
        <v>42</v>
      </c>
      <c r="M24" s="7">
        <v>0</v>
      </c>
      <c r="N24" s="7" t="s">
        <v>42</v>
      </c>
      <c r="O24" s="7">
        <v>0</v>
      </c>
      <c r="P24" s="7" t="s">
        <v>42</v>
      </c>
      <c r="Q24" s="7">
        <v>0</v>
      </c>
      <c r="R24" s="7" t="s">
        <v>42</v>
      </c>
      <c r="S24" s="7">
        <v>0</v>
      </c>
      <c r="T24" s="7" t="s">
        <v>42</v>
      </c>
      <c r="U24" s="7">
        <v>0</v>
      </c>
      <c r="V24" s="7" t="s">
        <v>42</v>
      </c>
      <c r="W24" s="7">
        <v>0</v>
      </c>
      <c r="X24" s="7" t="s">
        <v>42</v>
      </c>
      <c r="Y24" s="7">
        <v>0</v>
      </c>
    </row>
    <row r="25" spans="1:25" x14ac:dyDescent="0.25">
      <c r="A25" s="10" t="s">
        <v>35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500</v>
      </c>
      <c r="U25" s="2">
        <v>0</v>
      </c>
      <c r="V25" s="2">
        <v>500</v>
      </c>
      <c r="W25" s="2">
        <v>0</v>
      </c>
      <c r="X25" s="2">
        <v>500</v>
      </c>
      <c r="Y25" s="2">
        <v>0</v>
      </c>
    </row>
    <row r="26" spans="1:25" x14ac:dyDescent="0.25">
      <c r="A26" s="9" t="s">
        <v>36</v>
      </c>
      <c r="B26" s="4">
        <v>11000</v>
      </c>
      <c r="C26" s="4">
        <v>0</v>
      </c>
      <c r="D26" s="4">
        <v>11000</v>
      </c>
      <c r="E26" s="4">
        <v>0</v>
      </c>
      <c r="F26" s="4">
        <v>11000</v>
      </c>
      <c r="G26" s="4">
        <v>0</v>
      </c>
      <c r="H26" s="4">
        <v>11000</v>
      </c>
      <c r="I26" s="4">
        <v>0</v>
      </c>
      <c r="J26" s="4">
        <v>11000</v>
      </c>
      <c r="K26" s="4">
        <v>0</v>
      </c>
      <c r="L26" s="4">
        <v>11000</v>
      </c>
      <c r="M26" s="4">
        <v>0</v>
      </c>
      <c r="N26" s="4">
        <v>11000</v>
      </c>
      <c r="O26" s="4">
        <v>0</v>
      </c>
      <c r="P26" s="4">
        <v>11000</v>
      </c>
      <c r="Q26" s="4">
        <v>0</v>
      </c>
      <c r="R26" s="4">
        <v>11000</v>
      </c>
      <c r="S26" s="4">
        <v>0</v>
      </c>
      <c r="T26" s="4">
        <v>11000</v>
      </c>
      <c r="U26" s="4">
        <v>0</v>
      </c>
      <c r="V26" s="4">
        <v>11000</v>
      </c>
      <c r="W26" s="4">
        <v>0</v>
      </c>
      <c r="X26" s="4">
        <v>11000</v>
      </c>
      <c r="Y26" s="4">
        <v>0</v>
      </c>
    </row>
    <row r="27" spans="1:25" x14ac:dyDescent="0.25">
      <c r="A27" s="10" t="s">
        <v>37</v>
      </c>
      <c r="B27" s="6">
        <f>SUM(B12:B26)</f>
        <v>16791.93793393124</v>
      </c>
      <c r="C27" s="6">
        <f t="shared" ref="C27:Y27" si="5">SUM(C12:C26)</f>
        <v>0</v>
      </c>
      <c r="D27" s="6">
        <f t="shared" si="5"/>
        <v>16437.723023600898</v>
      </c>
      <c r="E27" s="6">
        <f t="shared" si="5"/>
        <v>0</v>
      </c>
      <c r="F27" s="6">
        <f t="shared" si="5"/>
        <v>16443.667688718902</v>
      </c>
      <c r="G27" s="6">
        <f t="shared" si="5"/>
        <v>0</v>
      </c>
      <c r="H27" s="6">
        <f t="shared" si="5"/>
        <v>16449.642077162498</v>
      </c>
      <c r="I27" s="6">
        <f t="shared" si="5"/>
        <v>0</v>
      </c>
      <c r="J27" s="6">
        <f t="shared" si="5"/>
        <v>16455.646337548307</v>
      </c>
      <c r="K27" s="6">
        <f t="shared" si="5"/>
        <v>0</v>
      </c>
      <c r="L27" s="6">
        <f t="shared" si="5"/>
        <v>16461.680619236049</v>
      </c>
      <c r="M27" s="6">
        <f t="shared" si="5"/>
        <v>0</v>
      </c>
      <c r="N27" s="6">
        <f t="shared" si="5"/>
        <v>16607.745072332229</v>
      </c>
      <c r="O27" s="6">
        <f t="shared" si="5"/>
        <v>0</v>
      </c>
      <c r="P27" s="6">
        <f t="shared" si="5"/>
        <v>16613.839847693889</v>
      </c>
      <c r="Q27" s="6">
        <f t="shared" si="5"/>
        <v>0</v>
      </c>
      <c r="R27" s="6">
        <f t="shared" si="5"/>
        <v>16619.965096932359</v>
      </c>
      <c r="S27" s="6">
        <f t="shared" si="5"/>
        <v>0</v>
      </c>
      <c r="T27" s="6">
        <f t="shared" si="5"/>
        <v>17126.120972417022</v>
      </c>
      <c r="U27" s="6">
        <f t="shared" si="5"/>
        <v>0</v>
      </c>
      <c r="V27" s="6">
        <f t="shared" si="5"/>
        <v>17132.307627279108</v>
      </c>
      <c r="W27" s="6">
        <f t="shared" si="5"/>
        <v>0</v>
      </c>
      <c r="X27" s="6">
        <f t="shared" si="5"/>
        <v>17138.525215415502</v>
      </c>
      <c r="Y27" s="6">
        <f t="shared" si="5"/>
        <v>0</v>
      </c>
    </row>
    <row r="28" spans="1:25" x14ac:dyDescent="0.25">
      <c r="A28" s="9" t="s">
        <v>43</v>
      </c>
      <c r="B28" s="5">
        <f>B8</f>
        <v>19716.965565520666</v>
      </c>
      <c r="C28" s="5">
        <f t="shared" ref="C28:Y28" si="6">C8</f>
        <v>0</v>
      </c>
      <c r="D28" s="5">
        <f t="shared" si="6"/>
        <v>19815.550393348269</v>
      </c>
      <c r="E28" s="5">
        <f t="shared" si="6"/>
        <v>0</v>
      </c>
      <c r="F28" s="5">
        <f t="shared" si="6"/>
        <v>19914.628145315008</v>
      </c>
      <c r="G28" s="5">
        <f t="shared" si="6"/>
        <v>0</v>
      </c>
      <c r="H28" s="5">
        <f t="shared" si="6"/>
        <v>20014.201286041582</v>
      </c>
      <c r="I28" s="5">
        <f t="shared" si="6"/>
        <v>0</v>
      </c>
      <c r="J28" s="5">
        <f t="shared" si="6"/>
        <v>20114.272292471785</v>
      </c>
      <c r="K28" s="5">
        <f t="shared" si="6"/>
        <v>0</v>
      </c>
      <c r="L28" s="5">
        <f t="shared" si="6"/>
        <v>20214.843653934142</v>
      </c>
      <c r="M28" s="5">
        <f t="shared" si="6"/>
        <v>0</v>
      </c>
      <c r="N28" s="5">
        <f t="shared" si="6"/>
        <v>20315.917872203812</v>
      </c>
      <c r="O28" s="5">
        <f t="shared" si="6"/>
        <v>0</v>
      </c>
      <c r="P28" s="5">
        <f t="shared" si="6"/>
        <v>20417.497461564832</v>
      </c>
      <c r="Q28" s="5">
        <f t="shared" si="6"/>
        <v>0</v>
      </c>
      <c r="R28" s="5">
        <f t="shared" si="6"/>
        <v>20519.584948872653</v>
      </c>
      <c r="S28" s="5">
        <f t="shared" si="6"/>
        <v>0</v>
      </c>
      <c r="T28" s="5">
        <f t="shared" si="6"/>
        <v>20622.182873617014</v>
      </c>
      <c r="U28" s="5">
        <f t="shared" si="6"/>
        <v>0</v>
      </c>
      <c r="V28" s="5">
        <f t="shared" si="6"/>
        <v>20725.293787985094</v>
      </c>
      <c r="W28" s="5">
        <f t="shared" si="6"/>
        <v>0</v>
      </c>
      <c r="X28" s="5">
        <f t="shared" si="6"/>
        <v>20828.920256925019</v>
      </c>
      <c r="Y28" s="5">
        <f t="shared" si="6"/>
        <v>0</v>
      </c>
    </row>
    <row r="29" spans="1:25" x14ac:dyDescent="0.25">
      <c r="A29" s="13" t="s">
        <v>38</v>
      </c>
      <c r="B29" s="14">
        <f>B28-B27</f>
        <v>2925.0276315894262</v>
      </c>
      <c r="C29" s="14">
        <f t="shared" ref="C29:Y29" si="7">C28-C27</f>
        <v>0</v>
      </c>
      <c r="D29" s="14">
        <f t="shared" si="7"/>
        <v>3377.8273697473705</v>
      </c>
      <c r="E29" s="14">
        <f t="shared" si="7"/>
        <v>0</v>
      </c>
      <c r="F29" s="14">
        <f t="shared" si="7"/>
        <v>3470.9604565961054</v>
      </c>
      <c r="G29" s="14">
        <f t="shared" si="7"/>
        <v>0</v>
      </c>
      <c r="H29" s="14">
        <f t="shared" si="7"/>
        <v>3564.5592088790836</v>
      </c>
      <c r="I29" s="14">
        <f t="shared" si="7"/>
        <v>0</v>
      </c>
      <c r="J29" s="14">
        <f t="shared" si="7"/>
        <v>3658.6259549234783</v>
      </c>
      <c r="K29" s="14">
        <f t="shared" si="7"/>
        <v>0</v>
      </c>
      <c r="L29" s="14">
        <f t="shared" si="7"/>
        <v>3753.1630346980928</v>
      </c>
      <c r="M29" s="14">
        <f t="shared" si="7"/>
        <v>0</v>
      </c>
      <c r="N29" s="14">
        <f t="shared" si="7"/>
        <v>3708.1727998715833</v>
      </c>
      <c r="O29" s="14">
        <f t="shared" si="7"/>
        <v>0</v>
      </c>
      <c r="P29" s="14">
        <f t="shared" si="7"/>
        <v>3803.6576138709424</v>
      </c>
      <c r="Q29" s="14">
        <f t="shared" si="7"/>
        <v>0</v>
      </c>
      <c r="R29" s="14">
        <f t="shared" si="7"/>
        <v>3899.6198519402933</v>
      </c>
      <c r="S29" s="14">
        <f t="shared" si="7"/>
        <v>0</v>
      </c>
      <c r="T29" s="14">
        <f t="shared" si="7"/>
        <v>3496.0619011999916</v>
      </c>
      <c r="U29" s="14">
        <f t="shared" si="7"/>
        <v>0</v>
      </c>
      <c r="V29" s="14">
        <f t="shared" si="7"/>
        <v>3592.9861607059865</v>
      </c>
      <c r="W29" s="14">
        <f t="shared" si="7"/>
        <v>0</v>
      </c>
      <c r="X29" s="14">
        <f t="shared" si="7"/>
        <v>3690.3950415095169</v>
      </c>
      <c r="Y29" s="14">
        <f t="shared" si="7"/>
        <v>0</v>
      </c>
    </row>
    <row r="30" spans="1:25" x14ac:dyDescent="0.25">
      <c r="A30" s="15" t="s">
        <v>39</v>
      </c>
      <c r="B30" s="16">
        <f>'2º_Ano'!X31</f>
        <v>22894.237841627641</v>
      </c>
      <c r="C30" s="16">
        <v>0</v>
      </c>
      <c r="D30" s="16">
        <f>B31</f>
        <v>25819.265473217067</v>
      </c>
      <c r="E30" s="16">
        <f t="shared" ref="E30:Y30" si="8">C31</f>
        <v>0</v>
      </c>
      <c r="F30" s="16">
        <f t="shared" si="8"/>
        <v>29197.092842964437</v>
      </c>
      <c r="G30" s="16">
        <f t="shared" si="8"/>
        <v>0</v>
      </c>
      <c r="H30" s="16">
        <f t="shared" si="8"/>
        <v>32668.053299560543</v>
      </c>
      <c r="I30" s="16">
        <f t="shared" si="8"/>
        <v>0</v>
      </c>
      <c r="J30" s="16">
        <f t="shared" si="8"/>
        <v>36232.612508439626</v>
      </c>
      <c r="K30" s="16">
        <f t="shared" si="8"/>
        <v>0</v>
      </c>
      <c r="L30" s="16">
        <f t="shared" si="8"/>
        <v>39891.238463363101</v>
      </c>
      <c r="M30" s="16">
        <f t="shared" si="8"/>
        <v>0</v>
      </c>
      <c r="N30" s="16">
        <f t="shared" si="8"/>
        <v>43644.401498061197</v>
      </c>
      <c r="O30" s="16">
        <f t="shared" si="8"/>
        <v>0</v>
      </c>
      <c r="P30" s="16">
        <f t="shared" si="8"/>
        <v>47352.574297932777</v>
      </c>
      <c r="Q30" s="16">
        <f t="shared" si="8"/>
        <v>0</v>
      </c>
      <c r="R30" s="16">
        <f t="shared" si="8"/>
        <v>51156.231911803719</v>
      </c>
      <c r="S30" s="16">
        <f t="shared" si="8"/>
        <v>0</v>
      </c>
      <c r="T30" s="16">
        <f t="shared" si="8"/>
        <v>55055.851763744009</v>
      </c>
      <c r="U30" s="16">
        <f t="shared" si="8"/>
        <v>0</v>
      </c>
      <c r="V30" s="16">
        <f t="shared" si="8"/>
        <v>58551.913664944004</v>
      </c>
      <c r="W30" s="16">
        <f t="shared" si="8"/>
        <v>0</v>
      </c>
      <c r="X30" s="16">
        <f t="shared" si="8"/>
        <v>62144.899825649991</v>
      </c>
      <c r="Y30" s="16">
        <f t="shared" si="8"/>
        <v>0</v>
      </c>
    </row>
    <row r="31" spans="1:25" x14ac:dyDescent="0.25">
      <c r="A31" s="1" t="s">
        <v>40</v>
      </c>
      <c r="B31" s="31">
        <f>B30-B27+B28</f>
        <v>25819.265473217067</v>
      </c>
      <c r="C31" s="31">
        <f>C30-C27+C28</f>
        <v>0</v>
      </c>
      <c r="D31" s="31">
        <f>D30-D27+D28</f>
        <v>29197.092842964437</v>
      </c>
      <c r="E31" s="31">
        <f t="shared" ref="E31:Y31" si="9">E30-E27+E28</f>
        <v>0</v>
      </c>
      <c r="F31" s="31">
        <f t="shared" si="9"/>
        <v>32668.053299560543</v>
      </c>
      <c r="G31" s="31">
        <f t="shared" si="9"/>
        <v>0</v>
      </c>
      <c r="H31" s="31">
        <f t="shared" si="9"/>
        <v>36232.612508439626</v>
      </c>
      <c r="I31" s="31">
        <f t="shared" si="9"/>
        <v>0</v>
      </c>
      <c r="J31" s="31">
        <f t="shared" si="9"/>
        <v>39891.238463363101</v>
      </c>
      <c r="K31" s="31">
        <f t="shared" si="9"/>
        <v>0</v>
      </c>
      <c r="L31" s="31">
        <f t="shared" si="9"/>
        <v>43644.401498061197</v>
      </c>
      <c r="M31" s="31">
        <f t="shared" si="9"/>
        <v>0</v>
      </c>
      <c r="N31" s="31">
        <f t="shared" si="9"/>
        <v>47352.574297932777</v>
      </c>
      <c r="O31" s="31">
        <f t="shared" si="9"/>
        <v>0</v>
      </c>
      <c r="P31" s="31">
        <f t="shared" si="9"/>
        <v>51156.231911803719</v>
      </c>
      <c r="Q31" s="31">
        <f t="shared" si="9"/>
        <v>0</v>
      </c>
      <c r="R31" s="31">
        <f t="shared" si="9"/>
        <v>55055.851763744009</v>
      </c>
      <c r="S31" s="31">
        <f t="shared" si="9"/>
        <v>0</v>
      </c>
      <c r="T31" s="31">
        <f t="shared" si="9"/>
        <v>58551.913664944004</v>
      </c>
      <c r="U31" s="31">
        <f t="shared" si="9"/>
        <v>0</v>
      </c>
      <c r="V31" s="31">
        <f t="shared" si="9"/>
        <v>62144.899825649991</v>
      </c>
      <c r="W31" s="31">
        <f t="shared" si="9"/>
        <v>0</v>
      </c>
      <c r="X31" s="31">
        <f t="shared" si="9"/>
        <v>65835.294867159508</v>
      </c>
      <c r="Y31" s="31">
        <f t="shared" si="9"/>
        <v>0</v>
      </c>
    </row>
  </sheetData>
  <conditionalFormatting sqref="B29:Y3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Razão_Anual</vt:lpstr>
      <vt:lpstr>1º_Ano</vt:lpstr>
      <vt:lpstr>2º_Ano</vt:lpstr>
      <vt:lpstr>3º_Ano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Guimarães</dc:creator>
  <cp:lastModifiedBy>Luiz Guimarães</cp:lastModifiedBy>
  <dcterms:created xsi:type="dcterms:W3CDTF">2018-06-09T16:44:44Z</dcterms:created>
  <dcterms:modified xsi:type="dcterms:W3CDTF">2018-06-11T14:19:11Z</dcterms:modified>
</cp:coreProperties>
</file>