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"/>
    </mc:Choice>
  </mc:AlternateContent>
  <xr:revisionPtr revIDLastSave="0" documentId="13_ncr:1_{776B0720-A5D6-2647-B8B0-9D4D390C17E7}" xr6:coauthVersionLast="47" xr6:coauthVersionMax="47" xr10:uidLastSave="{00000000-0000-0000-0000-000000000000}"/>
  <bookViews>
    <workbookView xWindow="-1160" yWindow="460" windowWidth="27540" windowHeight="20480" activeTab="8" xr2:uid="{26444931-4892-1D4A-BC65-AC3562C8D436}"/>
  </bookViews>
  <sheets>
    <sheet name="IV" sheetId="12" r:id="rId1"/>
    <sheet name="IV_ex" sheetId="14" r:id="rId2"/>
    <sheet name="kinetics" sheetId="13" r:id="rId3"/>
    <sheet name="500ms_ex" sheetId="15" r:id="rId4"/>
    <sheet name="2ms_ex" sheetId="16" r:id="rId5"/>
    <sheet name="recovery_ex" sheetId="17" r:id="rId6"/>
    <sheet name="10Hz_ex" sheetId="18" r:id="rId7"/>
    <sheet name="20Hz_ex" sheetId="19" r:id="rId8"/>
    <sheet name="50Hz_ex" sheetId="2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3" i="20" l="1"/>
  <c r="B253" i="20"/>
  <c r="C253" i="20"/>
  <c r="D253" i="20"/>
  <c r="A245" i="20"/>
  <c r="B245" i="20"/>
  <c r="C245" i="20"/>
  <c r="D245" i="20"/>
  <c r="A246" i="20"/>
  <c r="B246" i="20"/>
  <c r="C246" i="20"/>
  <c r="D246" i="20"/>
  <c r="A247" i="20"/>
  <c r="B247" i="20"/>
  <c r="C247" i="20"/>
  <c r="D247" i="20"/>
  <c r="A248" i="20"/>
  <c r="B248" i="20"/>
  <c r="C248" i="20"/>
  <c r="D248" i="20"/>
  <c r="A249" i="20"/>
  <c r="B249" i="20"/>
  <c r="C249" i="20"/>
  <c r="D249" i="20"/>
  <c r="A250" i="20"/>
  <c r="B250" i="20"/>
  <c r="C250" i="20"/>
  <c r="D250" i="20"/>
  <c r="A251" i="20"/>
  <c r="B251" i="20"/>
  <c r="C251" i="20"/>
  <c r="D251" i="20"/>
  <c r="A252" i="20"/>
  <c r="B252" i="20"/>
  <c r="C252" i="20"/>
  <c r="D252" i="20"/>
  <c r="A237" i="20"/>
  <c r="B237" i="20"/>
  <c r="C237" i="20"/>
  <c r="D237" i="20"/>
  <c r="A238" i="20"/>
  <c r="B238" i="20"/>
  <c r="C238" i="20"/>
  <c r="D238" i="20"/>
  <c r="A239" i="20"/>
  <c r="B239" i="20"/>
  <c r="C239" i="20"/>
  <c r="D239" i="20"/>
  <c r="A240" i="20"/>
  <c r="B240" i="20"/>
  <c r="C240" i="20"/>
  <c r="D240" i="20"/>
  <c r="A241" i="20"/>
  <c r="B241" i="20"/>
  <c r="C241" i="20"/>
  <c r="D241" i="20"/>
  <c r="A242" i="20"/>
  <c r="B242" i="20"/>
  <c r="C242" i="20"/>
  <c r="D242" i="20"/>
  <c r="A243" i="20"/>
  <c r="B243" i="20"/>
  <c r="C243" i="20"/>
  <c r="D243" i="20"/>
  <c r="A244" i="20"/>
  <c r="B244" i="20"/>
  <c r="C244" i="20"/>
  <c r="D244" i="20"/>
  <c r="A224" i="20"/>
  <c r="B224" i="20"/>
  <c r="C224" i="20"/>
  <c r="D224" i="20"/>
  <c r="A225" i="20"/>
  <c r="B225" i="20"/>
  <c r="C225" i="20"/>
  <c r="D225" i="20"/>
  <c r="A226" i="20"/>
  <c r="B226" i="20"/>
  <c r="C226" i="20"/>
  <c r="D226" i="20"/>
  <c r="A227" i="20"/>
  <c r="B227" i="20"/>
  <c r="C227" i="20"/>
  <c r="D227" i="20"/>
  <c r="A228" i="20"/>
  <c r="B228" i="20"/>
  <c r="C228" i="20"/>
  <c r="D228" i="20"/>
  <c r="A229" i="20"/>
  <c r="B229" i="20"/>
  <c r="C229" i="20"/>
  <c r="D229" i="20"/>
  <c r="A230" i="20"/>
  <c r="B230" i="20"/>
  <c r="C230" i="20"/>
  <c r="D230" i="20"/>
  <c r="A231" i="20"/>
  <c r="B231" i="20"/>
  <c r="C231" i="20"/>
  <c r="D231" i="20"/>
  <c r="A232" i="20"/>
  <c r="B232" i="20"/>
  <c r="C232" i="20"/>
  <c r="D232" i="20"/>
  <c r="A233" i="20"/>
  <c r="B233" i="20"/>
  <c r="C233" i="20"/>
  <c r="D233" i="20"/>
  <c r="A234" i="20"/>
  <c r="B234" i="20"/>
  <c r="C234" i="20"/>
  <c r="D234" i="20"/>
  <c r="A235" i="20"/>
  <c r="B235" i="20"/>
  <c r="C235" i="20"/>
  <c r="D235" i="20"/>
  <c r="A236" i="20"/>
  <c r="B236" i="20"/>
  <c r="C236" i="20"/>
  <c r="D236" i="20"/>
  <c r="A214" i="20"/>
  <c r="B214" i="20"/>
  <c r="C214" i="20"/>
  <c r="D214" i="20"/>
  <c r="A215" i="20"/>
  <c r="B215" i="20"/>
  <c r="C215" i="20"/>
  <c r="D215" i="20"/>
  <c r="A216" i="20"/>
  <c r="B216" i="20"/>
  <c r="C216" i="20"/>
  <c r="D216" i="20"/>
  <c r="A217" i="20"/>
  <c r="B217" i="20"/>
  <c r="C217" i="20"/>
  <c r="D217" i="20"/>
  <c r="A218" i="20"/>
  <c r="B218" i="20"/>
  <c r="C218" i="20"/>
  <c r="D218" i="20"/>
  <c r="A219" i="20"/>
  <c r="B219" i="20"/>
  <c r="C219" i="20"/>
  <c r="D219" i="20"/>
  <c r="A220" i="20"/>
  <c r="B220" i="20"/>
  <c r="C220" i="20"/>
  <c r="D220" i="20"/>
  <c r="A221" i="20"/>
  <c r="B221" i="20"/>
  <c r="C221" i="20"/>
  <c r="D221" i="20"/>
  <c r="A222" i="20"/>
  <c r="B222" i="20"/>
  <c r="C222" i="20"/>
  <c r="D222" i="20"/>
  <c r="A223" i="20"/>
  <c r="B223" i="20"/>
  <c r="C223" i="20"/>
  <c r="D223" i="20"/>
  <c r="A205" i="20"/>
  <c r="B205" i="20"/>
  <c r="C205" i="20"/>
  <c r="D205" i="20"/>
  <c r="A206" i="20"/>
  <c r="B206" i="20"/>
  <c r="C206" i="20"/>
  <c r="D206" i="20"/>
  <c r="A207" i="20"/>
  <c r="B207" i="20"/>
  <c r="C207" i="20"/>
  <c r="D207" i="20"/>
  <c r="A208" i="20"/>
  <c r="B208" i="20"/>
  <c r="C208" i="20"/>
  <c r="D208" i="20"/>
  <c r="A209" i="20"/>
  <c r="B209" i="20"/>
  <c r="C209" i="20"/>
  <c r="D209" i="20"/>
  <c r="A210" i="20"/>
  <c r="B210" i="20"/>
  <c r="C210" i="20"/>
  <c r="D210" i="20"/>
  <c r="A211" i="20"/>
  <c r="B211" i="20"/>
  <c r="C211" i="20"/>
  <c r="D211" i="20"/>
  <c r="A212" i="20"/>
  <c r="B212" i="20"/>
  <c r="C212" i="20"/>
  <c r="D212" i="20"/>
  <c r="A213" i="20"/>
  <c r="B213" i="20"/>
  <c r="C213" i="20"/>
  <c r="D213" i="20"/>
  <c r="A199" i="20"/>
  <c r="B199" i="20"/>
  <c r="C199" i="20"/>
  <c r="D199" i="20"/>
  <c r="A200" i="20"/>
  <c r="B200" i="20"/>
  <c r="C200" i="20"/>
  <c r="D200" i="20"/>
  <c r="A201" i="20"/>
  <c r="B201" i="20"/>
  <c r="C201" i="20"/>
  <c r="D201" i="20"/>
  <c r="A202" i="20"/>
  <c r="B202" i="20"/>
  <c r="C202" i="20"/>
  <c r="D202" i="20"/>
  <c r="A203" i="20"/>
  <c r="B203" i="20"/>
  <c r="C203" i="20"/>
  <c r="D203" i="20"/>
  <c r="A204" i="20"/>
  <c r="B204" i="20"/>
  <c r="C204" i="20"/>
  <c r="D204" i="20"/>
  <c r="A165" i="20"/>
  <c r="B165" i="20"/>
  <c r="C165" i="20"/>
  <c r="D165" i="20"/>
  <c r="A166" i="20"/>
  <c r="B166" i="20"/>
  <c r="C166" i="20"/>
  <c r="D166" i="20"/>
  <c r="A167" i="20"/>
  <c r="B167" i="20"/>
  <c r="C167" i="20"/>
  <c r="D167" i="20"/>
  <c r="A168" i="20"/>
  <c r="B168" i="20"/>
  <c r="C168" i="20"/>
  <c r="D168" i="20"/>
  <c r="A169" i="20"/>
  <c r="B169" i="20"/>
  <c r="C169" i="20"/>
  <c r="D169" i="20"/>
  <c r="A170" i="20"/>
  <c r="B170" i="20"/>
  <c r="C170" i="20"/>
  <c r="D170" i="20"/>
  <c r="A171" i="20"/>
  <c r="B171" i="20"/>
  <c r="C171" i="20"/>
  <c r="D171" i="20"/>
  <c r="A172" i="20"/>
  <c r="B172" i="20"/>
  <c r="C172" i="20"/>
  <c r="D172" i="20"/>
  <c r="A173" i="20"/>
  <c r="B173" i="20"/>
  <c r="C173" i="20"/>
  <c r="D173" i="20"/>
  <c r="A174" i="20"/>
  <c r="B174" i="20"/>
  <c r="C174" i="20"/>
  <c r="D174" i="20"/>
  <c r="A175" i="20"/>
  <c r="B175" i="20"/>
  <c r="C175" i="20"/>
  <c r="D175" i="20"/>
  <c r="A176" i="20"/>
  <c r="B176" i="20"/>
  <c r="C176" i="20"/>
  <c r="D176" i="20"/>
  <c r="A177" i="20"/>
  <c r="B177" i="20"/>
  <c r="C177" i="20"/>
  <c r="D177" i="20"/>
  <c r="A178" i="20"/>
  <c r="B178" i="20"/>
  <c r="C178" i="20"/>
  <c r="D178" i="20"/>
  <c r="A179" i="20"/>
  <c r="B179" i="20"/>
  <c r="C179" i="20"/>
  <c r="D179" i="20"/>
  <c r="A180" i="20"/>
  <c r="B180" i="20"/>
  <c r="C180" i="20"/>
  <c r="D180" i="20"/>
  <c r="A181" i="20"/>
  <c r="B181" i="20"/>
  <c r="C181" i="20"/>
  <c r="D181" i="20"/>
  <c r="A182" i="20"/>
  <c r="B182" i="20"/>
  <c r="C182" i="20"/>
  <c r="D182" i="20"/>
  <c r="A183" i="20"/>
  <c r="B183" i="20"/>
  <c r="C183" i="20"/>
  <c r="D183" i="20"/>
  <c r="A184" i="20"/>
  <c r="B184" i="20"/>
  <c r="C184" i="20"/>
  <c r="D184" i="20"/>
  <c r="A185" i="20"/>
  <c r="B185" i="20"/>
  <c r="C185" i="20"/>
  <c r="D185" i="20"/>
  <c r="A186" i="20"/>
  <c r="B186" i="20"/>
  <c r="C186" i="20"/>
  <c r="D186" i="20"/>
  <c r="A187" i="20"/>
  <c r="B187" i="20"/>
  <c r="C187" i="20"/>
  <c r="D187" i="20"/>
  <c r="A188" i="20"/>
  <c r="B188" i="20"/>
  <c r="C188" i="20"/>
  <c r="D188" i="20"/>
  <c r="A189" i="20"/>
  <c r="B189" i="20"/>
  <c r="C189" i="20"/>
  <c r="D189" i="20"/>
  <c r="A190" i="20"/>
  <c r="B190" i="20"/>
  <c r="C190" i="20"/>
  <c r="D190" i="20"/>
  <c r="A191" i="20"/>
  <c r="B191" i="20"/>
  <c r="C191" i="20"/>
  <c r="D191" i="20"/>
  <c r="A192" i="20"/>
  <c r="B192" i="20"/>
  <c r="C192" i="20"/>
  <c r="D192" i="20"/>
  <c r="A193" i="20"/>
  <c r="B193" i="20"/>
  <c r="C193" i="20"/>
  <c r="D193" i="20"/>
  <c r="A194" i="20"/>
  <c r="B194" i="20"/>
  <c r="C194" i="20"/>
  <c r="D194" i="20"/>
  <c r="A195" i="20"/>
  <c r="B195" i="20"/>
  <c r="C195" i="20"/>
  <c r="D195" i="20"/>
  <c r="A196" i="20"/>
  <c r="B196" i="20"/>
  <c r="C196" i="20"/>
  <c r="D196" i="20"/>
  <c r="A197" i="20"/>
  <c r="B197" i="20"/>
  <c r="C197" i="20"/>
  <c r="D197" i="20"/>
  <c r="A198" i="20"/>
  <c r="B198" i="20"/>
  <c r="C198" i="20"/>
  <c r="D198" i="20"/>
  <c r="A157" i="20"/>
  <c r="B157" i="20"/>
  <c r="C157" i="20"/>
  <c r="D157" i="20"/>
  <c r="A158" i="20"/>
  <c r="B158" i="20"/>
  <c r="C158" i="20"/>
  <c r="D158" i="20"/>
  <c r="A159" i="20"/>
  <c r="B159" i="20"/>
  <c r="C159" i="20"/>
  <c r="D159" i="20"/>
  <c r="A160" i="20"/>
  <c r="B160" i="20"/>
  <c r="C160" i="20"/>
  <c r="D160" i="20"/>
  <c r="A161" i="20"/>
  <c r="B161" i="20"/>
  <c r="C161" i="20"/>
  <c r="D161" i="20"/>
  <c r="A162" i="20"/>
  <c r="B162" i="20"/>
  <c r="C162" i="20"/>
  <c r="D162" i="20"/>
  <c r="A163" i="20"/>
  <c r="B163" i="20"/>
  <c r="C163" i="20"/>
  <c r="D163" i="20"/>
  <c r="A164" i="20"/>
  <c r="B164" i="20"/>
  <c r="C164" i="20"/>
  <c r="D164" i="20"/>
  <c r="A95" i="20"/>
  <c r="B95" i="20"/>
  <c r="C95" i="20"/>
  <c r="D95" i="20"/>
  <c r="A96" i="20"/>
  <c r="B96" i="20"/>
  <c r="C96" i="20"/>
  <c r="D96" i="20"/>
  <c r="A97" i="20"/>
  <c r="B97" i="20"/>
  <c r="C97" i="20"/>
  <c r="D97" i="20"/>
  <c r="A98" i="20"/>
  <c r="B98" i="20"/>
  <c r="C98" i="20"/>
  <c r="D98" i="20"/>
  <c r="A99" i="20"/>
  <c r="B99" i="20"/>
  <c r="C99" i="20"/>
  <c r="D99" i="20"/>
  <c r="A100" i="20"/>
  <c r="B100" i="20"/>
  <c r="C100" i="20"/>
  <c r="D100" i="20"/>
  <c r="A101" i="20"/>
  <c r="B101" i="20"/>
  <c r="C101" i="20"/>
  <c r="D101" i="20"/>
  <c r="A102" i="20"/>
  <c r="B102" i="20"/>
  <c r="C102" i="20"/>
  <c r="D102" i="20"/>
  <c r="A103" i="20"/>
  <c r="B103" i="20"/>
  <c r="C103" i="20"/>
  <c r="D103" i="20"/>
  <c r="A104" i="20"/>
  <c r="B104" i="20"/>
  <c r="C104" i="20"/>
  <c r="D104" i="20"/>
  <c r="A105" i="20"/>
  <c r="B105" i="20"/>
  <c r="C105" i="20"/>
  <c r="D105" i="20"/>
  <c r="A106" i="20"/>
  <c r="B106" i="20"/>
  <c r="C106" i="20"/>
  <c r="D106" i="20"/>
  <c r="A107" i="20"/>
  <c r="B107" i="20"/>
  <c r="C107" i="20"/>
  <c r="D107" i="20"/>
  <c r="A108" i="20"/>
  <c r="B108" i="20"/>
  <c r="C108" i="20"/>
  <c r="D108" i="20"/>
  <c r="A109" i="20"/>
  <c r="B109" i="20"/>
  <c r="C109" i="20"/>
  <c r="D109" i="20"/>
  <c r="A110" i="20"/>
  <c r="B110" i="20"/>
  <c r="C110" i="20"/>
  <c r="D110" i="20"/>
  <c r="A111" i="20"/>
  <c r="B111" i="20"/>
  <c r="C111" i="20"/>
  <c r="D111" i="20"/>
  <c r="A112" i="20"/>
  <c r="B112" i="20"/>
  <c r="C112" i="20"/>
  <c r="D112" i="20"/>
  <c r="A113" i="20"/>
  <c r="B113" i="20"/>
  <c r="C113" i="20"/>
  <c r="D113" i="20"/>
  <c r="A114" i="20"/>
  <c r="B114" i="20"/>
  <c r="C114" i="20"/>
  <c r="D114" i="20"/>
  <c r="A115" i="20"/>
  <c r="B115" i="20"/>
  <c r="C115" i="20"/>
  <c r="D115" i="20"/>
  <c r="A116" i="20"/>
  <c r="B116" i="20"/>
  <c r="C116" i="20"/>
  <c r="D116" i="20"/>
  <c r="A117" i="20"/>
  <c r="B117" i="20"/>
  <c r="C117" i="20"/>
  <c r="D117" i="20"/>
  <c r="A118" i="20"/>
  <c r="B118" i="20"/>
  <c r="C118" i="20"/>
  <c r="D118" i="20"/>
  <c r="A119" i="20"/>
  <c r="B119" i="20"/>
  <c r="C119" i="20"/>
  <c r="D119" i="20"/>
  <c r="A120" i="20"/>
  <c r="B120" i="20"/>
  <c r="C120" i="20"/>
  <c r="D120" i="20"/>
  <c r="A121" i="20"/>
  <c r="B121" i="20"/>
  <c r="C121" i="20"/>
  <c r="D121" i="20"/>
  <c r="A122" i="20"/>
  <c r="B122" i="20"/>
  <c r="C122" i="20"/>
  <c r="D122" i="20"/>
  <c r="A123" i="20"/>
  <c r="B123" i="20"/>
  <c r="C123" i="20"/>
  <c r="D123" i="20"/>
  <c r="A124" i="20"/>
  <c r="B124" i="20"/>
  <c r="C124" i="20"/>
  <c r="D124" i="20"/>
  <c r="A125" i="20"/>
  <c r="B125" i="20"/>
  <c r="C125" i="20"/>
  <c r="D125" i="20"/>
  <c r="A126" i="20"/>
  <c r="B126" i="20"/>
  <c r="C126" i="20"/>
  <c r="D126" i="20"/>
  <c r="A127" i="20"/>
  <c r="B127" i="20"/>
  <c r="C127" i="20"/>
  <c r="D127" i="20"/>
  <c r="A128" i="20"/>
  <c r="B128" i="20"/>
  <c r="C128" i="20"/>
  <c r="D128" i="20"/>
  <c r="A129" i="20"/>
  <c r="B129" i="20"/>
  <c r="C129" i="20"/>
  <c r="D129" i="20"/>
  <c r="A130" i="20"/>
  <c r="B130" i="20"/>
  <c r="C130" i="20"/>
  <c r="D130" i="20"/>
  <c r="A131" i="20"/>
  <c r="B131" i="20"/>
  <c r="C131" i="20"/>
  <c r="D131" i="20"/>
  <c r="A132" i="20"/>
  <c r="B132" i="20"/>
  <c r="C132" i="20"/>
  <c r="D132" i="20"/>
  <c r="A133" i="20"/>
  <c r="B133" i="20"/>
  <c r="C133" i="20"/>
  <c r="D133" i="20"/>
  <c r="A134" i="20"/>
  <c r="B134" i="20"/>
  <c r="C134" i="20"/>
  <c r="D134" i="20"/>
  <c r="A135" i="20"/>
  <c r="B135" i="20"/>
  <c r="C135" i="20"/>
  <c r="D135" i="20"/>
  <c r="A136" i="20"/>
  <c r="B136" i="20"/>
  <c r="C136" i="20"/>
  <c r="D136" i="20"/>
  <c r="A137" i="20"/>
  <c r="B137" i="20"/>
  <c r="C137" i="20"/>
  <c r="D137" i="20"/>
  <c r="A138" i="20"/>
  <c r="B138" i="20"/>
  <c r="C138" i="20"/>
  <c r="D138" i="20"/>
  <c r="A139" i="20"/>
  <c r="B139" i="20"/>
  <c r="C139" i="20"/>
  <c r="D139" i="20"/>
  <c r="A140" i="20"/>
  <c r="B140" i="20"/>
  <c r="C140" i="20"/>
  <c r="D140" i="20"/>
  <c r="A141" i="20"/>
  <c r="B141" i="20"/>
  <c r="C141" i="20"/>
  <c r="D141" i="20"/>
  <c r="A142" i="20"/>
  <c r="B142" i="20"/>
  <c r="C142" i="20"/>
  <c r="D142" i="20"/>
  <c r="A143" i="20"/>
  <c r="B143" i="20"/>
  <c r="C143" i="20"/>
  <c r="D143" i="20"/>
  <c r="A144" i="20"/>
  <c r="B144" i="20"/>
  <c r="C144" i="20"/>
  <c r="D144" i="20"/>
  <c r="A145" i="20"/>
  <c r="B145" i="20"/>
  <c r="C145" i="20"/>
  <c r="D145" i="20"/>
  <c r="A146" i="20"/>
  <c r="B146" i="20"/>
  <c r="C146" i="20"/>
  <c r="D146" i="20"/>
  <c r="A147" i="20"/>
  <c r="B147" i="20"/>
  <c r="C147" i="20"/>
  <c r="D147" i="20"/>
  <c r="A148" i="20"/>
  <c r="B148" i="20"/>
  <c r="C148" i="20"/>
  <c r="D148" i="20"/>
  <c r="A149" i="20"/>
  <c r="B149" i="20"/>
  <c r="C149" i="20"/>
  <c r="D149" i="20"/>
  <c r="A150" i="20"/>
  <c r="B150" i="20"/>
  <c r="C150" i="20"/>
  <c r="D150" i="20"/>
  <c r="A151" i="20"/>
  <c r="B151" i="20"/>
  <c r="C151" i="20"/>
  <c r="D151" i="20"/>
  <c r="A152" i="20"/>
  <c r="B152" i="20"/>
  <c r="C152" i="20"/>
  <c r="D152" i="20"/>
  <c r="A153" i="20"/>
  <c r="B153" i="20"/>
  <c r="C153" i="20"/>
  <c r="D153" i="20"/>
  <c r="A154" i="20"/>
  <c r="B154" i="20"/>
  <c r="C154" i="20"/>
  <c r="D154" i="20"/>
  <c r="A155" i="20"/>
  <c r="B155" i="20"/>
  <c r="C155" i="20"/>
  <c r="D155" i="20"/>
  <c r="A156" i="20"/>
  <c r="B156" i="20"/>
  <c r="C156" i="20"/>
  <c r="D156" i="20"/>
  <c r="A7" i="20"/>
  <c r="B7" i="20"/>
  <c r="C7" i="20"/>
  <c r="D7" i="20"/>
  <c r="A8" i="20"/>
  <c r="B8" i="20"/>
  <c r="C8" i="20"/>
  <c r="D8" i="20"/>
  <c r="A9" i="20"/>
  <c r="B9" i="20"/>
  <c r="C9" i="20"/>
  <c r="D9" i="20"/>
  <c r="A10" i="20"/>
  <c r="B10" i="20"/>
  <c r="C10" i="20"/>
  <c r="D10" i="20"/>
  <c r="A11" i="20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A61" i="20"/>
  <c r="B61" i="20"/>
  <c r="C61" i="20"/>
  <c r="D61" i="20"/>
  <c r="A62" i="20"/>
  <c r="B62" i="20"/>
  <c r="C62" i="20"/>
  <c r="D62" i="20"/>
  <c r="A63" i="20"/>
  <c r="B63" i="20"/>
  <c r="C63" i="20"/>
  <c r="D63" i="20"/>
  <c r="A64" i="20"/>
  <c r="B64" i="20"/>
  <c r="C64" i="20"/>
  <c r="D64" i="20"/>
  <c r="A65" i="20"/>
  <c r="B65" i="20"/>
  <c r="C65" i="20"/>
  <c r="D65" i="20"/>
  <c r="A66" i="20"/>
  <c r="B66" i="20"/>
  <c r="C66" i="20"/>
  <c r="D66" i="20"/>
  <c r="A67" i="20"/>
  <c r="B67" i="20"/>
  <c r="C67" i="20"/>
  <c r="D67" i="20"/>
  <c r="A68" i="20"/>
  <c r="B68" i="20"/>
  <c r="C68" i="20"/>
  <c r="D68" i="20"/>
  <c r="A69" i="20"/>
  <c r="B69" i="20"/>
  <c r="C69" i="20"/>
  <c r="D69" i="20"/>
  <c r="A70" i="20"/>
  <c r="B70" i="20"/>
  <c r="C70" i="20"/>
  <c r="D70" i="20"/>
  <c r="A71" i="20"/>
  <c r="B71" i="20"/>
  <c r="C71" i="20"/>
  <c r="D71" i="20"/>
  <c r="A72" i="20"/>
  <c r="B72" i="20"/>
  <c r="C72" i="20"/>
  <c r="D72" i="20"/>
  <c r="A73" i="20"/>
  <c r="B73" i="20"/>
  <c r="C73" i="20"/>
  <c r="D73" i="20"/>
  <c r="A74" i="20"/>
  <c r="B74" i="20"/>
  <c r="C74" i="20"/>
  <c r="D74" i="20"/>
  <c r="A75" i="20"/>
  <c r="B75" i="20"/>
  <c r="C75" i="20"/>
  <c r="D75" i="20"/>
  <c r="A76" i="20"/>
  <c r="B76" i="20"/>
  <c r="C76" i="20"/>
  <c r="D76" i="20"/>
  <c r="A77" i="20"/>
  <c r="B77" i="20"/>
  <c r="C77" i="20"/>
  <c r="D77" i="20"/>
  <c r="A78" i="20"/>
  <c r="B78" i="20"/>
  <c r="C78" i="20"/>
  <c r="D78" i="20"/>
  <c r="A79" i="20"/>
  <c r="B79" i="20"/>
  <c r="C79" i="20"/>
  <c r="D79" i="20"/>
  <c r="A80" i="20"/>
  <c r="B80" i="20"/>
  <c r="C80" i="20"/>
  <c r="D80" i="20"/>
  <c r="A81" i="20"/>
  <c r="B81" i="20"/>
  <c r="C81" i="20"/>
  <c r="D81" i="20"/>
  <c r="A82" i="20"/>
  <c r="B82" i="20"/>
  <c r="C82" i="20"/>
  <c r="D82" i="20"/>
  <c r="A83" i="20"/>
  <c r="B83" i="20"/>
  <c r="C83" i="20"/>
  <c r="D83" i="20"/>
  <c r="A84" i="20"/>
  <c r="B84" i="20"/>
  <c r="C84" i="20"/>
  <c r="D84" i="20"/>
  <c r="A85" i="20"/>
  <c r="B85" i="20"/>
  <c r="C85" i="20"/>
  <c r="D85" i="20"/>
  <c r="A86" i="20"/>
  <c r="B86" i="20"/>
  <c r="C86" i="20"/>
  <c r="D86" i="20"/>
  <c r="A87" i="20"/>
  <c r="B87" i="20"/>
  <c r="C87" i="20"/>
  <c r="D87" i="20"/>
  <c r="A88" i="20"/>
  <c r="B88" i="20"/>
  <c r="C88" i="20"/>
  <c r="D88" i="20"/>
  <c r="A89" i="20"/>
  <c r="B89" i="20"/>
  <c r="C89" i="20"/>
  <c r="D89" i="20"/>
  <c r="A90" i="20"/>
  <c r="B90" i="20"/>
  <c r="C90" i="20"/>
  <c r="D90" i="20"/>
  <c r="A91" i="20"/>
  <c r="B91" i="20"/>
  <c r="C91" i="20"/>
  <c r="D91" i="20"/>
  <c r="A92" i="20"/>
  <c r="B92" i="20"/>
  <c r="C92" i="20"/>
  <c r="D92" i="20"/>
  <c r="A93" i="20"/>
  <c r="B93" i="20"/>
  <c r="C93" i="20"/>
  <c r="D93" i="20"/>
  <c r="A94" i="20"/>
  <c r="B94" i="20"/>
  <c r="C94" i="20"/>
  <c r="D94" i="20"/>
  <c r="A5" i="20"/>
  <c r="B5" i="20"/>
  <c r="C5" i="20"/>
  <c r="D5" i="20"/>
  <c r="A6" i="20"/>
  <c r="B6" i="20"/>
  <c r="C6" i="20"/>
  <c r="D6" i="20"/>
  <c r="B4" i="20"/>
  <c r="C4" i="20"/>
  <c r="D4" i="20"/>
  <c r="A4" i="20"/>
  <c r="A2" i="20"/>
  <c r="B2" i="20"/>
  <c r="C2" i="20"/>
  <c r="D2" i="20"/>
  <c r="A3" i="20"/>
  <c r="B3" i="20"/>
  <c r="C3" i="20"/>
  <c r="D3" i="20"/>
  <c r="B1" i="20"/>
  <c r="C1" i="20"/>
  <c r="D1" i="20"/>
  <c r="A1" i="20"/>
  <c r="A5" i="19"/>
  <c r="B5" i="19"/>
  <c r="C5" i="19"/>
  <c r="D5" i="19"/>
  <c r="A6" i="19"/>
  <c r="B6" i="19"/>
  <c r="C6" i="19"/>
  <c r="D6" i="19"/>
  <c r="A7" i="19"/>
  <c r="B7" i="19"/>
  <c r="C7" i="19"/>
  <c r="D7" i="19"/>
  <c r="A8" i="19"/>
  <c r="B8" i="19"/>
  <c r="C8" i="19"/>
  <c r="D8" i="19"/>
  <c r="A9" i="19"/>
  <c r="B9" i="19"/>
  <c r="C9" i="19"/>
  <c r="D9" i="19"/>
  <c r="A10" i="19"/>
  <c r="B10" i="19"/>
  <c r="C10" i="19"/>
  <c r="D10" i="19"/>
  <c r="A11" i="19"/>
  <c r="B11" i="19"/>
  <c r="C11" i="19"/>
  <c r="D11" i="19"/>
  <c r="A12" i="19"/>
  <c r="B12" i="19"/>
  <c r="C12" i="19"/>
  <c r="D12" i="19"/>
  <c r="A13" i="19"/>
  <c r="B13" i="19"/>
  <c r="C13" i="19"/>
  <c r="D13" i="19"/>
  <c r="A14" i="19"/>
  <c r="B14" i="19"/>
  <c r="C14" i="19"/>
  <c r="D14" i="19"/>
  <c r="A15" i="19"/>
  <c r="B15" i="19"/>
  <c r="C15" i="19"/>
  <c r="D15" i="19"/>
  <c r="A16" i="19"/>
  <c r="B16" i="19"/>
  <c r="C16" i="19"/>
  <c r="D16" i="19"/>
  <c r="A17" i="19"/>
  <c r="B17" i="19"/>
  <c r="C17" i="19"/>
  <c r="D17" i="19"/>
  <c r="A18" i="19"/>
  <c r="B18" i="19"/>
  <c r="C18" i="19"/>
  <c r="D18" i="19"/>
  <c r="A19" i="19"/>
  <c r="B19" i="19"/>
  <c r="C19" i="19"/>
  <c r="D19" i="19"/>
  <c r="A20" i="19"/>
  <c r="B20" i="19"/>
  <c r="C20" i="19"/>
  <c r="D20" i="19"/>
  <c r="A21" i="19"/>
  <c r="B21" i="19"/>
  <c r="C21" i="19"/>
  <c r="D21" i="19"/>
  <c r="A22" i="19"/>
  <c r="B22" i="19"/>
  <c r="C22" i="19"/>
  <c r="D22" i="19"/>
  <c r="A23" i="19"/>
  <c r="B23" i="19"/>
  <c r="C23" i="19"/>
  <c r="D23" i="19"/>
  <c r="A24" i="19"/>
  <c r="B24" i="19"/>
  <c r="C24" i="19"/>
  <c r="D24" i="19"/>
  <c r="A25" i="19"/>
  <c r="B25" i="19"/>
  <c r="C25" i="19"/>
  <c r="D25" i="19"/>
  <c r="A26" i="19"/>
  <c r="B26" i="19"/>
  <c r="C26" i="19"/>
  <c r="D26" i="19"/>
  <c r="A27" i="19"/>
  <c r="B27" i="19"/>
  <c r="C27" i="19"/>
  <c r="D27" i="19"/>
  <c r="A28" i="19"/>
  <c r="B28" i="19"/>
  <c r="C28" i="19"/>
  <c r="D28" i="19"/>
  <c r="A29" i="19"/>
  <c r="B29" i="19"/>
  <c r="C29" i="19"/>
  <c r="D29" i="19"/>
  <c r="A30" i="19"/>
  <c r="B30" i="19"/>
  <c r="C30" i="19"/>
  <c r="D30" i="19"/>
  <c r="A31" i="19"/>
  <c r="B31" i="19"/>
  <c r="C31" i="19"/>
  <c r="D31" i="19"/>
  <c r="A32" i="19"/>
  <c r="B32" i="19"/>
  <c r="C32" i="19"/>
  <c r="D32" i="19"/>
  <c r="A33" i="19"/>
  <c r="B33" i="19"/>
  <c r="C33" i="19"/>
  <c r="D33" i="19"/>
  <c r="A34" i="19"/>
  <c r="B34" i="19"/>
  <c r="C34" i="19"/>
  <c r="D34" i="19"/>
  <c r="A35" i="19"/>
  <c r="B35" i="19"/>
  <c r="C35" i="19"/>
  <c r="D35" i="19"/>
  <c r="A36" i="19"/>
  <c r="B36" i="19"/>
  <c r="C36" i="19"/>
  <c r="D36" i="19"/>
  <c r="A37" i="19"/>
  <c r="B37" i="19"/>
  <c r="C37" i="19"/>
  <c r="D37" i="19"/>
  <c r="A38" i="19"/>
  <c r="B38" i="19"/>
  <c r="C38" i="19"/>
  <c r="D38" i="19"/>
  <c r="A39" i="19"/>
  <c r="B39" i="19"/>
  <c r="C39" i="19"/>
  <c r="D39" i="19"/>
  <c r="A40" i="19"/>
  <c r="B40" i="19"/>
  <c r="C40" i="19"/>
  <c r="D40" i="19"/>
  <c r="A41" i="19"/>
  <c r="B41" i="19"/>
  <c r="C41" i="19"/>
  <c r="D41" i="19"/>
  <c r="A42" i="19"/>
  <c r="B42" i="19"/>
  <c r="C42" i="19"/>
  <c r="D42" i="19"/>
  <c r="A43" i="19"/>
  <c r="B43" i="19"/>
  <c r="C43" i="19"/>
  <c r="D43" i="19"/>
  <c r="A44" i="19"/>
  <c r="B44" i="19"/>
  <c r="C44" i="19"/>
  <c r="D44" i="19"/>
  <c r="A45" i="19"/>
  <c r="B45" i="19"/>
  <c r="C45" i="19"/>
  <c r="D45" i="19"/>
  <c r="A46" i="19"/>
  <c r="B46" i="19"/>
  <c r="C46" i="19"/>
  <c r="D46" i="19"/>
  <c r="A47" i="19"/>
  <c r="B47" i="19"/>
  <c r="C47" i="19"/>
  <c r="D47" i="19"/>
  <c r="A48" i="19"/>
  <c r="B48" i="19"/>
  <c r="C48" i="19"/>
  <c r="D48" i="19"/>
  <c r="A49" i="19"/>
  <c r="B49" i="19"/>
  <c r="C49" i="19"/>
  <c r="D49" i="19"/>
  <c r="A50" i="19"/>
  <c r="B50" i="19"/>
  <c r="C50" i="19"/>
  <c r="D50" i="19"/>
  <c r="A51" i="19"/>
  <c r="B51" i="19"/>
  <c r="C51" i="19"/>
  <c r="D51" i="19"/>
  <c r="A52" i="19"/>
  <c r="B52" i="19"/>
  <c r="C52" i="19"/>
  <c r="D52" i="19"/>
  <c r="A53" i="19"/>
  <c r="B53" i="19"/>
  <c r="C53" i="19"/>
  <c r="D53" i="19"/>
  <c r="A54" i="19"/>
  <c r="B54" i="19"/>
  <c r="C54" i="19"/>
  <c r="D54" i="19"/>
  <c r="A55" i="19"/>
  <c r="B55" i="19"/>
  <c r="C55" i="19"/>
  <c r="D55" i="19"/>
  <c r="A56" i="19"/>
  <c r="B56" i="19"/>
  <c r="C56" i="19"/>
  <c r="D56" i="19"/>
  <c r="A57" i="19"/>
  <c r="B57" i="19"/>
  <c r="C57" i="19"/>
  <c r="D57" i="19"/>
  <c r="A58" i="19"/>
  <c r="B58" i="19"/>
  <c r="C58" i="19"/>
  <c r="D58" i="19"/>
  <c r="A59" i="19"/>
  <c r="B59" i="19"/>
  <c r="C59" i="19"/>
  <c r="D59" i="19"/>
  <c r="A60" i="19"/>
  <c r="B60" i="19"/>
  <c r="C60" i="19"/>
  <c r="D60" i="19"/>
  <c r="A61" i="19"/>
  <c r="B61" i="19"/>
  <c r="C61" i="19"/>
  <c r="D61" i="19"/>
  <c r="A62" i="19"/>
  <c r="B62" i="19"/>
  <c r="C62" i="19"/>
  <c r="D62" i="19"/>
  <c r="A63" i="19"/>
  <c r="B63" i="19"/>
  <c r="C63" i="19"/>
  <c r="D63" i="19"/>
  <c r="A64" i="19"/>
  <c r="B64" i="19"/>
  <c r="C64" i="19"/>
  <c r="D64" i="19"/>
  <c r="A65" i="19"/>
  <c r="B65" i="19"/>
  <c r="C65" i="19"/>
  <c r="D65" i="19"/>
  <c r="A66" i="19"/>
  <c r="B66" i="19"/>
  <c r="C66" i="19"/>
  <c r="D66" i="19"/>
  <c r="A67" i="19"/>
  <c r="B67" i="19"/>
  <c r="C67" i="19"/>
  <c r="D67" i="19"/>
  <c r="A68" i="19"/>
  <c r="B68" i="19"/>
  <c r="C68" i="19"/>
  <c r="D68" i="19"/>
  <c r="A69" i="19"/>
  <c r="B69" i="19"/>
  <c r="C69" i="19"/>
  <c r="D69" i="19"/>
  <c r="A70" i="19"/>
  <c r="B70" i="19"/>
  <c r="C70" i="19"/>
  <c r="D70" i="19"/>
  <c r="A71" i="19"/>
  <c r="B71" i="19"/>
  <c r="C71" i="19"/>
  <c r="D71" i="19"/>
  <c r="A72" i="19"/>
  <c r="B72" i="19"/>
  <c r="C72" i="19"/>
  <c r="D72" i="19"/>
  <c r="A73" i="19"/>
  <c r="B73" i="19"/>
  <c r="C73" i="19"/>
  <c r="D73" i="19"/>
  <c r="A74" i="19"/>
  <c r="B74" i="19"/>
  <c r="C74" i="19"/>
  <c r="D74" i="19"/>
  <c r="A75" i="19"/>
  <c r="B75" i="19"/>
  <c r="C75" i="19"/>
  <c r="D75" i="19"/>
  <c r="A76" i="19"/>
  <c r="B76" i="19"/>
  <c r="C76" i="19"/>
  <c r="D76" i="19"/>
  <c r="A77" i="19"/>
  <c r="B77" i="19"/>
  <c r="C77" i="19"/>
  <c r="D77" i="19"/>
  <c r="A78" i="19"/>
  <c r="B78" i="19"/>
  <c r="C78" i="19"/>
  <c r="D78" i="19"/>
  <c r="A79" i="19"/>
  <c r="B79" i="19"/>
  <c r="C79" i="19"/>
  <c r="D79" i="19"/>
  <c r="A80" i="19"/>
  <c r="B80" i="19"/>
  <c r="C80" i="19"/>
  <c r="D80" i="19"/>
  <c r="A81" i="19"/>
  <c r="B81" i="19"/>
  <c r="C81" i="19"/>
  <c r="D81" i="19"/>
  <c r="A82" i="19"/>
  <c r="B82" i="19"/>
  <c r="C82" i="19"/>
  <c r="D82" i="19"/>
  <c r="A83" i="19"/>
  <c r="B83" i="19"/>
  <c r="C83" i="19"/>
  <c r="D83" i="19"/>
  <c r="A84" i="19"/>
  <c r="B84" i="19"/>
  <c r="C84" i="19"/>
  <c r="D84" i="19"/>
  <c r="A85" i="19"/>
  <c r="B85" i="19"/>
  <c r="C85" i="19"/>
  <c r="D85" i="19"/>
  <c r="A86" i="19"/>
  <c r="B86" i="19"/>
  <c r="C86" i="19"/>
  <c r="D86" i="19"/>
  <c r="A87" i="19"/>
  <c r="B87" i="19"/>
  <c r="C87" i="19"/>
  <c r="D87" i="19"/>
  <c r="A88" i="19"/>
  <c r="B88" i="19"/>
  <c r="C88" i="19"/>
  <c r="D88" i="19"/>
  <c r="A89" i="19"/>
  <c r="B89" i="19"/>
  <c r="C89" i="19"/>
  <c r="D89" i="19"/>
  <c r="A90" i="19"/>
  <c r="B90" i="19"/>
  <c r="C90" i="19"/>
  <c r="D90" i="19"/>
  <c r="A91" i="19"/>
  <c r="B91" i="19"/>
  <c r="C91" i="19"/>
  <c r="D91" i="19"/>
  <c r="A92" i="19"/>
  <c r="B92" i="19"/>
  <c r="C92" i="19"/>
  <c r="D92" i="19"/>
  <c r="A93" i="19"/>
  <c r="B93" i="19"/>
  <c r="C93" i="19"/>
  <c r="D93" i="19"/>
  <c r="A94" i="19"/>
  <c r="B94" i="19"/>
  <c r="C94" i="19"/>
  <c r="D94" i="19"/>
  <c r="A95" i="19"/>
  <c r="B95" i="19"/>
  <c r="C95" i="19"/>
  <c r="D95" i="19"/>
  <c r="A96" i="19"/>
  <c r="B96" i="19"/>
  <c r="C96" i="19"/>
  <c r="D96" i="19"/>
  <c r="A97" i="19"/>
  <c r="B97" i="19"/>
  <c r="C97" i="19"/>
  <c r="D97" i="19"/>
  <c r="A98" i="19"/>
  <c r="B98" i="19"/>
  <c r="C98" i="19"/>
  <c r="D98" i="19"/>
  <c r="A99" i="19"/>
  <c r="B99" i="19"/>
  <c r="C99" i="19"/>
  <c r="D99" i="19"/>
  <c r="A100" i="19"/>
  <c r="B100" i="19"/>
  <c r="C100" i="19"/>
  <c r="D100" i="19"/>
  <c r="A101" i="19"/>
  <c r="B101" i="19"/>
  <c r="C101" i="19"/>
  <c r="D101" i="19"/>
  <c r="A102" i="19"/>
  <c r="B102" i="19"/>
  <c r="C102" i="19"/>
  <c r="D102" i="19"/>
  <c r="A103" i="19"/>
  <c r="B103" i="19"/>
  <c r="C103" i="19"/>
  <c r="D103" i="19"/>
  <c r="B4" i="19"/>
  <c r="C4" i="19"/>
  <c r="D4" i="19"/>
  <c r="A4" i="19"/>
  <c r="A2" i="19"/>
  <c r="B2" i="19"/>
  <c r="C2" i="19"/>
  <c r="D2" i="19"/>
  <c r="A3" i="19"/>
  <c r="B3" i="19"/>
  <c r="C3" i="19"/>
  <c r="D3" i="19"/>
  <c r="D1" i="19"/>
  <c r="B1" i="19"/>
  <c r="C1" i="19"/>
  <c r="A1" i="19"/>
  <c r="A52" i="18"/>
  <c r="B52" i="18"/>
  <c r="C52" i="18"/>
  <c r="D52" i="18"/>
  <c r="A53" i="18"/>
  <c r="B53" i="18"/>
  <c r="C53" i="18"/>
  <c r="D53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A17" i="18"/>
  <c r="B17" i="18"/>
  <c r="C17" i="18"/>
  <c r="D17" i="18"/>
  <c r="A18" i="18"/>
  <c r="B18" i="18"/>
  <c r="C18" i="18"/>
  <c r="D18" i="18"/>
  <c r="A19" i="18"/>
  <c r="B19" i="18"/>
  <c r="C19" i="18"/>
  <c r="D19" i="18"/>
  <c r="A20" i="18"/>
  <c r="B20" i="18"/>
  <c r="C20" i="18"/>
  <c r="D20" i="18"/>
  <c r="A21" i="18"/>
  <c r="B21" i="18"/>
  <c r="C21" i="18"/>
  <c r="D21" i="18"/>
  <c r="A22" i="18"/>
  <c r="B22" i="18"/>
  <c r="C22" i="18"/>
  <c r="D22" i="18"/>
  <c r="A23" i="18"/>
  <c r="B23" i="18"/>
  <c r="C23" i="18"/>
  <c r="D23" i="18"/>
  <c r="A24" i="18"/>
  <c r="B24" i="18"/>
  <c r="C24" i="18"/>
  <c r="D24" i="18"/>
  <c r="A25" i="18"/>
  <c r="B25" i="18"/>
  <c r="C25" i="18"/>
  <c r="D25" i="18"/>
  <c r="A26" i="18"/>
  <c r="B26" i="18"/>
  <c r="C26" i="18"/>
  <c r="D26" i="18"/>
  <c r="A27" i="18"/>
  <c r="B27" i="18"/>
  <c r="C27" i="18"/>
  <c r="D27" i="18"/>
  <c r="A28" i="18"/>
  <c r="B28" i="18"/>
  <c r="C28" i="18"/>
  <c r="D28" i="18"/>
  <c r="A29" i="18"/>
  <c r="B29" i="18"/>
  <c r="C29" i="18"/>
  <c r="D29" i="18"/>
  <c r="A30" i="18"/>
  <c r="B30" i="18"/>
  <c r="C30" i="18"/>
  <c r="D30" i="18"/>
  <c r="A31" i="18"/>
  <c r="B31" i="18"/>
  <c r="C31" i="18"/>
  <c r="D31" i="18"/>
  <c r="A32" i="18"/>
  <c r="B32" i="18"/>
  <c r="C32" i="18"/>
  <c r="D32" i="18"/>
  <c r="A33" i="18"/>
  <c r="B33" i="18"/>
  <c r="C33" i="18"/>
  <c r="D33" i="18"/>
  <c r="A34" i="18"/>
  <c r="B34" i="18"/>
  <c r="C34" i="18"/>
  <c r="D34" i="18"/>
  <c r="A35" i="18"/>
  <c r="B35" i="18"/>
  <c r="C35" i="18"/>
  <c r="D35" i="18"/>
  <c r="A36" i="18"/>
  <c r="B36" i="18"/>
  <c r="C36" i="18"/>
  <c r="D36" i="18"/>
  <c r="A37" i="18"/>
  <c r="B37" i="18"/>
  <c r="C37" i="18"/>
  <c r="D37" i="18"/>
  <c r="A38" i="18"/>
  <c r="B38" i="18"/>
  <c r="C38" i="18"/>
  <c r="D38" i="18"/>
  <c r="A39" i="18"/>
  <c r="B39" i="18"/>
  <c r="C39" i="18"/>
  <c r="D39" i="18"/>
  <c r="A40" i="18"/>
  <c r="B40" i="18"/>
  <c r="C40" i="18"/>
  <c r="D40" i="18"/>
  <c r="A41" i="18"/>
  <c r="B41" i="18"/>
  <c r="C41" i="18"/>
  <c r="D41" i="18"/>
  <c r="A42" i="18"/>
  <c r="B42" i="18"/>
  <c r="C42" i="18"/>
  <c r="D42" i="18"/>
  <c r="A43" i="18"/>
  <c r="B43" i="18"/>
  <c r="C43" i="18"/>
  <c r="D43" i="18"/>
  <c r="A44" i="18"/>
  <c r="B44" i="18"/>
  <c r="C44" i="18"/>
  <c r="D44" i="18"/>
  <c r="A45" i="18"/>
  <c r="B45" i="18"/>
  <c r="C45" i="18"/>
  <c r="D45" i="18"/>
  <c r="A46" i="18"/>
  <c r="B46" i="18"/>
  <c r="C46" i="18"/>
  <c r="D46" i="18"/>
  <c r="A47" i="18"/>
  <c r="B47" i="18"/>
  <c r="C47" i="18"/>
  <c r="D47" i="18"/>
  <c r="A48" i="18"/>
  <c r="B48" i="18"/>
  <c r="C48" i="18"/>
  <c r="D48" i="18"/>
  <c r="A49" i="18"/>
  <c r="B49" i="18"/>
  <c r="C49" i="18"/>
  <c r="D49" i="18"/>
  <c r="A50" i="18"/>
  <c r="B50" i="18"/>
  <c r="C50" i="18"/>
  <c r="D50" i="18"/>
  <c r="A51" i="18"/>
  <c r="B51" i="18"/>
  <c r="C51" i="18"/>
  <c r="D51" i="18"/>
  <c r="B4" i="18"/>
  <c r="C4" i="18"/>
  <c r="D4" i="18"/>
  <c r="A4" i="18"/>
  <c r="B1" i="18"/>
  <c r="C1" i="18"/>
  <c r="D1" i="18"/>
  <c r="B2" i="18"/>
  <c r="C2" i="18"/>
  <c r="D2" i="18"/>
  <c r="B3" i="18"/>
  <c r="C3" i="18"/>
  <c r="D3" i="18"/>
  <c r="A2" i="18"/>
  <c r="A3" i="18"/>
  <c r="A1" i="18"/>
  <c r="E4" i="17"/>
  <c r="E5" i="17"/>
  <c r="E6" i="17"/>
  <c r="E7" i="17"/>
  <c r="E8" i="17"/>
  <c r="E9" i="17"/>
  <c r="E10" i="17"/>
  <c r="E11" i="17"/>
  <c r="E12" i="17"/>
  <c r="E13" i="17"/>
  <c r="E14" i="17"/>
  <c r="E15" i="17"/>
  <c r="D4" i="17"/>
  <c r="D5" i="17"/>
  <c r="D6" i="17"/>
  <c r="D7" i="17"/>
  <c r="D8" i="17"/>
  <c r="D9" i="17"/>
  <c r="D10" i="17"/>
  <c r="D11" i="17"/>
  <c r="D12" i="17"/>
  <c r="D13" i="17"/>
  <c r="D14" i="17"/>
  <c r="D15" i="17"/>
  <c r="A15" i="17"/>
  <c r="C4" i="17"/>
  <c r="C5" i="17"/>
  <c r="C6" i="17"/>
  <c r="C7" i="17"/>
  <c r="C8" i="17"/>
  <c r="C9" i="17"/>
  <c r="C10" i="17"/>
  <c r="C11" i="17"/>
  <c r="C12" i="17"/>
  <c r="C13" i="17"/>
  <c r="C14" i="17"/>
  <c r="C15" i="17"/>
  <c r="A4" i="17"/>
  <c r="A5" i="17"/>
  <c r="A6" i="17"/>
  <c r="A7" i="17"/>
  <c r="A8" i="17"/>
  <c r="A9" i="17"/>
  <c r="A10" i="17"/>
  <c r="A11" i="17"/>
  <c r="A12" i="17"/>
  <c r="A13" i="17"/>
  <c r="A14" i="17"/>
  <c r="B4" i="17"/>
  <c r="B5" i="17"/>
  <c r="B6" i="17"/>
  <c r="B7" i="17"/>
  <c r="B8" i="17"/>
  <c r="B9" i="17"/>
  <c r="B10" i="17"/>
  <c r="B11" i="17"/>
  <c r="B12" i="17"/>
  <c r="B13" i="17"/>
  <c r="B14" i="17"/>
  <c r="B15" i="17"/>
  <c r="B1" i="17"/>
  <c r="C1" i="17"/>
  <c r="D1" i="17"/>
  <c r="E1" i="17"/>
  <c r="B2" i="17"/>
  <c r="C2" i="17"/>
  <c r="D2" i="17"/>
  <c r="E2" i="17"/>
  <c r="B3" i="17"/>
  <c r="C3" i="17"/>
  <c r="D3" i="17"/>
  <c r="E3" i="17"/>
  <c r="A2" i="17"/>
  <c r="A3" i="17"/>
  <c r="A1" i="17"/>
  <c r="F2" i="16"/>
  <c r="F3" i="16"/>
  <c r="F4" i="16"/>
  <c r="F5" i="16"/>
  <c r="F6" i="16"/>
  <c r="F7" i="16"/>
  <c r="F1" i="16"/>
  <c r="D2" i="16"/>
  <c r="E2" i="16"/>
  <c r="D3" i="16"/>
  <c r="E3" i="16"/>
  <c r="D4" i="16"/>
  <c r="E4" i="16"/>
  <c r="D5" i="16"/>
  <c r="E5" i="16"/>
  <c r="D6" i="16"/>
  <c r="E6" i="16"/>
  <c r="D7" i="16"/>
  <c r="E7" i="16"/>
  <c r="E1" i="16"/>
  <c r="D1" i="16"/>
  <c r="B1" i="16"/>
  <c r="C1" i="16"/>
  <c r="B2" i="16"/>
  <c r="C2" i="16"/>
  <c r="B3" i="16"/>
  <c r="C3" i="16"/>
  <c r="B4" i="16"/>
  <c r="C4" i="16"/>
  <c r="B5" i="16"/>
  <c r="C5" i="16"/>
  <c r="B6" i="16"/>
  <c r="C6" i="16"/>
  <c r="B7" i="16"/>
  <c r="C7" i="16"/>
  <c r="A2" i="16"/>
  <c r="A3" i="16"/>
  <c r="A4" i="16"/>
  <c r="A5" i="16"/>
  <c r="A6" i="16"/>
  <c r="A7" i="16"/>
  <c r="A1" i="16"/>
  <c r="H3" i="15"/>
  <c r="H4" i="15"/>
  <c r="H5" i="15"/>
  <c r="H6" i="15"/>
  <c r="H7" i="15"/>
  <c r="H8" i="15"/>
  <c r="H9" i="15"/>
  <c r="H10" i="15"/>
  <c r="H11" i="15"/>
  <c r="H2" i="15"/>
  <c r="G2" i="15"/>
  <c r="G3" i="15"/>
  <c r="G4" i="15"/>
  <c r="G5" i="15"/>
  <c r="G6" i="15"/>
  <c r="G7" i="15"/>
  <c r="G8" i="15"/>
  <c r="G9" i="15"/>
  <c r="G10" i="15"/>
  <c r="G11" i="15"/>
  <c r="G1" i="15"/>
  <c r="D2" i="15"/>
  <c r="E2" i="15"/>
  <c r="F2" i="15"/>
  <c r="D3" i="15"/>
  <c r="E3" i="15"/>
  <c r="F3" i="15"/>
  <c r="D4" i="15"/>
  <c r="E4" i="15"/>
  <c r="F4" i="15"/>
  <c r="D5" i="15"/>
  <c r="E5" i="15"/>
  <c r="F5" i="15"/>
  <c r="D6" i="15"/>
  <c r="E6" i="15"/>
  <c r="F6" i="15"/>
  <c r="D7" i="15"/>
  <c r="E7" i="15"/>
  <c r="F7" i="15"/>
  <c r="D8" i="15"/>
  <c r="E8" i="15"/>
  <c r="F8" i="15"/>
  <c r="D9" i="15"/>
  <c r="E9" i="15"/>
  <c r="F9" i="15"/>
  <c r="D10" i="15"/>
  <c r="E10" i="15"/>
  <c r="F10" i="15"/>
  <c r="D11" i="15"/>
  <c r="E11" i="15"/>
  <c r="F11" i="15"/>
  <c r="E1" i="15"/>
  <c r="F1" i="15"/>
  <c r="D1" i="15"/>
  <c r="A3" i="14"/>
  <c r="B3" i="14"/>
  <c r="C3" i="14"/>
  <c r="D3" i="14"/>
  <c r="E3" i="14"/>
  <c r="F3" i="14"/>
  <c r="G3" i="14"/>
  <c r="H3" i="14"/>
  <c r="I3" i="14"/>
  <c r="J3" i="14"/>
  <c r="A4" i="14"/>
  <c r="B4" i="14"/>
  <c r="C4" i="14"/>
  <c r="D4" i="14"/>
  <c r="E4" i="14"/>
  <c r="F4" i="14"/>
  <c r="G4" i="14"/>
  <c r="H4" i="14"/>
  <c r="I4" i="14"/>
  <c r="J4" i="14"/>
  <c r="A5" i="14"/>
  <c r="B5" i="14"/>
  <c r="C5" i="14"/>
  <c r="D5" i="14"/>
  <c r="E5" i="14"/>
  <c r="F5" i="14"/>
  <c r="G5" i="14"/>
  <c r="H5" i="14"/>
  <c r="I5" i="14"/>
  <c r="J5" i="14"/>
  <c r="A6" i="14"/>
  <c r="B6" i="14"/>
  <c r="C6" i="14"/>
  <c r="D6" i="14"/>
  <c r="E6" i="14"/>
  <c r="F6" i="14"/>
  <c r="G6" i="14"/>
  <c r="H6" i="14"/>
  <c r="I6" i="14"/>
  <c r="J6" i="14"/>
  <c r="A7" i="14"/>
  <c r="B7" i="14"/>
  <c r="C7" i="14"/>
  <c r="D7" i="14"/>
  <c r="E7" i="14"/>
  <c r="F7" i="14"/>
  <c r="G7" i="14"/>
  <c r="H7" i="14"/>
  <c r="I7" i="14"/>
  <c r="J7" i="14"/>
  <c r="A8" i="14"/>
  <c r="B8" i="14"/>
  <c r="C8" i="14"/>
  <c r="D8" i="14"/>
  <c r="E8" i="14"/>
  <c r="F8" i="14"/>
  <c r="G8" i="14"/>
  <c r="H8" i="14"/>
  <c r="I8" i="14"/>
  <c r="J8" i="14"/>
  <c r="A9" i="14"/>
  <c r="B9" i="14"/>
  <c r="C9" i="14"/>
  <c r="D9" i="14"/>
  <c r="E9" i="14"/>
  <c r="F9" i="14"/>
  <c r="G9" i="14"/>
  <c r="H9" i="14"/>
  <c r="I9" i="14"/>
  <c r="J9" i="14"/>
  <c r="A10" i="14"/>
  <c r="B10" i="14"/>
  <c r="C10" i="14"/>
  <c r="D10" i="14"/>
  <c r="E10" i="14"/>
  <c r="F10" i="14"/>
  <c r="G10" i="14"/>
  <c r="H10" i="14"/>
  <c r="I10" i="14"/>
  <c r="J10" i="14"/>
  <c r="A11" i="14"/>
  <c r="B11" i="14"/>
  <c r="C11" i="14"/>
  <c r="D11" i="14"/>
  <c r="E11" i="14"/>
  <c r="F11" i="14"/>
  <c r="G11" i="14"/>
  <c r="H11" i="14"/>
  <c r="I11" i="14"/>
  <c r="J11" i="14"/>
  <c r="A12" i="14"/>
  <c r="B12" i="14"/>
  <c r="C12" i="14"/>
  <c r="D12" i="14"/>
  <c r="E12" i="14"/>
  <c r="F12" i="14"/>
  <c r="G12" i="14"/>
  <c r="H12" i="14"/>
  <c r="I12" i="14"/>
  <c r="J12" i="14"/>
  <c r="A13" i="14"/>
  <c r="B13" i="14"/>
  <c r="C13" i="14"/>
  <c r="D13" i="14"/>
  <c r="E13" i="14"/>
  <c r="F13" i="14"/>
  <c r="G13" i="14"/>
  <c r="H13" i="14"/>
  <c r="I13" i="14"/>
  <c r="J13" i="14"/>
  <c r="B2" i="14"/>
  <c r="C2" i="14"/>
  <c r="D2" i="14"/>
  <c r="E2" i="14"/>
  <c r="F2" i="14"/>
  <c r="G2" i="14"/>
  <c r="H2" i="14"/>
  <c r="I2" i="14"/>
  <c r="J2" i="14"/>
  <c r="C1" i="15"/>
  <c r="C2" i="15"/>
  <c r="C3" i="15"/>
  <c r="C4" i="15"/>
  <c r="C5" i="15"/>
  <c r="C6" i="15"/>
  <c r="C7" i="15"/>
  <c r="C8" i="15"/>
  <c r="C9" i="15"/>
  <c r="C10" i="15"/>
  <c r="C11" i="15"/>
  <c r="B1" i="15"/>
  <c r="B2" i="15"/>
  <c r="B3" i="15"/>
  <c r="B4" i="15"/>
  <c r="B5" i="15"/>
  <c r="B6" i="15"/>
  <c r="B7" i="15"/>
  <c r="B8" i="15"/>
  <c r="B9" i="15"/>
  <c r="B10" i="15"/>
  <c r="B11" i="15"/>
  <c r="A2" i="15"/>
  <c r="A3" i="15"/>
  <c r="A4" i="15"/>
  <c r="A5" i="15"/>
  <c r="A6" i="15"/>
  <c r="A7" i="15"/>
  <c r="A8" i="15"/>
  <c r="A9" i="15"/>
  <c r="A10" i="15"/>
  <c r="A11" i="15"/>
  <c r="A1" i="15"/>
  <c r="B14" i="14"/>
  <c r="C14" i="14"/>
  <c r="D14" i="14"/>
  <c r="E14" i="14"/>
  <c r="F14" i="14"/>
  <c r="G14" i="14"/>
  <c r="H14" i="14"/>
  <c r="I14" i="14"/>
  <c r="J14" i="14"/>
  <c r="A14" i="14"/>
  <c r="A2" i="14"/>
  <c r="B1" i="14"/>
  <c r="C1" i="14"/>
  <c r="D1" i="14"/>
  <c r="E1" i="14"/>
  <c r="F1" i="14"/>
  <c r="G1" i="14"/>
  <c r="H1" i="14"/>
  <c r="I1" i="14"/>
  <c r="J1" i="14"/>
  <c r="A1" i="14"/>
  <c r="AH81" i="13"/>
  <c r="AI81" i="13"/>
  <c r="AJ81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I80" i="13"/>
  <c r="AJ80" i="13"/>
  <c r="AH80" i="13"/>
  <c r="Q191" i="13"/>
  <c r="R191" i="13"/>
  <c r="S191" i="13"/>
  <c r="C48" i="12"/>
  <c r="J35" i="12"/>
  <c r="K35" i="12"/>
  <c r="J36" i="12"/>
  <c r="K36" i="12"/>
  <c r="J37" i="12"/>
  <c r="K37" i="12"/>
  <c r="J38" i="12"/>
  <c r="K38" i="12"/>
  <c r="K47" i="12" s="1"/>
  <c r="J39" i="12"/>
  <c r="K39" i="12"/>
  <c r="J40" i="12"/>
  <c r="K40" i="12"/>
  <c r="J34" i="12"/>
  <c r="K34" i="12"/>
  <c r="J33" i="12"/>
  <c r="K33" i="12"/>
  <c r="J32" i="12"/>
  <c r="K32" i="12"/>
  <c r="J31" i="12"/>
  <c r="K31" i="12"/>
  <c r="J30" i="12"/>
  <c r="K30" i="12"/>
  <c r="N26" i="13"/>
  <c r="O26" i="13" s="1"/>
  <c r="P26" i="13" s="1"/>
  <c r="N27" i="13"/>
  <c r="N28" i="13"/>
  <c r="N29" i="13"/>
  <c r="N30" i="13"/>
  <c r="O30" i="13" s="1"/>
  <c r="O28" i="13"/>
  <c r="N25" i="13"/>
  <c r="I10" i="13"/>
  <c r="I11" i="13"/>
  <c r="I12" i="13"/>
  <c r="I13" i="13"/>
  <c r="AB13" i="13"/>
  <c r="AA13" i="13"/>
  <c r="Z13" i="13"/>
  <c r="P13" i="13"/>
  <c r="O13" i="13"/>
  <c r="N13" i="13"/>
  <c r="I14" i="13"/>
  <c r="I15" i="13"/>
  <c r="I16" i="13"/>
  <c r="Z10" i="13"/>
  <c r="AA10" i="13"/>
  <c r="Z11" i="13"/>
  <c r="AA11" i="13"/>
  <c r="Z12" i="13"/>
  <c r="AA12" i="13"/>
  <c r="Z14" i="13"/>
  <c r="AA14" i="13"/>
  <c r="Z15" i="13"/>
  <c r="AA15" i="13"/>
  <c r="Z16" i="13"/>
  <c r="AA16" i="13"/>
  <c r="Z17" i="13"/>
  <c r="AA17" i="13"/>
  <c r="Z18" i="13"/>
  <c r="AA18" i="13"/>
  <c r="AA9" i="13"/>
  <c r="Z9" i="13"/>
  <c r="AA7" i="13"/>
  <c r="Z7" i="13"/>
  <c r="Q192" i="13"/>
  <c r="R192" i="13"/>
  <c r="S192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F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E142" i="13"/>
  <c r="D142" i="13"/>
  <c r="O27" i="13" l="1"/>
  <c r="P27" i="13" s="1"/>
  <c r="J47" i="12"/>
  <c r="P28" i="13"/>
  <c r="O29" i="13"/>
  <c r="P29" i="13" s="1"/>
  <c r="P30" i="13"/>
  <c r="O25" i="13"/>
  <c r="P25" i="13" s="1"/>
  <c r="AB17" i="13"/>
  <c r="AB18" i="13"/>
  <c r="I62" i="13"/>
  <c r="J62" i="13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J61" i="13"/>
  <c r="H62" i="13"/>
  <c r="H63" i="13"/>
  <c r="H64" i="13"/>
  <c r="H65" i="13"/>
  <c r="H66" i="13"/>
  <c r="H67" i="13"/>
  <c r="H68" i="13"/>
  <c r="H69" i="13"/>
  <c r="H70" i="13"/>
  <c r="H71" i="13"/>
  <c r="H72" i="13"/>
  <c r="I61" i="13"/>
  <c r="E62" i="13"/>
  <c r="E63" i="13"/>
  <c r="E64" i="13"/>
  <c r="E65" i="13"/>
  <c r="E66" i="13"/>
  <c r="E67" i="13"/>
  <c r="E68" i="13"/>
  <c r="E69" i="13"/>
  <c r="E70" i="13"/>
  <c r="E71" i="13"/>
  <c r="E72" i="13"/>
  <c r="G62" i="13"/>
  <c r="G63" i="13"/>
  <c r="G64" i="13"/>
  <c r="G65" i="13"/>
  <c r="G66" i="13"/>
  <c r="G67" i="13"/>
  <c r="G68" i="13"/>
  <c r="G69" i="13"/>
  <c r="G70" i="13"/>
  <c r="G71" i="13"/>
  <c r="G72" i="13"/>
  <c r="F62" i="13"/>
  <c r="F63" i="13"/>
  <c r="F64" i="13"/>
  <c r="F65" i="13"/>
  <c r="F66" i="13"/>
  <c r="F67" i="13"/>
  <c r="F68" i="13"/>
  <c r="F69" i="13"/>
  <c r="F70" i="13"/>
  <c r="F71" i="13"/>
  <c r="F72" i="13"/>
  <c r="E61" i="13"/>
  <c r="F61" i="13"/>
  <c r="G61" i="13"/>
  <c r="H61" i="13"/>
  <c r="D62" i="13"/>
  <c r="D63" i="13"/>
  <c r="D64" i="13"/>
  <c r="D65" i="13"/>
  <c r="D66" i="13"/>
  <c r="D67" i="13"/>
  <c r="D68" i="13"/>
  <c r="D69" i="13"/>
  <c r="D70" i="13"/>
  <c r="D71" i="13"/>
  <c r="D72" i="13"/>
  <c r="D61" i="13"/>
  <c r="N19" i="13"/>
  <c r="O19" i="13"/>
  <c r="P19" i="13"/>
  <c r="D30" i="12"/>
  <c r="E30" i="12"/>
  <c r="F30" i="12"/>
  <c r="G30" i="12"/>
  <c r="H30" i="12"/>
  <c r="I30" i="12"/>
  <c r="D31" i="12"/>
  <c r="E31" i="12"/>
  <c r="F31" i="12"/>
  <c r="G31" i="12"/>
  <c r="H31" i="12"/>
  <c r="I31" i="12"/>
  <c r="D32" i="12"/>
  <c r="E32" i="12"/>
  <c r="F32" i="12"/>
  <c r="G32" i="12"/>
  <c r="H32" i="12"/>
  <c r="I32" i="12"/>
  <c r="D33" i="12"/>
  <c r="E33" i="12"/>
  <c r="F33" i="12"/>
  <c r="G33" i="12"/>
  <c r="H33" i="12"/>
  <c r="I33" i="12"/>
  <c r="D34" i="12"/>
  <c r="E34" i="12"/>
  <c r="F34" i="12"/>
  <c r="G34" i="12"/>
  <c r="H34" i="12"/>
  <c r="I34" i="12"/>
  <c r="D35" i="12"/>
  <c r="E35" i="12"/>
  <c r="F35" i="12"/>
  <c r="G35" i="12"/>
  <c r="H35" i="12"/>
  <c r="I35" i="12"/>
  <c r="D36" i="12"/>
  <c r="E36" i="12"/>
  <c r="F36" i="12"/>
  <c r="G36" i="12"/>
  <c r="H36" i="12"/>
  <c r="I36" i="12"/>
  <c r="D37" i="12"/>
  <c r="E37" i="12"/>
  <c r="F37" i="12"/>
  <c r="G37" i="12"/>
  <c r="H37" i="12"/>
  <c r="I37" i="12"/>
  <c r="D38" i="12"/>
  <c r="E38" i="12"/>
  <c r="F38" i="12"/>
  <c r="G38" i="12"/>
  <c r="H38" i="12"/>
  <c r="I38" i="12"/>
  <c r="D39" i="12"/>
  <c r="E39" i="12"/>
  <c r="F39" i="12"/>
  <c r="G39" i="12"/>
  <c r="H39" i="12"/>
  <c r="I39" i="12"/>
  <c r="D40" i="12"/>
  <c r="E40" i="12"/>
  <c r="F40" i="12"/>
  <c r="G40" i="12"/>
  <c r="H40" i="12"/>
  <c r="I40" i="12"/>
  <c r="C31" i="12"/>
  <c r="C32" i="12"/>
  <c r="C33" i="12"/>
  <c r="C34" i="12"/>
  <c r="C35" i="12"/>
  <c r="C36" i="12"/>
  <c r="C37" i="12"/>
  <c r="C38" i="12"/>
  <c r="C39" i="12"/>
  <c r="C40" i="12"/>
  <c r="C30" i="12"/>
  <c r="N7" i="13"/>
  <c r="O7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4" i="13"/>
  <c r="O14" i="13"/>
  <c r="P14" i="13"/>
  <c r="N15" i="13"/>
  <c r="O15" i="13"/>
  <c r="P15" i="13"/>
  <c r="N16" i="13"/>
  <c r="O16" i="13"/>
  <c r="P16" i="13"/>
  <c r="N17" i="13"/>
  <c r="O17" i="13"/>
  <c r="P17" i="13"/>
  <c r="N18" i="13"/>
  <c r="AB16" i="13"/>
  <c r="AB15" i="13"/>
  <c r="AB14" i="13"/>
  <c r="AB12" i="13"/>
  <c r="AB11" i="13"/>
  <c r="AB10" i="13"/>
  <c r="AB9" i="13"/>
  <c r="O18" i="13" l="1"/>
  <c r="P18" i="13" s="1"/>
  <c r="I47" i="12"/>
  <c r="H47" i="12"/>
  <c r="C47" i="12"/>
  <c r="D47" i="12"/>
  <c r="E47" i="12"/>
  <c r="F47" i="12"/>
  <c r="G47" i="12"/>
</calcChain>
</file>

<file path=xl/sharedStrings.xml><?xml version="1.0" encoding="utf-8"?>
<sst xmlns="http://schemas.openxmlformats.org/spreadsheetml/2006/main" count="162" uniqueCount="67">
  <si>
    <t>Recording number</t>
  </si>
  <si>
    <t>Norm to -80 mV</t>
  </si>
  <si>
    <t>Raw values</t>
  </si>
  <si>
    <t xml:space="preserve">Rectification Index </t>
  </si>
  <si>
    <t>Notes</t>
  </si>
  <si>
    <t>good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</si>
  <si>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</si>
  <si>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</si>
  <si>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</si>
  <si>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</si>
  <si>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</si>
  <si>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</si>
  <si>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</si>
  <si>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</si>
  <si>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</si>
  <si>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</si>
  <si>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</si>
  <si>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nice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</si>
  <si>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</si>
  <si>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</si>
  <si>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</si>
  <si>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</si>
  <si>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</si>
  <si>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</si>
  <si>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</si>
  <si>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</si>
  <si>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</si>
  <si>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22.07.2024</t>
  </si>
  <si>
    <t>cursor</t>
  </si>
  <si>
    <t>big bold = same patch</t>
  </si>
  <si>
    <t>29.07.2024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</si>
  <si>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</si>
  <si>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</si>
  <si>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</si>
  <si>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</si>
  <si>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</si>
  <si>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recording</t>
  </si>
  <si>
    <t>date</t>
  </si>
  <si>
    <t>TRAINS</t>
  </si>
  <si>
    <t>Leak</t>
  </si>
  <si>
    <t>These were recorded with 1404 plasmids, using 50 uM spermine in the IC, 10 mM glu</t>
  </si>
  <si>
    <t>18.07.2024</t>
  </si>
  <si>
    <t>25.07.2024</t>
  </si>
  <si>
    <t>01.08.2024</t>
  </si>
  <si>
    <t>01.08.2025</t>
  </si>
  <si>
    <t>01.08.2026</t>
  </si>
  <si>
    <t>01.08.2027</t>
  </si>
  <si>
    <t>25.07.2025</t>
  </si>
  <si>
    <t>02.08.2028</t>
  </si>
  <si>
    <t>02.08.2029</t>
  </si>
  <si>
    <t>1.8.2024</t>
  </si>
  <si>
    <t>barely usable</t>
  </si>
  <si>
    <t>These were recorded with 2224, using 50 uM spermine in the IC, 10 mM glu</t>
  </si>
  <si>
    <t>quite noisy</t>
  </si>
  <si>
    <t>small current but good patch</t>
  </si>
  <si>
    <t>y</t>
  </si>
  <si>
    <t>x</t>
  </si>
  <si>
    <t>bad noisy patch</t>
  </si>
  <si>
    <t>basically unuseable, unstable baseline</t>
  </si>
  <si>
    <t>bad</t>
  </si>
  <si>
    <t>holding v</t>
  </si>
  <si>
    <t>holding potential</t>
  </si>
  <si>
    <t xml:space="preserve">20Hz </t>
  </si>
  <si>
    <t>20Hz normalized</t>
  </si>
  <si>
    <t xml:space="preserve">50Hz </t>
  </si>
  <si>
    <t>50Hz normalized</t>
  </si>
  <si>
    <t>weighted tau deactivation(ms)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</si>
</sst>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0" fillId="0" borderId="18" xfId="0" applyBorder="1"/>
    <xf numFmtId="0" fontId="0" fillId="0" borderId="19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1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4" xfId="0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3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15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0" fillId="0" borderId="31" xfId="0" applyFont="1" applyBorder="1" applyAlignment="1">
      <alignment horizontal="center"/>
    </xf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1" fillId="2" borderId="0" xfId="0" applyFont="1" applyFill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0" fillId="0" borderId="29" xfId="0" applyFont="1" applyBorder="1" applyAlignment="1">
      <alignment horizontal="center"/>
    </xf>
    <xf numFmtId="0" fontId="11" fillId="0" borderId="0" xfId="0" applyFont="1"/>
    <xf numFmtId="0" fontId="10" fillId="0" borderId="12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2" fillId="2" borderId="10" xfId="0" applyFont="1" applyFill="1" applyBorder="1"/>
    <xf numFmtId="0" fontId="12" fillId="2" borderId="18" xfId="0" applyFont="1" applyFill="1" applyBorder="1"/>
    <xf numFmtId="0" fontId="12" fillId="2" borderId="3" xfId="0" applyFont="1" applyFill="1" applyBorder="1"/>
    <xf numFmtId="0" fontId="13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4" xfId="0" applyFont="1" applyBorder="1"/>
    <xf numFmtId="0" fontId="12" fillId="2" borderId="4" xfId="0" applyFont="1" applyFill="1" applyBorder="1"/>
    <xf numFmtId="0" fontId="12" fillId="2" borderId="19" xfId="0" applyFont="1" applyFill="1" applyBorder="1"/>
    <xf numFmtId="0" fontId="12" fillId="2" borderId="11" xfId="0" applyFont="1" applyFill="1" applyBorder="1"/>
    <xf numFmtId="0" fontId="12" fillId="2" borderId="9" xfId="0" applyFont="1" applyFill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0" fontId="10" fillId="0" borderId="19" xfId="0" applyFont="1" applyBorder="1"/>
    <xf numFmtId="0" fontId="8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8" fillId="0" borderId="18" xfId="0" applyFont="1" applyBorder="1" applyAlignment="1">
      <alignment horizontal="center"/>
    </xf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19" xfId="0" applyFont="1" applyFill="1" applyBorder="1"/>
    <xf numFmtId="0" fontId="2" fillId="2" borderId="9" xfId="0" applyFont="1" applyFill="1" applyBorder="1"/>
    <xf numFmtId="0" fontId="10" fillId="0" borderId="2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L48"/>
  <sheetViews>
    <sheetView workbookViewId="0">
      <selection activeCell="B30" sqref="B30:K40"/>
    </sheetView>
  </sheetViews>
  <sheetFormatPr baseColWidth="10" defaultColWidth="10.6640625" defaultRowHeight="16" x14ac:dyDescent="0.2"/>
  <cols>
    <col min="2" max="2" width="16.33203125" customWidth="1"/>
  </cols>
  <sheetData>
    <row r="3" spans="2:12" x14ac:dyDescent="0.2">
      <c r="B3" t="s">
        <v>40</v>
      </c>
    </row>
    <row r="5" spans="2:12" ht="17" thickBot="1" x14ac:dyDescent="0.25"/>
    <row r="6" spans="2:12" ht="22" thickBot="1" x14ac:dyDescent="0.3">
      <c r="B6" s="1"/>
      <c r="C6" s="97" t="s">
        <v>2</v>
      </c>
      <c r="D6" s="98"/>
      <c r="E6" s="98"/>
      <c r="F6" s="98"/>
      <c r="G6" s="98"/>
      <c r="H6" s="98"/>
      <c r="I6" s="99"/>
    </row>
    <row r="7" spans="2:12" ht="17" thickBot="1" x14ac:dyDescent="0.25">
      <c r="B7" s="1" t="s">
        <v>37</v>
      </c>
      <c r="C7" s="7" t="s">
        <v>41</v>
      </c>
      <c r="D7" s="7" t="s">
        <v>42</v>
      </c>
      <c r="E7" s="7" t="s">
        <v>50</v>
      </c>
      <c r="F7" s="7" t="s">
        <v>50</v>
      </c>
      <c r="G7" s="7" t="s">
        <v>50</v>
      </c>
      <c r="H7" s="7" t="s">
        <v>50</v>
      </c>
      <c r="I7" s="7" t="s">
        <v>50</v>
      </c>
      <c r="J7" s="7" t="s">
        <v>50</v>
      </c>
      <c r="K7" s="7" t="s">
        <v>50</v>
      </c>
      <c r="L7" s="7"/>
    </row>
    <row r="8" spans="2:12" ht="18" thickTop="1" thickBot="1" x14ac:dyDescent="0.25">
      <c r="B8" s="9" t="s">
        <v>0</v>
      </c>
      <c r="C8" s="15">
        <v>5</v>
      </c>
      <c r="D8" s="15">
        <v>19</v>
      </c>
      <c r="E8" s="16">
        <v>16</v>
      </c>
      <c r="F8" s="17">
        <v>17</v>
      </c>
      <c r="G8" s="18">
        <v>18</v>
      </c>
      <c r="H8" s="16">
        <v>38</v>
      </c>
      <c r="I8" s="17">
        <v>39</v>
      </c>
      <c r="J8" s="17">
        <v>40</v>
      </c>
      <c r="K8" s="17">
        <v>41</v>
      </c>
      <c r="L8" s="18"/>
    </row>
    <row r="9" spans="2:12" ht="17" thickTop="1" x14ac:dyDescent="0.2">
      <c r="B9" s="11">
        <v>-100</v>
      </c>
      <c r="C9" s="16">
        <v>-389.79897999999997</v>
      </c>
      <c r="D9" s="17">
        <v>-416.37133999999998</v>
      </c>
      <c r="E9" s="17">
        <v>-117.51904</v>
      </c>
      <c r="F9" s="17">
        <v>-284.76364000000001</v>
      </c>
      <c r="G9" s="17">
        <v>-327.26803999999998</v>
      </c>
      <c r="H9" s="17">
        <v>-214.18681000000001</v>
      </c>
      <c r="I9" s="17">
        <v>-197.70026999999999</v>
      </c>
      <c r="J9" s="17">
        <v>-160.98781</v>
      </c>
      <c r="K9" s="17">
        <v>-183.26521</v>
      </c>
      <c r="L9" s="18"/>
    </row>
    <row r="10" spans="2:12" x14ac:dyDescent="0.2">
      <c r="B10" s="12">
        <v>-80</v>
      </c>
      <c r="C10" s="19">
        <v>-294.47631999999999</v>
      </c>
      <c r="D10">
        <v>-322.30887000000001</v>
      </c>
      <c r="E10">
        <v>-98.727431999999993</v>
      </c>
      <c r="F10">
        <v>-165.48955000000001</v>
      </c>
      <c r="G10">
        <v>-203.38261</v>
      </c>
      <c r="H10">
        <v>-131.12810999999999</v>
      </c>
      <c r="I10">
        <v>-200.59426999999999</v>
      </c>
      <c r="J10">
        <v>-133.64545000000001</v>
      </c>
      <c r="K10">
        <v>-145.37904</v>
      </c>
      <c r="L10" s="20"/>
    </row>
    <row r="11" spans="2:12" x14ac:dyDescent="0.2">
      <c r="B11" s="12">
        <v>-60</v>
      </c>
      <c r="C11" s="19">
        <v>-198.04247000000001</v>
      </c>
      <c r="D11">
        <v>-244.21978999999999</v>
      </c>
      <c r="E11">
        <v>-44.669350000000001</v>
      </c>
      <c r="F11">
        <v>-67.252562999999995</v>
      </c>
      <c r="G11">
        <v>-96.745307999999994</v>
      </c>
      <c r="H11">
        <v>-92.695442</v>
      </c>
      <c r="I11">
        <v>-130.26451</v>
      </c>
      <c r="J11">
        <v>-108.88863000000001</v>
      </c>
      <c r="K11">
        <v>-109.89464</v>
      </c>
      <c r="L11" s="20"/>
    </row>
    <row r="12" spans="2:12" x14ac:dyDescent="0.2">
      <c r="B12" s="12">
        <v>-40</v>
      </c>
      <c r="C12" s="19">
        <v>-109.03278</v>
      </c>
      <c r="D12">
        <v>-158.46681000000001</v>
      </c>
      <c r="E12">
        <v>-14.215652</v>
      </c>
      <c r="F12">
        <v>-21.512484000000001</v>
      </c>
      <c r="G12">
        <v>-25.455914</v>
      </c>
      <c r="H12">
        <v>-70.052482999999995</v>
      </c>
      <c r="I12">
        <v>-99.325278999999995</v>
      </c>
      <c r="J12">
        <v>-75.086738999999994</v>
      </c>
      <c r="K12">
        <v>-77.285331999999997</v>
      </c>
      <c r="L12" s="20"/>
    </row>
    <row r="13" spans="2:12" x14ac:dyDescent="0.2">
      <c r="B13" s="12">
        <v>-20</v>
      </c>
      <c r="C13" s="19">
        <v>-37.377189999999999</v>
      </c>
      <c r="D13">
        <v>-60.054904999999998</v>
      </c>
      <c r="E13">
        <v>-7.1755485999999999</v>
      </c>
      <c r="F13">
        <v>-6.9214764000000004</v>
      </c>
      <c r="G13">
        <v>-6.7470784000000004</v>
      </c>
      <c r="H13">
        <v>-30.780041000000001</v>
      </c>
      <c r="I13">
        <v>-41.081837</v>
      </c>
      <c r="J13">
        <v>-32.696449000000001</v>
      </c>
      <c r="K13">
        <v>-38.232334000000002</v>
      </c>
      <c r="L13" s="20"/>
    </row>
    <row r="14" spans="2:12" x14ac:dyDescent="0.2">
      <c r="B14" s="12">
        <v>0</v>
      </c>
      <c r="C14" s="19">
        <v>2.1081037999999999</v>
      </c>
      <c r="D14">
        <v>3.9737448999999998</v>
      </c>
      <c r="E14">
        <v>-4.6702370999999996</v>
      </c>
      <c r="F14">
        <v>2.3835871000000002</v>
      </c>
      <c r="G14">
        <v>2.6487253000000002</v>
      </c>
      <c r="H14">
        <v>3.6657457</v>
      </c>
      <c r="I14">
        <v>2.1978589999999998</v>
      </c>
      <c r="J14">
        <v>-5.2483363000000001</v>
      </c>
      <c r="K14">
        <v>-8.0006342000000004</v>
      </c>
      <c r="L14" s="20"/>
    </row>
    <row r="15" spans="2:12" x14ac:dyDescent="0.2">
      <c r="B15" s="12">
        <v>20</v>
      </c>
      <c r="C15" s="19">
        <v>6.0180692999999996</v>
      </c>
      <c r="D15">
        <v>13.230268000000001</v>
      </c>
      <c r="E15">
        <v>2.1994511999999999</v>
      </c>
      <c r="F15">
        <v>3.1825426000000001</v>
      </c>
      <c r="G15">
        <v>1.9776912</v>
      </c>
      <c r="H15">
        <v>13.464088</v>
      </c>
      <c r="I15">
        <v>17.175412999999999</v>
      </c>
      <c r="J15">
        <v>16.580718999999998</v>
      </c>
      <c r="K15">
        <v>16.742315000000001</v>
      </c>
      <c r="L15" s="20"/>
    </row>
    <row r="16" spans="2:12" x14ac:dyDescent="0.2">
      <c r="B16" s="12">
        <v>40</v>
      </c>
      <c r="C16" s="19">
        <v>45.605052999999998</v>
      </c>
      <c r="D16">
        <v>68.802009999999996</v>
      </c>
      <c r="E16">
        <v>3.0679002</v>
      </c>
      <c r="F16">
        <v>2.6991854000000002</v>
      </c>
      <c r="G16">
        <v>2.5849856999999998</v>
      </c>
      <c r="H16">
        <v>46.466850000000001</v>
      </c>
      <c r="I16">
        <v>69.569405000000003</v>
      </c>
      <c r="J16">
        <v>56.012752999999996</v>
      </c>
      <c r="K16">
        <v>41.767665999999998</v>
      </c>
      <c r="L16" s="20"/>
    </row>
    <row r="17" spans="2:12" x14ac:dyDescent="0.2">
      <c r="B17" s="12">
        <v>60</v>
      </c>
      <c r="C17" s="19">
        <v>108.35850000000001</v>
      </c>
      <c r="D17">
        <v>222.31917999999999</v>
      </c>
      <c r="E17">
        <v>4.9734416000000001</v>
      </c>
      <c r="F17">
        <v>10.249204000000001</v>
      </c>
      <c r="G17">
        <v>5.4997344000000004</v>
      </c>
      <c r="H17">
        <v>113.05524</v>
      </c>
      <c r="I17">
        <v>136.66401999999999</v>
      </c>
      <c r="J17">
        <v>102.98796</v>
      </c>
      <c r="K17">
        <v>109.21736</v>
      </c>
      <c r="L17" s="20"/>
    </row>
    <row r="18" spans="2:12" x14ac:dyDescent="0.2">
      <c r="B18" s="12">
        <v>80</v>
      </c>
      <c r="C18" s="19">
        <v>253.04482999999999</v>
      </c>
      <c r="D18">
        <v>332.46985000000001</v>
      </c>
      <c r="E18">
        <v>30.637836</v>
      </c>
      <c r="F18">
        <v>50.894562000000001</v>
      </c>
      <c r="G18">
        <v>37.791697999999997</v>
      </c>
      <c r="H18">
        <v>166.23653999999999</v>
      </c>
      <c r="I18">
        <v>183.92367999999999</v>
      </c>
      <c r="J18">
        <v>157.47425999999999</v>
      </c>
      <c r="K18">
        <v>153.52700999999999</v>
      </c>
      <c r="L18" s="20"/>
    </row>
    <row r="19" spans="2:12" ht="17" thickBot="1" x14ac:dyDescent="0.25">
      <c r="B19" s="12">
        <v>100</v>
      </c>
      <c r="C19" s="21">
        <v>346.68450999999999</v>
      </c>
      <c r="D19" s="22">
        <v>435.17419000000001</v>
      </c>
      <c r="E19" s="22">
        <v>136.43546000000001</v>
      </c>
      <c r="F19" s="22">
        <v>192.28842</v>
      </c>
      <c r="G19" s="22">
        <v>185.36429000000001</v>
      </c>
      <c r="H19" s="22">
        <v>266.34219000000002</v>
      </c>
      <c r="I19" s="22">
        <v>224.13776999999999</v>
      </c>
      <c r="J19" s="22">
        <v>244.28429</v>
      </c>
      <c r="K19" s="22">
        <v>241.72884999999999</v>
      </c>
      <c r="L19" s="23"/>
    </row>
    <row r="20" spans="2:12" x14ac:dyDescent="0.2">
      <c r="B20" s="10" t="s">
        <v>4</v>
      </c>
      <c r="C20" s="2"/>
      <c r="D20" s="2"/>
      <c r="E20" s="2"/>
      <c r="F20" s="2"/>
      <c r="G20" s="2"/>
      <c r="H20" s="2"/>
      <c r="I20" s="5"/>
    </row>
    <row r="27" spans="2:12" ht="17" thickBot="1" x14ac:dyDescent="0.25"/>
    <row r="28" spans="2:12" ht="22" thickBot="1" x14ac:dyDescent="0.3">
      <c r="B28" s="1"/>
      <c r="C28" s="97" t="s">
        <v>1</v>
      </c>
      <c r="D28" s="98"/>
      <c r="E28" s="98"/>
      <c r="F28" s="98"/>
      <c r="G28" s="98"/>
      <c r="H28" s="98"/>
      <c r="I28" s="99"/>
    </row>
    <row r="29" spans="2:12" ht="18" thickTop="1" thickBot="1" x14ac:dyDescent="0.25">
      <c r="B29" s="9" t="s">
        <v>0</v>
      </c>
      <c r="C29" s="8">
        <v>4</v>
      </c>
      <c r="D29" s="2">
        <v>24</v>
      </c>
      <c r="E29" s="2">
        <v>54</v>
      </c>
      <c r="F29" s="2">
        <v>90</v>
      </c>
      <c r="G29" s="2">
        <v>112</v>
      </c>
      <c r="H29" s="2">
        <v>145</v>
      </c>
      <c r="I29" s="5">
        <v>163</v>
      </c>
    </row>
    <row r="30" spans="2:12" ht="17" thickTop="1" x14ac:dyDescent="0.2">
      <c r="B30" s="11">
        <v>100</v>
      </c>
      <c r="C30" s="7">
        <f>(C9/C$18)*-1</f>
        <v>1.5404344755828443</v>
      </c>
      <c r="D30" s="7">
        <f t="shared" ref="D30:K30" si="0">(D9/D$18)*-1</f>
        <v>1.2523581912765924</v>
      </c>
      <c r="E30" s="7">
        <f t="shared" si="0"/>
        <v>3.8357487128007346</v>
      </c>
      <c r="F30" s="7">
        <f t="shared" si="0"/>
        <v>5.5951683010848976</v>
      </c>
      <c r="G30" s="7">
        <f t="shared" si="0"/>
        <v>8.6597866018086833</v>
      </c>
      <c r="H30" s="7">
        <f t="shared" si="0"/>
        <v>1.2884460299763218</v>
      </c>
      <c r="I30" s="7">
        <f t="shared" si="0"/>
        <v>1.0749038405495148</v>
      </c>
      <c r="J30" s="7">
        <f t="shared" si="0"/>
        <v>1.0223119003702574</v>
      </c>
      <c r="K30" s="7">
        <f t="shared" si="0"/>
        <v>1.1937001183049158</v>
      </c>
    </row>
    <row r="31" spans="2:12" x14ac:dyDescent="0.2">
      <c r="B31" s="12">
        <v>80</v>
      </c>
      <c r="C31" s="7">
        <f t="shared" ref="C31:K40" si="1">(C10/C$18)*-1</f>
        <v>1.1637318177968703</v>
      </c>
      <c r="D31" s="7">
        <f t="shared" si="1"/>
        <v>0.96943789038314299</v>
      </c>
      <c r="E31" s="7">
        <f t="shared" si="1"/>
        <v>3.2224022610474186</v>
      </c>
      <c r="F31" s="7">
        <f t="shared" si="1"/>
        <v>3.2516155655293781</v>
      </c>
      <c r="G31" s="7">
        <f t="shared" si="1"/>
        <v>5.3816743031763226</v>
      </c>
      <c r="H31" s="7">
        <f t="shared" si="1"/>
        <v>0.78880437477825271</v>
      </c>
      <c r="I31" s="7">
        <f t="shared" si="1"/>
        <v>1.0906386279352394</v>
      </c>
      <c r="J31" s="7">
        <f t="shared" si="1"/>
        <v>0.84868123844493715</v>
      </c>
      <c r="K31" s="7">
        <f t="shared" si="1"/>
        <v>0.9469281007947723</v>
      </c>
    </row>
    <row r="32" spans="2:12" x14ac:dyDescent="0.2">
      <c r="B32" s="12">
        <v>60</v>
      </c>
      <c r="C32" s="7">
        <f t="shared" si="1"/>
        <v>0.78263788278148194</v>
      </c>
      <c r="D32" s="7">
        <f t="shared" si="1"/>
        <v>0.73456221669423549</v>
      </c>
      <c r="E32" s="7">
        <f t="shared" si="1"/>
        <v>1.4579799304363403</v>
      </c>
      <c r="F32" s="7">
        <f t="shared" si="1"/>
        <v>1.3214096036429195</v>
      </c>
      <c r="G32" s="7">
        <f t="shared" si="1"/>
        <v>2.5599619260293625</v>
      </c>
      <c r="H32" s="7">
        <f t="shared" si="1"/>
        <v>0.55761171400704079</v>
      </c>
      <c r="I32" s="7">
        <f t="shared" si="1"/>
        <v>0.70825306453198422</v>
      </c>
      <c r="J32" s="7">
        <f t="shared" si="1"/>
        <v>0.69146938680645342</v>
      </c>
      <c r="K32" s="7">
        <f t="shared" si="1"/>
        <v>0.71580004065734104</v>
      </c>
    </row>
    <row r="33" spans="2:11" x14ac:dyDescent="0.2">
      <c r="B33" s="12">
        <v>40</v>
      </c>
      <c r="C33" s="7">
        <f t="shared" si="1"/>
        <v>0.43088325495525837</v>
      </c>
      <c r="D33" s="7">
        <f t="shared" si="1"/>
        <v>0.47663512947113851</v>
      </c>
      <c r="E33" s="7">
        <f t="shared" si="1"/>
        <v>0.4639900807615786</v>
      </c>
      <c r="F33" s="7">
        <f t="shared" si="1"/>
        <v>0.42268728042103987</v>
      </c>
      <c r="G33" s="7">
        <f t="shared" si="1"/>
        <v>0.67358481749086807</v>
      </c>
      <c r="H33" s="7">
        <f t="shared" si="1"/>
        <v>0.42140243655215631</v>
      </c>
      <c r="I33" s="7">
        <f t="shared" si="1"/>
        <v>0.54003529616197332</v>
      </c>
      <c r="J33" s="7">
        <f t="shared" si="1"/>
        <v>0.4768191258685705</v>
      </c>
      <c r="K33" s="7">
        <f t="shared" si="1"/>
        <v>0.50339892635178662</v>
      </c>
    </row>
    <row r="34" spans="2:11" x14ac:dyDescent="0.2">
      <c r="B34" s="12">
        <v>20</v>
      </c>
      <c r="C34" s="7">
        <f t="shared" si="1"/>
        <v>0.14770975561919206</v>
      </c>
      <c r="D34" s="7">
        <f t="shared" si="1"/>
        <v>0.18063263480884056</v>
      </c>
      <c r="E34" s="7">
        <f t="shared" si="1"/>
        <v>0.23420546411959381</v>
      </c>
      <c r="F34" s="7">
        <f t="shared" si="1"/>
        <v>0.13599638405376197</v>
      </c>
      <c r="G34" s="7">
        <f t="shared" si="1"/>
        <v>0.17853334877940655</v>
      </c>
      <c r="H34" s="7">
        <f t="shared" si="1"/>
        <v>0.18515809460423083</v>
      </c>
      <c r="I34" s="7">
        <f t="shared" si="1"/>
        <v>0.22336350055631771</v>
      </c>
      <c r="J34" s="7">
        <f t="shared" si="1"/>
        <v>0.20763043433256967</v>
      </c>
      <c r="K34" s="7">
        <f t="shared" si="1"/>
        <v>0.24902676082859951</v>
      </c>
    </row>
    <row r="35" spans="2:11" x14ac:dyDescent="0.2">
      <c r="B35" s="12">
        <v>0</v>
      </c>
      <c r="C35" s="7">
        <f t="shared" si="1"/>
        <v>-8.3309498953209205E-3</v>
      </c>
      <c r="D35" s="7">
        <f t="shared" si="1"/>
        <v>-1.1952196266819381E-2</v>
      </c>
      <c r="E35" s="7">
        <f t="shared" si="1"/>
        <v>0.15243364772890616</v>
      </c>
      <c r="F35" s="7">
        <f t="shared" si="1"/>
        <v>-4.6833826765224941E-2</v>
      </c>
      <c r="G35" s="7">
        <f t="shared" si="1"/>
        <v>-7.0087491173325966E-2</v>
      </c>
      <c r="H35" s="7">
        <f t="shared" si="1"/>
        <v>-2.2051383528555155E-2</v>
      </c>
      <c r="I35" s="7">
        <f t="shared" si="1"/>
        <v>-1.1949842456392782E-2</v>
      </c>
      <c r="J35" s="7">
        <f t="shared" ref="J35:K35" si="2">(J14/J$18)*-1</f>
        <v>3.3328216941613191E-2</v>
      </c>
      <c r="K35" s="7">
        <f t="shared" si="2"/>
        <v>5.2112225724971789E-2</v>
      </c>
    </row>
    <row r="36" spans="2:11" x14ac:dyDescent="0.2">
      <c r="B36" s="12">
        <v>-20</v>
      </c>
      <c r="C36" s="7">
        <f t="shared" si="1"/>
        <v>-2.3782621047819866E-2</v>
      </c>
      <c r="D36" s="7">
        <f t="shared" si="1"/>
        <v>-3.9793888077370027E-2</v>
      </c>
      <c r="E36" s="7">
        <f t="shared" si="1"/>
        <v>-7.1788725548370971E-2</v>
      </c>
      <c r="F36" s="7">
        <f t="shared" si="1"/>
        <v>-6.2532075627254644E-2</v>
      </c>
      <c r="G36" s="7">
        <f t="shared" si="1"/>
        <v>-5.2331366534523006E-2</v>
      </c>
      <c r="H36" s="7">
        <f t="shared" si="1"/>
        <v>-8.0993552921638054E-2</v>
      </c>
      <c r="I36" s="7">
        <f t="shared" si="1"/>
        <v>-9.3383369667244587E-2</v>
      </c>
      <c r="J36" s="7">
        <f t="shared" ref="J36:K36" si="3">(J15/J$18)*-1</f>
        <v>-0.10529161400726697</v>
      </c>
      <c r="K36" s="7">
        <f t="shared" si="3"/>
        <v>-0.10905126726561015</v>
      </c>
    </row>
    <row r="37" spans="2:11" x14ac:dyDescent="0.2">
      <c r="B37" s="12">
        <v>-40</v>
      </c>
      <c r="C37" s="7">
        <f t="shared" si="1"/>
        <v>-0.18022519171800508</v>
      </c>
      <c r="D37" s="7">
        <f t="shared" si="1"/>
        <v>-0.20694210317115971</v>
      </c>
      <c r="E37" s="7">
        <f t="shared" si="1"/>
        <v>-0.10013436327552638</v>
      </c>
      <c r="F37" s="7">
        <f t="shared" si="1"/>
        <v>-5.3034848791900402E-2</v>
      </c>
      <c r="G37" s="7">
        <f t="shared" si="1"/>
        <v>-6.8400887941049912E-2</v>
      </c>
      <c r="H37" s="7">
        <f t="shared" si="1"/>
        <v>-0.2795224804366116</v>
      </c>
      <c r="I37" s="7">
        <f t="shared" si="1"/>
        <v>-0.37825148452880025</v>
      </c>
      <c r="J37" s="7">
        <f t="shared" ref="J37:K37" si="4">(J16/J$18)*-1</f>
        <v>-0.35569465765389213</v>
      </c>
      <c r="K37" s="7">
        <f t="shared" si="4"/>
        <v>-0.27205418772892143</v>
      </c>
    </row>
    <row r="38" spans="2:11" x14ac:dyDescent="0.2">
      <c r="B38" s="12">
        <v>-60</v>
      </c>
      <c r="C38" s="7">
        <f t="shared" si="1"/>
        <v>-0.42821858877733249</v>
      </c>
      <c r="D38" s="7">
        <f t="shared" si="1"/>
        <v>-0.66868974735603837</v>
      </c>
      <c r="E38" s="7">
        <f t="shared" si="1"/>
        <v>-0.16233005490335545</v>
      </c>
      <c r="F38" s="7">
        <f t="shared" si="1"/>
        <v>-0.20138112201456809</v>
      </c>
      <c r="G38" s="7">
        <f t="shared" si="1"/>
        <v>-0.14552758121638251</v>
      </c>
      <c r="H38" s="7">
        <f t="shared" si="1"/>
        <v>-0.68008658024282753</v>
      </c>
      <c r="I38" s="7">
        <f t="shared" si="1"/>
        <v>-0.7430474422869312</v>
      </c>
      <c r="J38" s="7">
        <f t="shared" ref="J38:K38" si="5">(J17/J$18)*-1</f>
        <v>-0.65399869159569324</v>
      </c>
      <c r="K38" s="7">
        <f t="shared" si="5"/>
        <v>-0.71138856934685313</v>
      </c>
    </row>
    <row r="39" spans="2:11" x14ac:dyDescent="0.2">
      <c r="B39" s="12">
        <v>-80</v>
      </c>
      <c r="C39" s="7">
        <f t="shared" si="1"/>
        <v>-1</v>
      </c>
      <c r="D39" s="7">
        <f t="shared" si="1"/>
        <v>-1</v>
      </c>
      <c r="E39" s="7">
        <f t="shared" si="1"/>
        <v>-1</v>
      </c>
      <c r="F39" s="7">
        <f t="shared" si="1"/>
        <v>-1</v>
      </c>
      <c r="G39" s="7">
        <f t="shared" si="1"/>
        <v>-1</v>
      </c>
      <c r="H39" s="7">
        <f t="shared" si="1"/>
        <v>-1</v>
      </c>
      <c r="I39" s="7">
        <f t="shared" si="1"/>
        <v>-1</v>
      </c>
      <c r="J39" s="7">
        <f t="shared" ref="J39:K39" si="6">(J18/J$18)*-1</f>
        <v>-1</v>
      </c>
      <c r="K39" s="7">
        <f t="shared" si="6"/>
        <v>-1</v>
      </c>
    </row>
    <row r="40" spans="2:11" x14ac:dyDescent="0.2">
      <c r="B40" s="12">
        <v>-100</v>
      </c>
      <c r="C40" s="7">
        <f t="shared" si="1"/>
        <v>-1.3700517414246323</v>
      </c>
      <c r="D40" s="7">
        <f t="shared" si="1"/>
        <v>-1.3089132443137326</v>
      </c>
      <c r="E40" s="7">
        <f t="shared" si="1"/>
        <v>-4.4531689509663801</v>
      </c>
      <c r="F40" s="7">
        <f t="shared" si="1"/>
        <v>-3.7781722141552176</v>
      </c>
      <c r="G40" s="7">
        <f t="shared" si="1"/>
        <v>-4.9048944559199228</v>
      </c>
      <c r="H40" s="7">
        <f t="shared" si="1"/>
        <v>-1.6021880027098738</v>
      </c>
      <c r="I40" s="7">
        <f t="shared" si="1"/>
        <v>-1.2186455273187227</v>
      </c>
      <c r="J40" s="7">
        <f t="shared" ref="J40:K40" si="7">(J19/J$18)*-1</f>
        <v>-1.5512648860836051</v>
      </c>
      <c r="K40" s="7">
        <f t="shared" si="7"/>
        <v>-1.5745037306464837</v>
      </c>
    </row>
    <row r="41" spans="2:11" x14ac:dyDescent="0.2">
      <c r="B41" s="10" t="s">
        <v>4</v>
      </c>
      <c r="C41" s="3" t="s">
        <v>5</v>
      </c>
      <c r="D41" s="3" t="s">
        <v>5</v>
      </c>
      <c r="E41" s="3" t="s">
        <v>59</v>
      </c>
      <c r="F41" s="3" t="s">
        <v>59</v>
      </c>
      <c r="G41" s="3" t="s">
        <v>59</v>
      </c>
      <c r="H41" s="3" t="s">
        <v>5</v>
      </c>
      <c r="I41" s="4" t="s">
        <v>5</v>
      </c>
    </row>
    <row r="47" spans="2:11" x14ac:dyDescent="0.2">
      <c r="B47" s="13" t="s">
        <v>3</v>
      </c>
      <c r="C47" s="10">
        <f>(C32/C38)*-1</f>
        <v>1.8276597590405923</v>
      </c>
      <c r="D47" s="3">
        <f t="shared" ref="D47:K47" si="8">(D32/D38)*-1</f>
        <v>1.0985097642047799</v>
      </c>
      <c r="E47" s="3">
        <f t="shared" si="8"/>
        <v>8.9815772643233611</v>
      </c>
      <c r="F47" s="3">
        <f t="shared" si="8"/>
        <v>6.5617352332922625</v>
      </c>
      <c r="G47" s="3">
        <f t="shared" si="8"/>
        <v>17.590905480817401</v>
      </c>
      <c r="H47" s="3">
        <f t="shared" si="8"/>
        <v>0.8199128319925727</v>
      </c>
      <c r="I47" s="4">
        <f t="shared" si="8"/>
        <v>0.9531734102362861</v>
      </c>
      <c r="J47" s="4">
        <f t="shared" si="8"/>
        <v>1.0572947556199774</v>
      </c>
      <c r="K47" s="4">
        <f t="shared" si="8"/>
        <v>1.0062012119685002</v>
      </c>
    </row>
    <row r="48" spans="2:11" x14ac:dyDescent="0.2">
      <c r="C48">
        <f>AVERAGE(C47:AJ47)</f>
        <v>4.4329966346106371</v>
      </c>
    </row>
  </sheetData>
  <mergeCells count="2">
    <mergeCell ref="C6:I6"/>
    <mergeCell ref="C28:I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8636-67AD-4643-9DB1-DEF7A528A2E5}">
  <sheetPr>
    <tabColor rgb="FFFF9B00"/>
  </sheetPr>
  <dimension ref="A1:J14"/>
  <sheetViews>
    <sheetView workbookViewId="0">
      <selection activeCell="I11" sqref="A1:J14"/>
    </sheetView>
  </sheetViews>
  <sheetFormatPr baseColWidth="10" defaultRowHeight="16" x14ac:dyDescent="0.2"/>
  <sheetData>
    <row r="1" spans="1:10" x14ac:dyDescent="0.2">
      <c r="A1" s="1" t="str">
        <f>IV!B7</f>
        <v>date</v>
      </c>
      <c r="B1" s="1" t="str">
        <f>IV!C7</f>
        <v>18.07.2024</v>
      </c>
      <c r="C1" s="1" t="str">
        <f>IV!D7</f>
        <v>25.07.2024</v>
      </c>
      <c r="D1" s="1" t="str">
        <f>IV!E7</f>
        <v>1.8.2024</v>
      </c>
      <c r="E1" s="1" t="str">
        <f>IV!F7</f>
        <v>1.8.2024</v>
      </c>
      <c r="F1" s="1" t="str">
        <f>IV!G7</f>
        <v>1.8.2024</v>
      </c>
      <c r="G1" s="1" t="str">
        <f>IV!H7</f>
        <v>1.8.2024</v>
      </c>
      <c r="H1" s="1" t="str">
        <f>IV!I7</f>
        <v>1.8.2024</v>
      </c>
      <c r="I1" s="1" t="str">
        <f>IV!J7</f>
        <v>1.8.2024</v>
      </c>
      <c r="J1" s="1" t="str">
        <f>IV!K7</f>
        <v>1.8.2024</v>
      </c>
    </row>
    <row r="2" spans="1:10" x14ac:dyDescent="0.2">
      <c r="A2" s="1" t="str">
        <f>IV!B8</f>
        <v>Recording number</v>
      </c>
      <c r="B2" s="1">
        <f>IV!C8</f>
        <v>5</v>
      </c>
      <c r="C2" s="1">
        <f>IV!D8</f>
        <v>19</v>
      </c>
      <c r="D2" s="1">
        <f>IV!E8</f>
        <v>16</v>
      </c>
      <c r="E2" s="1">
        <f>IV!F8</f>
        <v>17</v>
      </c>
      <c r="F2" s="1">
        <f>IV!G8</f>
        <v>18</v>
      </c>
      <c r="G2" s="1">
        <f>IV!H8</f>
        <v>38</v>
      </c>
      <c r="H2" s="1">
        <f>IV!I8</f>
        <v>39</v>
      </c>
      <c r="I2" s="1">
        <f>IV!J8</f>
        <v>40</v>
      </c>
      <c r="J2" s="1">
        <f>IV!K8</f>
        <v>41</v>
      </c>
    </row>
    <row r="3" spans="1:10" x14ac:dyDescent="0.2">
      <c r="A3" s="1">
        <f>IV!B9</f>
        <v>-100</v>
      </c>
      <c r="B3" s="1">
        <f>IV!C9</f>
        <v>-389.79897999999997</v>
      </c>
      <c r="C3" s="1">
        <f>IV!D9</f>
        <v>-416.37133999999998</v>
      </c>
      <c r="D3" s="1">
        <f>IV!E9</f>
        <v>-117.51904</v>
      </c>
      <c r="E3" s="1">
        <f>IV!F9</f>
        <v>-284.76364000000001</v>
      </c>
      <c r="F3" s="1">
        <f>IV!G9</f>
        <v>-327.26803999999998</v>
      </c>
      <c r="G3" s="1">
        <f>IV!H9</f>
        <v>-214.18681000000001</v>
      </c>
      <c r="H3" s="1">
        <f>IV!I9</f>
        <v>-197.70026999999999</v>
      </c>
      <c r="I3" s="1">
        <f>IV!J9</f>
        <v>-160.98781</v>
      </c>
      <c r="J3" s="1">
        <f>IV!K9</f>
        <v>-183.26521</v>
      </c>
    </row>
    <row r="4" spans="1:10" x14ac:dyDescent="0.2">
      <c r="A4" s="1">
        <f>IV!B10</f>
        <v>-80</v>
      </c>
      <c r="B4" s="1">
        <f>IV!C10</f>
        <v>-294.47631999999999</v>
      </c>
      <c r="C4" s="1">
        <f>IV!D10</f>
        <v>-322.30887000000001</v>
      </c>
      <c r="D4" s="1">
        <f>IV!E10</f>
        <v>-98.727431999999993</v>
      </c>
      <c r="E4" s="1">
        <f>IV!F10</f>
        <v>-165.48955000000001</v>
      </c>
      <c r="F4" s="1">
        <f>IV!G10</f>
        <v>-203.38261</v>
      </c>
      <c r="G4" s="1">
        <f>IV!H10</f>
        <v>-131.12810999999999</v>
      </c>
      <c r="H4" s="1">
        <f>IV!I10</f>
        <v>-200.59426999999999</v>
      </c>
      <c r="I4" s="1">
        <f>IV!J10</f>
        <v>-133.64545000000001</v>
      </c>
      <c r="J4" s="1">
        <f>IV!K10</f>
        <v>-145.37904</v>
      </c>
    </row>
    <row r="5" spans="1:10" x14ac:dyDescent="0.2">
      <c r="A5" s="1">
        <f>IV!B11</f>
        <v>-60</v>
      </c>
      <c r="B5" s="1">
        <f>IV!C11</f>
        <v>-198.04247000000001</v>
      </c>
      <c r="C5" s="1">
        <f>IV!D11</f>
        <v>-244.21978999999999</v>
      </c>
      <c r="D5" s="1">
        <f>IV!E11</f>
        <v>-44.669350000000001</v>
      </c>
      <c r="E5" s="1">
        <f>IV!F11</f>
        <v>-67.252562999999995</v>
      </c>
      <c r="F5" s="1">
        <f>IV!G11</f>
        <v>-96.745307999999994</v>
      </c>
      <c r="G5" s="1">
        <f>IV!H11</f>
        <v>-92.695442</v>
      </c>
      <c r="H5" s="1">
        <f>IV!I11</f>
        <v>-130.26451</v>
      </c>
      <c r="I5" s="1">
        <f>IV!J11</f>
        <v>-108.88863000000001</v>
      </c>
      <c r="J5" s="1">
        <f>IV!K11</f>
        <v>-109.89464</v>
      </c>
    </row>
    <row r="6" spans="1:10" x14ac:dyDescent="0.2">
      <c r="A6" s="1">
        <f>IV!B12</f>
        <v>-40</v>
      </c>
      <c r="B6" s="1">
        <f>IV!C12</f>
        <v>-109.03278</v>
      </c>
      <c r="C6" s="1">
        <f>IV!D12</f>
        <v>-158.46681000000001</v>
      </c>
      <c r="D6" s="1">
        <f>IV!E12</f>
        <v>-14.215652</v>
      </c>
      <c r="E6" s="1">
        <f>IV!F12</f>
        <v>-21.512484000000001</v>
      </c>
      <c r="F6" s="1">
        <f>IV!G12</f>
        <v>-25.455914</v>
      </c>
      <c r="G6" s="1">
        <f>IV!H12</f>
        <v>-70.052482999999995</v>
      </c>
      <c r="H6" s="1">
        <f>IV!I12</f>
        <v>-99.325278999999995</v>
      </c>
      <c r="I6" s="1">
        <f>IV!J12</f>
        <v>-75.086738999999994</v>
      </c>
      <c r="J6" s="1">
        <f>IV!K12</f>
        <v>-77.285331999999997</v>
      </c>
    </row>
    <row r="7" spans="1:10" x14ac:dyDescent="0.2">
      <c r="A7" s="1">
        <f>IV!B13</f>
        <v>-20</v>
      </c>
      <c r="B7" s="1">
        <f>IV!C13</f>
        <v>-37.377189999999999</v>
      </c>
      <c r="C7" s="1">
        <f>IV!D13</f>
        <v>-60.054904999999998</v>
      </c>
      <c r="D7" s="1">
        <f>IV!E13</f>
        <v>-7.1755485999999999</v>
      </c>
      <c r="E7" s="1">
        <f>IV!F13</f>
        <v>-6.9214764000000004</v>
      </c>
      <c r="F7" s="1">
        <f>IV!G13</f>
        <v>-6.7470784000000004</v>
      </c>
      <c r="G7" s="1">
        <f>IV!H13</f>
        <v>-30.780041000000001</v>
      </c>
      <c r="H7" s="1">
        <f>IV!I13</f>
        <v>-41.081837</v>
      </c>
      <c r="I7" s="1">
        <f>IV!J13</f>
        <v>-32.696449000000001</v>
      </c>
      <c r="J7" s="1">
        <f>IV!K13</f>
        <v>-38.232334000000002</v>
      </c>
    </row>
    <row r="8" spans="1:10" x14ac:dyDescent="0.2">
      <c r="A8" s="1">
        <f>IV!B14</f>
        <v>0</v>
      </c>
      <c r="B8" s="1">
        <f>IV!C14</f>
        <v>2.1081037999999999</v>
      </c>
      <c r="C8" s="1">
        <f>IV!D14</f>
        <v>3.9737448999999998</v>
      </c>
      <c r="D8" s="1">
        <f>IV!E14</f>
        <v>-4.6702370999999996</v>
      </c>
      <c r="E8" s="1">
        <f>IV!F14</f>
        <v>2.3835871000000002</v>
      </c>
      <c r="F8" s="1">
        <f>IV!G14</f>
        <v>2.6487253000000002</v>
      </c>
      <c r="G8" s="1">
        <f>IV!H14</f>
        <v>3.6657457</v>
      </c>
      <c r="H8" s="1">
        <f>IV!I14</f>
        <v>2.1978589999999998</v>
      </c>
      <c r="I8" s="1">
        <f>IV!J14</f>
        <v>-5.2483363000000001</v>
      </c>
      <c r="J8" s="1">
        <f>IV!K14</f>
        <v>-8.0006342000000004</v>
      </c>
    </row>
    <row r="9" spans="1:10" x14ac:dyDescent="0.2">
      <c r="A9" s="1">
        <f>IV!B15</f>
        <v>20</v>
      </c>
      <c r="B9" s="1">
        <f>IV!C15</f>
        <v>6.0180692999999996</v>
      </c>
      <c r="C9" s="1">
        <f>IV!D15</f>
        <v>13.230268000000001</v>
      </c>
      <c r="D9" s="1">
        <f>IV!E15</f>
        <v>2.1994511999999999</v>
      </c>
      <c r="E9" s="1">
        <f>IV!F15</f>
        <v>3.1825426000000001</v>
      </c>
      <c r="F9" s="1">
        <f>IV!G15</f>
        <v>1.9776912</v>
      </c>
      <c r="G9" s="1">
        <f>IV!H15</f>
        <v>13.464088</v>
      </c>
      <c r="H9" s="1">
        <f>IV!I15</f>
        <v>17.175412999999999</v>
      </c>
      <c r="I9" s="1">
        <f>IV!J15</f>
        <v>16.580718999999998</v>
      </c>
      <c r="J9" s="1">
        <f>IV!K15</f>
        <v>16.742315000000001</v>
      </c>
    </row>
    <row r="10" spans="1:10" x14ac:dyDescent="0.2">
      <c r="A10" s="1">
        <f>IV!B16</f>
        <v>40</v>
      </c>
      <c r="B10" s="1">
        <f>IV!C16</f>
        <v>45.605052999999998</v>
      </c>
      <c r="C10" s="1">
        <f>IV!D16</f>
        <v>68.802009999999996</v>
      </c>
      <c r="D10" s="1">
        <f>IV!E16</f>
        <v>3.0679002</v>
      </c>
      <c r="E10" s="1">
        <f>IV!F16</f>
        <v>2.6991854000000002</v>
      </c>
      <c r="F10" s="1">
        <f>IV!G16</f>
        <v>2.5849856999999998</v>
      </c>
      <c r="G10" s="1">
        <f>IV!H16</f>
        <v>46.466850000000001</v>
      </c>
      <c r="H10" s="1">
        <f>IV!I16</f>
        <v>69.569405000000003</v>
      </c>
      <c r="I10" s="1">
        <f>IV!J16</f>
        <v>56.012752999999996</v>
      </c>
      <c r="J10" s="1">
        <f>IV!K16</f>
        <v>41.767665999999998</v>
      </c>
    </row>
    <row r="11" spans="1:10" x14ac:dyDescent="0.2">
      <c r="A11" s="1">
        <f>IV!B17</f>
        <v>60</v>
      </c>
      <c r="B11" s="1">
        <f>IV!C17</f>
        <v>108.35850000000001</v>
      </c>
      <c r="C11" s="1">
        <f>IV!D17</f>
        <v>222.31917999999999</v>
      </c>
      <c r="D11" s="1">
        <f>IV!E17</f>
        <v>4.9734416000000001</v>
      </c>
      <c r="E11" s="1">
        <f>IV!F17</f>
        <v>10.249204000000001</v>
      </c>
      <c r="F11" s="1">
        <f>IV!G17</f>
        <v>5.4997344000000004</v>
      </c>
      <c r="G11" s="1">
        <f>IV!H17</f>
        <v>113.05524</v>
      </c>
      <c r="H11" s="1">
        <f>IV!I17</f>
        <v>136.66401999999999</v>
      </c>
      <c r="I11" s="1">
        <f>IV!J17</f>
        <v>102.98796</v>
      </c>
      <c r="J11" s="1">
        <f>IV!K17</f>
        <v>109.21736</v>
      </c>
    </row>
    <row r="12" spans="1:10" x14ac:dyDescent="0.2">
      <c r="A12" s="1">
        <f>IV!B18</f>
        <v>80</v>
      </c>
      <c r="B12" s="1">
        <f>IV!C18</f>
        <v>253.04482999999999</v>
      </c>
      <c r="C12" s="1">
        <f>IV!D18</f>
        <v>332.46985000000001</v>
      </c>
      <c r="D12" s="1">
        <f>IV!E18</f>
        <v>30.637836</v>
      </c>
      <c r="E12" s="1">
        <f>IV!F18</f>
        <v>50.894562000000001</v>
      </c>
      <c r="F12" s="1">
        <f>IV!G18</f>
        <v>37.791697999999997</v>
      </c>
      <c r="G12" s="1">
        <f>IV!H18</f>
        <v>166.23653999999999</v>
      </c>
      <c r="H12" s="1">
        <f>IV!I18</f>
        <v>183.92367999999999</v>
      </c>
      <c r="I12" s="1">
        <f>IV!J18</f>
        <v>157.47425999999999</v>
      </c>
      <c r="J12" s="1">
        <f>IV!K18</f>
        <v>153.52700999999999</v>
      </c>
    </row>
    <row r="13" spans="1:10" x14ac:dyDescent="0.2">
      <c r="A13" s="1">
        <f>IV!B19</f>
        <v>100</v>
      </c>
      <c r="B13" s="1">
        <f>IV!C19</f>
        <v>346.68450999999999</v>
      </c>
      <c r="C13" s="1">
        <f>IV!D19</f>
        <v>435.17419000000001</v>
      </c>
      <c r="D13" s="1">
        <f>IV!E19</f>
        <v>136.43546000000001</v>
      </c>
      <c r="E13" s="1">
        <f>IV!F19</f>
        <v>192.28842</v>
      </c>
      <c r="F13" s="1">
        <f>IV!G19</f>
        <v>185.36429000000001</v>
      </c>
      <c r="G13" s="1">
        <f>IV!H19</f>
        <v>266.34219000000002</v>
      </c>
      <c r="H13" s="1">
        <f>IV!I19</f>
        <v>224.13776999999999</v>
      </c>
      <c r="I13" s="1">
        <f>IV!J19</f>
        <v>244.28429</v>
      </c>
      <c r="J13" s="1">
        <f>IV!K19</f>
        <v>241.72884999999999</v>
      </c>
    </row>
    <row r="14" spans="1:10" x14ac:dyDescent="0.2">
      <c r="A14" t="str">
        <f>IV!B47</f>
        <v xml:space="preserve">Rectification Index </v>
      </c>
      <c r="B14">
        <f>IV!C47</f>
        <v>1.8276597590405923</v>
      </c>
      <c r="C14">
        <f>IV!D47</f>
        <v>1.0985097642047799</v>
      </c>
      <c r="D14">
        <f>IV!E47</f>
        <v>8.9815772643233611</v>
      </c>
      <c r="E14">
        <f>IV!F47</f>
        <v>6.5617352332922625</v>
      </c>
      <c r="F14">
        <f>IV!G47</f>
        <v>17.590905480817401</v>
      </c>
      <c r="G14">
        <f>IV!H47</f>
        <v>0.8199128319925727</v>
      </c>
      <c r="H14">
        <f>IV!I47</f>
        <v>0.9531734102362861</v>
      </c>
      <c r="I14">
        <f>IV!J47</f>
        <v>1.0572947556199774</v>
      </c>
      <c r="J14">
        <f>IV!K47</f>
        <v>1.0062012119685002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J329"/>
  <sheetViews>
    <sheetView topLeftCell="Q54" zoomScale="85" zoomScaleNormal="85" workbookViewId="0">
      <selection activeCell="AC79" sqref="AC79"/>
    </sheetView>
  </sheetViews>
  <sheetFormatPr baseColWidth="10" defaultColWidth="10.6640625" defaultRowHeight="15" x14ac:dyDescent="0.2"/>
  <cols>
    <col min="1" max="11" width="10.6640625" style="24"/>
    <col min="12" max="12" width="12" style="24" bestFit="1" customWidth="1"/>
    <col min="13" max="17" width="10.6640625" style="24"/>
    <col min="18" max="18" width="13.6640625" style="24" customWidth="1"/>
    <col min="19" max="19" width="11.5" style="24" customWidth="1"/>
    <col min="20" max="16384" width="10.6640625" style="24"/>
  </cols>
  <sheetData>
    <row r="2" spans="1:31" x14ac:dyDescent="0.2">
      <c r="A2" s="101" t="s">
        <v>52</v>
      </c>
      <c r="B2" s="101"/>
      <c r="C2" s="101"/>
      <c r="D2" s="101"/>
      <c r="E2" s="101"/>
      <c r="F2" s="101"/>
      <c r="G2" s="101"/>
      <c r="H2" s="101"/>
      <c r="I2" s="101"/>
    </row>
    <row r="3" spans="1:31" x14ac:dyDescent="0.2">
      <c r="A3" s="25" t="s">
        <v>25</v>
      </c>
    </row>
    <row r="4" spans="1:31" ht="16" thickBot="1" x14ac:dyDescent="0.25"/>
    <row r="5" spans="1:31" ht="16" thickBot="1" x14ac:dyDescent="0.25">
      <c r="B5" s="102" t="s">
        <v>20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05" t="s">
        <v>26</v>
      </c>
      <c r="R5" s="106"/>
      <c r="S5" s="106"/>
      <c r="T5" s="106"/>
      <c r="U5" s="107"/>
      <c r="V5" s="102" t="s">
        <v>19</v>
      </c>
      <c r="W5" s="103"/>
      <c r="X5" s="103"/>
      <c r="Y5" s="103"/>
      <c r="Z5" s="103"/>
      <c r="AA5" s="103"/>
      <c r="AB5" s="104"/>
    </row>
    <row r="6" spans="1:31" ht="16" thickBot="1" x14ac:dyDescent="0.25">
      <c r="B6" s="26" t="s">
        <v>0</v>
      </c>
      <c r="C6" s="27" t="s">
        <v>6</v>
      </c>
      <c r="D6" s="28" t="s">
        <v>7</v>
      </c>
      <c r="E6" s="28" t="s">
        <v>39</v>
      </c>
      <c r="F6" s="28" t="s">
        <v>22</v>
      </c>
      <c r="G6" s="28" t="s">
        <v>21</v>
      </c>
      <c r="H6" s="28" t="s">
        <v>15</v>
      </c>
      <c r="I6" s="29" t="s">
        <v>8</v>
      </c>
      <c r="J6" s="28" t="s">
        <v>9</v>
      </c>
      <c r="K6" s="28" t="s">
        <v>10</v>
      </c>
      <c r="L6" s="28" t="s">
        <v>11</v>
      </c>
      <c r="M6" s="28" t="s">
        <v>12</v>
      </c>
      <c r="N6" s="28" t="s">
        <v>13</v>
      </c>
      <c r="O6" s="28" t="s">
        <v>14</v>
      </c>
      <c r="P6" s="29" t="s">
        <v>23</v>
      </c>
      <c r="Q6" s="30"/>
      <c r="R6" s="31" t="s">
        <v>16</v>
      </c>
      <c r="S6" s="31" t="s">
        <v>16</v>
      </c>
      <c r="T6" s="31" t="s">
        <v>4</v>
      </c>
      <c r="U6" s="32" t="s">
        <v>18</v>
      </c>
      <c r="V6" s="28" t="s">
        <v>9</v>
      </c>
      <c r="W6" s="28" t="s">
        <v>10</v>
      </c>
      <c r="X6" s="28" t="s">
        <v>11</v>
      </c>
      <c r="Y6" s="28" t="s">
        <v>12</v>
      </c>
      <c r="Z6" s="28" t="s">
        <v>13</v>
      </c>
      <c r="AA6" s="28" t="s">
        <v>14</v>
      </c>
      <c r="AB6" s="29" t="s">
        <v>23</v>
      </c>
      <c r="AC6" s="27" t="s">
        <v>16</v>
      </c>
      <c r="AD6" s="27" t="s">
        <v>16</v>
      </c>
    </row>
    <row r="7" spans="1:31" x14ac:dyDescent="0.2">
      <c r="B7" s="93">
        <v>1</v>
      </c>
      <c r="C7" s="94" t="s">
        <v>41</v>
      </c>
      <c r="D7" s="35">
        <v>-60</v>
      </c>
      <c r="F7" s="37">
        <v>500</v>
      </c>
      <c r="G7" s="37"/>
      <c r="H7" s="35"/>
      <c r="I7" s="35"/>
      <c r="J7" s="38"/>
      <c r="K7" s="38"/>
      <c r="L7" s="39"/>
      <c r="M7" s="38"/>
      <c r="N7" s="40" t="e">
        <f>L7/(L7+M7)*100</f>
        <v>#DIV/0!</v>
      </c>
      <c r="O7" s="40" t="e">
        <f>M7/(M7+L7)*100</f>
        <v>#DIV/0!</v>
      </c>
      <c r="P7" s="40"/>
      <c r="Q7" s="41"/>
      <c r="R7" s="42"/>
      <c r="S7" s="42"/>
      <c r="T7" s="42" t="s">
        <v>51</v>
      </c>
      <c r="U7" s="43"/>
      <c r="V7" s="44"/>
      <c r="W7" s="45"/>
      <c r="X7" s="45"/>
      <c r="Y7" s="45"/>
      <c r="Z7" s="40" t="e">
        <f>X7/(X7+Y7)*100</f>
        <v>#DIV/0!</v>
      </c>
      <c r="AA7" s="40" t="e">
        <f>Y7/(Y7+X7)*100</f>
        <v>#DIV/0!</v>
      </c>
      <c r="AB7" s="43"/>
    </row>
    <row r="8" spans="1:31" ht="16" thickBot="1" x14ac:dyDescent="0.25">
      <c r="A8" s="24" t="s">
        <v>29</v>
      </c>
      <c r="B8" s="95">
        <v>8</v>
      </c>
      <c r="C8" s="96" t="s">
        <v>41</v>
      </c>
      <c r="D8" s="47">
        <v>50</v>
      </c>
      <c r="E8" s="36">
        <v>-440</v>
      </c>
      <c r="F8" s="49">
        <v>500</v>
      </c>
      <c r="Q8" s="52"/>
      <c r="R8" s="53"/>
      <c r="S8" s="53"/>
      <c r="T8" s="53"/>
      <c r="U8" s="54"/>
    </row>
    <row r="9" spans="1:31" ht="16" thickBot="1" x14ac:dyDescent="0.25">
      <c r="B9" s="56">
        <v>13</v>
      </c>
      <c r="C9" s="34" t="s">
        <v>42</v>
      </c>
      <c r="D9" s="47">
        <v>-60</v>
      </c>
      <c r="E9" s="48">
        <v>-30</v>
      </c>
      <c r="F9" s="49">
        <v>500</v>
      </c>
      <c r="G9" s="49">
        <v>-238.08</v>
      </c>
      <c r="H9" s="47">
        <v>0.43</v>
      </c>
      <c r="I9" s="47">
        <v>3.47</v>
      </c>
      <c r="J9" s="50">
        <v>4.83</v>
      </c>
      <c r="K9" s="50">
        <v>12.07</v>
      </c>
      <c r="L9" s="50">
        <v>-113.56</v>
      </c>
      <c r="M9" s="50">
        <v>-85.99</v>
      </c>
      <c r="N9" s="51">
        <f>L9/(L9+M9)*100</f>
        <v>56.908043096968171</v>
      </c>
      <c r="O9" s="51">
        <f>M9/(M9+L9)*100</f>
        <v>43.091956903031814</v>
      </c>
      <c r="P9" s="51">
        <f>((J9*L9)+(K9*M9))/(L9+M9)</f>
        <v>7.9498576797795035</v>
      </c>
      <c r="Q9" s="52"/>
      <c r="R9" s="53"/>
      <c r="S9" s="53"/>
      <c r="T9" s="57"/>
      <c r="U9" s="54"/>
      <c r="V9" s="55">
        <v>3.32</v>
      </c>
      <c r="W9" s="24">
        <v>50.79</v>
      </c>
      <c r="X9" s="24">
        <v>-6.9</v>
      </c>
      <c r="Y9" s="24">
        <v>-2.4700000000000002</v>
      </c>
      <c r="Z9" s="40">
        <f>X9/(X9+Y9)*100</f>
        <v>73.63927427961579</v>
      </c>
      <c r="AA9" s="40">
        <f>Y9/(Y9+X9)*100</f>
        <v>26.360725720384202</v>
      </c>
      <c r="AB9" s="54">
        <f>((V9*X9)+(W9*Y9))/(X9+Y9)</f>
        <v>15.833436499466382</v>
      </c>
    </row>
    <row r="10" spans="1:31" ht="16" thickBot="1" x14ac:dyDescent="0.25">
      <c r="B10" s="58">
        <v>27</v>
      </c>
      <c r="C10" s="59" t="s">
        <v>47</v>
      </c>
      <c r="D10" s="47">
        <v>50</v>
      </c>
      <c r="E10" s="48"/>
      <c r="F10" s="49">
        <v>500</v>
      </c>
      <c r="G10" s="49">
        <v>76.58</v>
      </c>
      <c r="H10" s="47">
        <v>0.69</v>
      </c>
      <c r="I10" s="60">
        <f>(6.07/G10)*100</f>
        <v>7.9263515278140515</v>
      </c>
      <c r="J10" s="50">
        <v>10.6403199677292</v>
      </c>
      <c r="K10" s="50">
        <v>19.139431040691498</v>
      </c>
      <c r="L10" s="50">
        <v>31.772335567309099</v>
      </c>
      <c r="M10" s="50">
        <v>18.605277753183401</v>
      </c>
      <c r="N10" s="51">
        <f t="shared" ref="N10:N19" si="0">L10/(L10+M10)*100</f>
        <v>63.068362062290909</v>
      </c>
      <c r="O10" s="51">
        <f t="shared" ref="O10:O19" si="1">M10/(M10+L10)*100</f>
        <v>36.931637937709098</v>
      </c>
      <c r="P10" s="51">
        <f t="shared" ref="P10:P16" si="2">((J10*L10)+(K10*M10))/(L10+M10)</f>
        <v>13.779180897119378</v>
      </c>
      <c r="Q10" s="52"/>
      <c r="R10" s="53">
        <v>108.55</v>
      </c>
      <c r="S10" s="53">
        <v>565.1</v>
      </c>
      <c r="T10" s="57"/>
      <c r="U10" s="54"/>
      <c r="V10" s="55">
        <v>2.8099224964285301</v>
      </c>
      <c r="W10" s="24">
        <v>13.599693489782601</v>
      </c>
      <c r="X10" s="24">
        <v>6.5888877595449902</v>
      </c>
      <c r="Y10" s="24">
        <v>-3.2644871903915101E-2</v>
      </c>
      <c r="Z10" s="40">
        <f t="shared" ref="Z10:Z18" si="3">X10/(X10+Y10)*100</f>
        <v>100.49792041666809</v>
      </c>
      <c r="AA10" s="40">
        <f t="shared" ref="AA10:AA18" si="4">Y10/(Y10+X10)*100</f>
        <v>-0.49792041666809983</v>
      </c>
      <c r="AB10" s="54">
        <f t="shared" ref="AB10:AB18" si="5">((V10*X10)+(W10*Y10))/(X10+Y10)</f>
        <v>2.7561980237408878</v>
      </c>
      <c r="AC10" s="24">
        <v>609.95000000000005</v>
      </c>
      <c r="AD10" s="24">
        <v>1017.4</v>
      </c>
    </row>
    <row r="11" spans="1:31" ht="16" thickBot="1" x14ac:dyDescent="0.25">
      <c r="B11" s="56">
        <v>11</v>
      </c>
      <c r="C11" s="34" t="s">
        <v>43</v>
      </c>
      <c r="D11" s="60">
        <v>-60</v>
      </c>
      <c r="E11" s="61"/>
      <c r="F11" s="62">
        <v>500</v>
      </c>
      <c r="G11" s="62">
        <v>-210.29</v>
      </c>
      <c r="H11" s="60">
        <v>0.48</v>
      </c>
      <c r="I11" s="60">
        <f>(-10.89/G11)*100</f>
        <v>5.1785629368966672</v>
      </c>
      <c r="J11" s="51">
        <v>4.2045630035664701</v>
      </c>
      <c r="K11" s="51">
        <v>10.656931169462601</v>
      </c>
      <c r="L11" s="51">
        <v>-108.27719935414601</v>
      </c>
      <c r="M11" s="51">
        <v>-51.686323783917402</v>
      </c>
      <c r="N11" s="51">
        <f t="shared" si="0"/>
        <v>67.688681288103851</v>
      </c>
      <c r="O11" s="51">
        <f t="shared" si="1"/>
        <v>32.311318711896149</v>
      </c>
      <c r="P11" s="51">
        <f t="shared" si="2"/>
        <v>6.289408246114097</v>
      </c>
      <c r="Q11" s="52"/>
      <c r="R11" s="53">
        <v>107.65</v>
      </c>
      <c r="S11" s="53">
        <v>538.15</v>
      </c>
      <c r="T11" s="53"/>
      <c r="U11" s="54"/>
      <c r="V11" s="55">
        <v>5.5769021483308103</v>
      </c>
      <c r="W11" s="53">
        <v>157.74121181643699</v>
      </c>
      <c r="X11" s="53">
        <v>-7.6545440855680296</v>
      </c>
      <c r="Y11" s="53">
        <v>-4.0165246987257603</v>
      </c>
      <c r="Z11" s="40">
        <f t="shared" si="3"/>
        <v>65.585630819595934</v>
      </c>
      <c r="AA11" s="40">
        <f t="shared" si="4"/>
        <v>34.414369180404051</v>
      </c>
      <c r="AB11" s="54">
        <f t="shared" si="5"/>
        <v>57.943289438326133</v>
      </c>
      <c r="AC11" s="24">
        <v>601.4</v>
      </c>
      <c r="AD11" s="24">
        <v>962.95</v>
      </c>
    </row>
    <row r="12" spans="1:31" x14ac:dyDescent="0.2">
      <c r="B12" s="33">
        <v>32</v>
      </c>
      <c r="C12" s="59" t="s">
        <v>44</v>
      </c>
      <c r="D12" s="60">
        <v>-60</v>
      </c>
      <c r="E12" s="61"/>
      <c r="F12" s="49">
        <v>500</v>
      </c>
      <c r="G12" s="62">
        <v>-127.67</v>
      </c>
      <c r="H12" s="60">
        <v>0.54</v>
      </c>
      <c r="I12" s="60">
        <f>(-11.41/G12)*100</f>
        <v>8.9371034698832919</v>
      </c>
      <c r="J12" s="51">
        <v>6.6637224122454199</v>
      </c>
      <c r="K12" s="51">
        <v>35.369852773180398</v>
      </c>
      <c r="L12" s="51">
        <v>-75.719130615304294</v>
      </c>
      <c r="M12" s="51">
        <v>-6.8344957532487598</v>
      </c>
      <c r="N12" s="51">
        <f t="shared" si="0"/>
        <v>91.721144116992775</v>
      </c>
      <c r="O12" s="51">
        <f t="shared" si="1"/>
        <v>8.2788558830072265</v>
      </c>
      <c r="P12" s="51">
        <f t="shared" si="2"/>
        <v>9.0402615744154087</v>
      </c>
      <c r="Q12" s="52"/>
      <c r="R12" s="53">
        <v>108.3</v>
      </c>
      <c r="S12" s="53">
        <v>555.15</v>
      </c>
      <c r="T12" s="53"/>
      <c r="U12" s="54"/>
      <c r="V12" s="55">
        <v>5.6489483198140196</v>
      </c>
      <c r="W12" s="24">
        <v>53.471464253237301</v>
      </c>
      <c r="X12" s="24">
        <v>-3.6565669747665601</v>
      </c>
      <c r="Y12" s="24">
        <v>-8.2789371242032299</v>
      </c>
      <c r="Z12" s="40">
        <f t="shared" si="3"/>
        <v>30.636049759156599</v>
      </c>
      <c r="AA12" s="40">
        <f t="shared" si="4"/>
        <v>69.363950240843394</v>
      </c>
      <c r="AB12" s="54">
        <f t="shared" si="5"/>
        <v>38.820534475793146</v>
      </c>
      <c r="AC12" s="24">
        <v>600.6</v>
      </c>
      <c r="AD12" s="24">
        <v>975.85</v>
      </c>
    </row>
    <row r="13" spans="1:31" x14ac:dyDescent="0.2">
      <c r="B13" s="56">
        <v>45</v>
      </c>
      <c r="C13" s="59" t="s">
        <v>45</v>
      </c>
      <c r="D13" s="60">
        <v>50</v>
      </c>
      <c r="E13" s="61"/>
      <c r="F13" s="49">
        <v>500</v>
      </c>
      <c r="G13" s="62">
        <v>106.08</v>
      </c>
      <c r="H13" s="60">
        <v>1.1299999999999999</v>
      </c>
      <c r="I13" s="60">
        <f>(20.59/G13)*100</f>
        <v>19.409879336349924</v>
      </c>
      <c r="J13" s="51">
        <v>7.7768027715982297</v>
      </c>
      <c r="K13" s="51">
        <v>38.083354970980203</v>
      </c>
      <c r="L13" s="51">
        <v>33.6450699983737</v>
      </c>
      <c r="M13" s="51">
        <v>23.1515612192009</v>
      </c>
      <c r="N13" s="51">
        <f t="shared" si="0"/>
        <v>59.23779153289447</v>
      </c>
      <c r="O13" s="51">
        <f t="shared" si="1"/>
        <v>40.762208467105538</v>
      </c>
      <c r="P13" s="51">
        <f t="shared" si="2"/>
        <v>20.130422758302473</v>
      </c>
      <c r="Q13" s="52"/>
      <c r="R13" s="53">
        <v>114.4</v>
      </c>
      <c r="S13" s="53">
        <v>561.6</v>
      </c>
      <c r="T13" s="53"/>
      <c r="U13" s="54"/>
      <c r="V13" s="55">
        <v>13.679438716610701</v>
      </c>
      <c r="W13" s="24">
        <v>159.94298090281001</v>
      </c>
      <c r="X13" s="24">
        <v>13.1021753954352</v>
      </c>
      <c r="Y13" s="24">
        <v>6.8932036358673203</v>
      </c>
      <c r="Z13" s="40">
        <f t="shared" si="3"/>
        <v>65.526016660769002</v>
      </c>
      <c r="AA13" s="40">
        <f t="shared" si="4"/>
        <v>34.473983339231005</v>
      </c>
      <c r="AB13" s="54">
        <f t="shared" si="5"/>
        <v>64.102307881250169</v>
      </c>
      <c r="AC13" s="24">
        <v>610.1</v>
      </c>
      <c r="AD13" s="24">
        <v>902.55</v>
      </c>
    </row>
    <row r="14" spans="1:31" ht="16" thickBot="1" x14ac:dyDescent="0.25">
      <c r="B14" s="46">
        <v>53</v>
      </c>
      <c r="C14" s="59" t="s">
        <v>45</v>
      </c>
      <c r="D14" s="60">
        <v>50</v>
      </c>
      <c r="E14" s="61"/>
      <c r="F14" s="49">
        <v>500</v>
      </c>
      <c r="G14" s="62">
        <v>75.8</v>
      </c>
      <c r="H14" s="60">
        <v>1.05</v>
      </c>
      <c r="I14" s="60">
        <f>(17.98/G14)*100</f>
        <v>23.720316622691296</v>
      </c>
      <c r="J14" s="51">
        <v>15.5842870373874</v>
      </c>
      <c r="K14" s="51">
        <v>68.551149772534899</v>
      </c>
      <c r="L14" s="51">
        <v>33.161231134658102</v>
      </c>
      <c r="M14" s="51">
        <v>6.9615574973300296</v>
      </c>
      <c r="N14" s="51">
        <f t="shared" si="0"/>
        <v>82.649367766576702</v>
      </c>
      <c r="O14" s="51">
        <f t="shared" si="1"/>
        <v>17.350632233423294</v>
      </c>
      <c r="P14" s="51">
        <f t="shared" si="2"/>
        <v>24.774372596144971</v>
      </c>
      <c r="Q14" s="52" t="s">
        <v>56</v>
      </c>
      <c r="R14" s="53">
        <v>112.4</v>
      </c>
      <c r="S14" s="53">
        <v>581.70000000000005</v>
      </c>
      <c r="T14" s="53"/>
      <c r="U14" s="54"/>
      <c r="V14" s="55">
        <v>6.7882646263023299</v>
      </c>
      <c r="W14" s="24">
        <v>73.017246458669604</v>
      </c>
      <c r="X14" s="24">
        <v>9.4008669865065002</v>
      </c>
      <c r="Y14" s="24">
        <v>8.2149099581939904</v>
      </c>
      <c r="Z14" s="40">
        <f t="shared" si="3"/>
        <v>53.366178602384295</v>
      </c>
      <c r="AA14" s="40">
        <f t="shared" si="4"/>
        <v>46.633821397615691</v>
      </c>
      <c r="AB14" s="54">
        <f t="shared" si="5"/>
        <v>37.673369727467822</v>
      </c>
      <c r="AC14" s="24">
        <v>610.75</v>
      </c>
      <c r="AD14" s="24">
        <v>828</v>
      </c>
    </row>
    <row r="15" spans="1:31" ht="16" thickBot="1" x14ac:dyDescent="0.25">
      <c r="B15" s="58">
        <v>72</v>
      </c>
      <c r="C15" s="88" t="s">
        <v>46</v>
      </c>
      <c r="D15" s="60">
        <v>-60</v>
      </c>
      <c r="E15" s="61"/>
      <c r="F15" s="49">
        <v>500</v>
      </c>
      <c r="G15" s="62">
        <v>-29.88</v>
      </c>
      <c r="H15" s="60">
        <v>0.66</v>
      </c>
      <c r="I15" s="60">
        <f>(-1.71/G15)*100</f>
        <v>5.7228915662650603</v>
      </c>
      <c r="J15" s="51">
        <v>4.0702570457509797</v>
      </c>
      <c r="K15" s="51">
        <v>34.256997569521502</v>
      </c>
      <c r="L15" s="51">
        <v>-16.3579524602007</v>
      </c>
      <c r="M15" s="51">
        <v>-1.3258355598556499</v>
      </c>
      <c r="N15" s="51">
        <f t="shared" si="0"/>
        <v>92.502536456827386</v>
      </c>
      <c r="O15" s="51">
        <f t="shared" si="1"/>
        <v>7.4974635431726071</v>
      </c>
      <c r="P15" s="51">
        <f t="shared" si="2"/>
        <v>6.3334969113927864</v>
      </c>
      <c r="Q15" s="52" t="s">
        <v>56</v>
      </c>
      <c r="R15" s="53">
        <v>108.95</v>
      </c>
      <c r="S15" s="53">
        <v>512.4</v>
      </c>
      <c r="T15" s="53" t="s">
        <v>54</v>
      </c>
      <c r="U15" s="54"/>
      <c r="V15" s="55">
        <v>0.92715468382899902</v>
      </c>
      <c r="W15" s="24">
        <v>20.511976044118601</v>
      </c>
      <c r="X15" s="24">
        <v>-2.0359761942184398</v>
      </c>
      <c r="Y15" s="24">
        <v>-0.47673276460432401</v>
      </c>
      <c r="Z15" s="40">
        <f t="shared" si="3"/>
        <v>81.027139536777895</v>
      </c>
      <c r="AA15" s="40">
        <f t="shared" si="4"/>
        <v>18.972860463222109</v>
      </c>
      <c r="AB15" s="54">
        <f t="shared" si="5"/>
        <v>4.6429555124880633</v>
      </c>
      <c r="AC15" s="24">
        <v>604.5</v>
      </c>
      <c r="AD15" s="24">
        <v>706.7</v>
      </c>
      <c r="AE15" s="24" t="s">
        <v>57</v>
      </c>
    </row>
    <row r="16" spans="1:31" ht="16" thickBot="1" x14ac:dyDescent="0.25">
      <c r="B16" s="63">
        <v>10</v>
      </c>
      <c r="C16" s="64" t="s">
        <v>48</v>
      </c>
      <c r="D16" s="60">
        <v>-60</v>
      </c>
      <c r="E16" s="61"/>
      <c r="F16" s="62">
        <v>500</v>
      </c>
      <c r="G16" s="62">
        <v>-30.33</v>
      </c>
      <c r="H16" s="60">
        <v>0.59</v>
      </c>
      <c r="I16" s="60">
        <f>(-5.41/G16)*100</f>
        <v>17.837124958786681</v>
      </c>
      <c r="J16" s="51">
        <v>5.39761090700555</v>
      </c>
      <c r="K16" s="51">
        <v>19.3842042294532</v>
      </c>
      <c r="L16" s="51">
        <v>-3.7939797373547899</v>
      </c>
      <c r="M16" s="51">
        <v>-14.087304760276901</v>
      </c>
      <c r="N16" s="51">
        <f t="shared" si="0"/>
        <v>21.217601777194968</v>
      </c>
      <c r="O16" s="51">
        <f t="shared" si="1"/>
        <v>78.782398222805043</v>
      </c>
      <c r="P16" s="51">
        <f t="shared" si="2"/>
        <v>16.416584556100513</v>
      </c>
      <c r="Q16" s="52" t="s">
        <v>55</v>
      </c>
      <c r="R16" s="53">
        <v>-23.943000000000001</v>
      </c>
      <c r="S16" s="53">
        <v>-6.1151</v>
      </c>
      <c r="T16" s="53" t="s">
        <v>53</v>
      </c>
      <c r="U16" s="54"/>
      <c r="V16" s="55"/>
      <c r="W16" s="53"/>
      <c r="X16" s="53"/>
      <c r="Y16" s="53"/>
      <c r="Z16" s="40" t="e">
        <f t="shared" si="3"/>
        <v>#DIV/0!</v>
      </c>
      <c r="AA16" s="40" t="e">
        <f t="shared" si="4"/>
        <v>#DIV/0!</v>
      </c>
      <c r="AB16" s="54" t="e">
        <f t="shared" si="5"/>
        <v>#DIV/0!</v>
      </c>
    </row>
    <row r="17" spans="2:30" ht="16" thickBot="1" x14ac:dyDescent="0.25">
      <c r="B17" s="58">
        <v>12</v>
      </c>
      <c r="C17" s="65" t="s">
        <v>49</v>
      </c>
      <c r="D17" s="60">
        <v>-60</v>
      </c>
      <c r="F17" s="49">
        <v>500</v>
      </c>
      <c r="J17" s="53"/>
      <c r="K17" s="53"/>
      <c r="L17" s="53"/>
      <c r="M17" s="53"/>
      <c r="N17" s="53" t="e">
        <f t="shared" si="0"/>
        <v>#DIV/0!</v>
      </c>
      <c r="O17" s="53" t="e">
        <f t="shared" si="1"/>
        <v>#DIV/0!</v>
      </c>
      <c r="P17" s="53" t="e">
        <f t="shared" ref="P17" si="6">(((J17*L17)+(K17*M17))/(L17+M17))</f>
        <v>#DIV/0!</v>
      </c>
      <c r="Q17" s="55"/>
      <c r="U17" s="54"/>
      <c r="V17" s="55"/>
      <c r="Z17" s="40" t="e">
        <f t="shared" si="3"/>
        <v>#DIV/0!</v>
      </c>
      <c r="AA17" s="40" t="e">
        <f t="shared" si="4"/>
        <v>#DIV/0!</v>
      </c>
      <c r="AB17" s="54" t="e">
        <f t="shared" si="5"/>
        <v>#DIV/0!</v>
      </c>
    </row>
    <row r="18" spans="2:30" x14ac:dyDescent="0.2">
      <c r="B18" s="66"/>
      <c r="C18" s="67"/>
      <c r="D18" s="68"/>
      <c r="E18" s="69"/>
      <c r="F18" s="68"/>
      <c r="G18" s="68"/>
      <c r="H18" s="70"/>
      <c r="I18" s="70"/>
      <c r="J18" s="71"/>
      <c r="K18" s="71"/>
      <c r="L18" s="71"/>
      <c r="M18" s="71"/>
      <c r="N18" s="71" t="e">
        <f t="shared" si="0"/>
        <v>#DIV/0!</v>
      </c>
      <c r="O18" s="71" t="e">
        <f t="shared" ref="O18" si="7">M18/(M18+N18)*100</f>
        <v>#DIV/0!</v>
      </c>
      <c r="P18" s="71" t="e">
        <f t="shared" ref="P18" si="8">N18/(N18+O18)*100</f>
        <v>#DIV/0!</v>
      </c>
      <c r="Q18" s="72"/>
      <c r="R18" s="73"/>
      <c r="S18" s="73"/>
      <c r="T18" s="73"/>
      <c r="U18" s="74"/>
      <c r="V18" s="72"/>
      <c r="W18" s="73"/>
      <c r="X18" s="73"/>
      <c r="Y18" s="73"/>
      <c r="Z18" s="40" t="e">
        <f t="shared" si="3"/>
        <v>#DIV/0!</v>
      </c>
      <c r="AA18" s="40" t="e">
        <f t="shared" si="4"/>
        <v>#DIV/0!</v>
      </c>
      <c r="AB18" s="54" t="e">
        <f t="shared" si="5"/>
        <v>#DIV/0!</v>
      </c>
    </row>
    <row r="19" spans="2:30" x14ac:dyDescent="0.2">
      <c r="F19" s="49"/>
      <c r="N19" s="71" t="e">
        <f t="shared" si="0"/>
        <v>#DIV/0!</v>
      </c>
      <c r="O19" s="71" t="e">
        <f t="shared" si="1"/>
        <v>#DIV/0!</v>
      </c>
      <c r="P19" s="71" t="e">
        <f t="shared" ref="P19" si="9">(((J19*L19)+(K19*M19))/(L19+M19))</f>
        <v>#DIV/0!</v>
      </c>
      <c r="AB19" s="54"/>
    </row>
    <row r="20" spans="2:30" x14ac:dyDescent="0.2">
      <c r="N20" s="71"/>
      <c r="O20" s="71"/>
      <c r="P20" s="71"/>
      <c r="AB20" s="54"/>
      <c r="AD20" s="24">
        <v>1259.2</v>
      </c>
    </row>
    <row r="22" spans="2:30" ht="16" thickBot="1" x14ac:dyDescent="0.25"/>
    <row r="23" spans="2:30" ht="16" thickBot="1" x14ac:dyDescent="0.25">
      <c r="B23" s="102" t="s">
        <v>24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4"/>
    </row>
    <row r="24" spans="2:30" x14ac:dyDescent="0.2">
      <c r="B24" s="75" t="s">
        <v>0</v>
      </c>
      <c r="C24" s="28" t="s">
        <v>6</v>
      </c>
      <c r="D24" s="28" t="s">
        <v>7</v>
      </c>
      <c r="E24" s="28"/>
      <c r="F24" s="28" t="s">
        <v>22</v>
      </c>
      <c r="G24" s="28" t="s">
        <v>21</v>
      </c>
      <c r="H24" s="28" t="s">
        <v>15</v>
      </c>
      <c r="I24" s="28"/>
      <c r="J24" s="28" t="s">
        <v>9</v>
      </c>
      <c r="K24" s="28" t="s">
        <v>10</v>
      </c>
      <c r="L24" s="28" t="s">
        <v>11</v>
      </c>
      <c r="M24" s="28" t="s">
        <v>12</v>
      </c>
      <c r="N24" s="28" t="s">
        <v>13</v>
      </c>
      <c r="O24" s="28" t="s">
        <v>14</v>
      </c>
      <c r="P24" s="29" t="s">
        <v>23</v>
      </c>
      <c r="Q24" s="27" t="s">
        <v>28</v>
      </c>
      <c r="R24" s="27" t="s">
        <v>28</v>
      </c>
    </row>
    <row r="25" spans="2:30" ht="16" thickBot="1" x14ac:dyDescent="0.25">
      <c r="B25" s="76">
        <v>2</v>
      </c>
      <c r="C25" s="77" t="s">
        <v>41</v>
      </c>
      <c r="D25" s="78">
        <v>-60</v>
      </c>
      <c r="E25" s="78"/>
      <c r="F25" s="78">
        <v>2</v>
      </c>
      <c r="G25" s="78">
        <v>-89.73</v>
      </c>
      <c r="H25" s="79">
        <v>1.57</v>
      </c>
      <c r="I25" s="80"/>
      <c r="J25" s="79">
        <v>5.5417482644462099</v>
      </c>
      <c r="K25" s="80">
        <v>202534.84197901099</v>
      </c>
      <c r="L25" s="80">
        <v>-85.435626426341898</v>
      </c>
      <c r="M25" s="80">
        <v>-3070.7457221169898</v>
      </c>
      <c r="N25" s="71">
        <f t="shared" ref="N25:N30" si="10">L25/(L25+M25)*100</f>
        <v>2.7069302106411879</v>
      </c>
      <c r="O25" s="71">
        <f t="shared" ref="O25:O30" si="11">M25/(M25+N25)*100</f>
        <v>100.08822998645851</v>
      </c>
      <c r="P25" s="71">
        <f t="shared" ref="P25:P30" si="12">N25/(N25+O25)*100</f>
        <v>2.6333245703892216</v>
      </c>
      <c r="Q25" s="24">
        <v>56.8</v>
      </c>
      <c r="R25" s="24">
        <v>589.85</v>
      </c>
      <c r="T25" s="24" t="s">
        <v>58</v>
      </c>
    </row>
    <row r="26" spans="2:30" x14ac:dyDescent="0.2">
      <c r="B26" s="89">
        <v>14</v>
      </c>
      <c r="C26" s="91" t="s">
        <v>42</v>
      </c>
      <c r="D26" s="82">
        <v>-60</v>
      </c>
      <c r="E26" s="82"/>
      <c r="F26" s="82">
        <v>2</v>
      </c>
      <c r="G26" s="82">
        <v>-249.81</v>
      </c>
      <c r="H26" s="83">
        <v>0.44</v>
      </c>
      <c r="I26" s="84"/>
      <c r="J26" s="83">
        <v>32.487767211790597</v>
      </c>
      <c r="K26" s="84">
        <v>3.2564310404793302</v>
      </c>
      <c r="L26" s="84">
        <v>-6.5388214500461004</v>
      </c>
      <c r="M26" s="84">
        <v>-222.07030415677599</v>
      </c>
      <c r="N26" s="71">
        <f t="shared" si="10"/>
        <v>2.8602626569212379</v>
      </c>
      <c r="O26" s="71">
        <f t="shared" si="11"/>
        <v>101.30480457799791</v>
      </c>
      <c r="P26" s="71">
        <f t="shared" si="12"/>
        <v>2.7458943126015618</v>
      </c>
      <c r="Q26" s="24">
        <v>56.95</v>
      </c>
      <c r="R26" s="24">
        <v>610</v>
      </c>
    </row>
    <row r="27" spans="2:30" ht="16" thickBot="1" x14ac:dyDescent="0.25">
      <c r="B27" s="90">
        <v>29</v>
      </c>
      <c r="C27" s="91" t="s">
        <v>42</v>
      </c>
      <c r="D27" s="82">
        <v>50</v>
      </c>
      <c r="E27" s="82"/>
      <c r="F27" s="82">
        <v>2</v>
      </c>
      <c r="G27" s="82">
        <v>75.25</v>
      </c>
      <c r="H27" s="83">
        <v>0.55000000000000004</v>
      </c>
      <c r="I27" s="84"/>
      <c r="J27" s="83">
        <v>4.8658775436906403</v>
      </c>
      <c r="K27" s="84">
        <v>4.8692855131447903</v>
      </c>
      <c r="L27" s="84">
        <v>51.706393648387802</v>
      </c>
      <c r="M27" s="84">
        <v>28.652346490207002</v>
      </c>
      <c r="N27" s="71">
        <f t="shared" si="10"/>
        <v>64.344455325220039</v>
      </c>
      <c r="O27" s="71">
        <f t="shared" si="11"/>
        <v>30.810034249429346</v>
      </c>
      <c r="P27" s="71">
        <f t="shared" si="12"/>
        <v>67.621039861436444</v>
      </c>
      <c r="Q27" s="24">
        <v>57.15</v>
      </c>
      <c r="R27" s="24">
        <v>680</v>
      </c>
    </row>
    <row r="28" spans="2:30" ht="16" thickBot="1" x14ac:dyDescent="0.25">
      <c r="B28" s="81">
        <v>12</v>
      </c>
      <c r="C28" s="34" t="s">
        <v>43</v>
      </c>
      <c r="D28" s="82">
        <v>-60</v>
      </c>
      <c r="E28" s="82"/>
      <c r="F28" s="82">
        <v>2</v>
      </c>
      <c r="G28" s="82">
        <v>-149.08000000000001</v>
      </c>
      <c r="H28" s="83">
        <v>0.55000000000000004</v>
      </c>
      <c r="I28" s="84"/>
      <c r="J28" s="83">
        <v>2.0447437846140502</v>
      </c>
      <c r="K28" s="84">
        <v>1.9750947606392</v>
      </c>
      <c r="L28" s="84">
        <v>-102.585983597552</v>
      </c>
      <c r="M28" s="84">
        <v>-65.603957940501203</v>
      </c>
      <c r="N28" s="71">
        <f t="shared" si="10"/>
        <v>60.994125248769279</v>
      </c>
      <c r="O28" s="71">
        <f t="shared" si="11"/>
        <v>1423.1309968833957</v>
      </c>
      <c r="P28" s="71">
        <f t="shared" si="12"/>
        <v>4.1097697450968429</v>
      </c>
      <c r="Q28" s="24">
        <v>56.95</v>
      </c>
      <c r="R28" s="24">
        <v>596.29999999999995</v>
      </c>
    </row>
    <row r="29" spans="2:30" ht="16" thickBot="1" x14ac:dyDescent="0.25">
      <c r="B29" s="89">
        <v>33</v>
      </c>
      <c r="C29" s="34" t="s">
        <v>43</v>
      </c>
      <c r="D29" s="82">
        <v>-60</v>
      </c>
      <c r="E29" s="82"/>
      <c r="F29" s="82">
        <v>2</v>
      </c>
      <c r="G29" s="82">
        <v>-140.77000000000001</v>
      </c>
      <c r="H29" s="83">
        <v>1.01</v>
      </c>
      <c r="I29" s="84"/>
      <c r="J29" s="83">
        <v>3.3981647135461301</v>
      </c>
      <c r="K29" s="84">
        <v>26.669026620268799</v>
      </c>
      <c r="L29" s="84">
        <v>-115.912988585834</v>
      </c>
      <c r="M29" s="84">
        <v>-14.244485792863401</v>
      </c>
      <c r="N29" s="71">
        <f t="shared" si="10"/>
        <v>89.055960204468462</v>
      </c>
      <c r="O29" s="71">
        <f t="shared" si="11"/>
        <v>-19.040509366907678</v>
      </c>
      <c r="P29" s="71">
        <f t="shared" si="12"/>
        <v>127.19472507730126</v>
      </c>
      <c r="Q29" s="24">
        <v>57.1</v>
      </c>
      <c r="R29" s="24">
        <v>561.15</v>
      </c>
    </row>
    <row r="30" spans="2:30" ht="16" thickBot="1" x14ac:dyDescent="0.25">
      <c r="B30" s="90">
        <v>44</v>
      </c>
      <c r="C30" s="34" t="s">
        <v>43</v>
      </c>
      <c r="D30" s="85">
        <v>50</v>
      </c>
      <c r="E30" s="85"/>
      <c r="F30" s="85">
        <v>2</v>
      </c>
      <c r="G30" s="85">
        <v>112.94</v>
      </c>
      <c r="H30" s="86">
        <v>0.99</v>
      </c>
      <c r="I30" s="87"/>
      <c r="J30" s="86">
        <v>6.1727601366216502</v>
      </c>
      <c r="K30" s="87">
        <v>35.068359715885499</v>
      </c>
      <c r="L30" s="87">
        <v>85.802060236094505</v>
      </c>
      <c r="M30" s="87">
        <v>16.695638687699699</v>
      </c>
      <c r="N30" s="71">
        <f t="shared" si="10"/>
        <v>83.711206336336673</v>
      </c>
      <c r="O30" s="71">
        <f t="shared" si="11"/>
        <v>16.62798854371227</v>
      </c>
      <c r="P30" s="71">
        <f t="shared" si="12"/>
        <v>83.428222078530439</v>
      </c>
      <c r="Q30" s="24">
        <v>59.95</v>
      </c>
      <c r="R30" s="24">
        <v>553.35</v>
      </c>
    </row>
    <row r="31" spans="2:30" x14ac:dyDescent="0.2">
      <c r="B31" s="81"/>
      <c r="C31" s="77"/>
      <c r="D31" s="82"/>
      <c r="J31" s="83"/>
      <c r="K31" s="84"/>
      <c r="L31" s="84"/>
      <c r="M31" s="84"/>
      <c r="P31" s="60"/>
    </row>
    <row r="37" spans="2:7" x14ac:dyDescent="0.2">
      <c r="F37" s="24" t="s">
        <v>31</v>
      </c>
    </row>
    <row r="38" spans="2:7" x14ac:dyDescent="0.2">
      <c r="C38" s="92" t="s">
        <v>60</v>
      </c>
      <c r="D38" s="24">
        <v>-60</v>
      </c>
      <c r="E38" s="24">
        <v>50</v>
      </c>
      <c r="F38" s="24">
        <v>-60</v>
      </c>
      <c r="G38" s="24">
        <v>50</v>
      </c>
    </row>
    <row r="39" spans="2:7" x14ac:dyDescent="0.2">
      <c r="C39" s="24" t="s">
        <v>0</v>
      </c>
      <c r="D39" s="24">
        <v>15</v>
      </c>
      <c r="E39" s="24">
        <v>30</v>
      </c>
      <c r="F39" s="24">
        <v>34</v>
      </c>
      <c r="G39" s="24">
        <v>46</v>
      </c>
    </row>
    <row r="40" spans="2:7" x14ac:dyDescent="0.2">
      <c r="C40" s="24" t="s">
        <v>6</v>
      </c>
      <c r="D40" s="92" t="s">
        <v>42</v>
      </c>
      <c r="E40" s="92" t="s">
        <v>42</v>
      </c>
      <c r="F40" s="92" t="s">
        <v>43</v>
      </c>
      <c r="G40" s="92" t="s">
        <v>44</v>
      </c>
    </row>
    <row r="41" spans="2:7" x14ac:dyDescent="0.2">
      <c r="B41" s="24" t="s">
        <v>33</v>
      </c>
      <c r="C41" s="6">
        <v>0</v>
      </c>
      <c r="D41" s="24">
        <v>-230.99370108921801</v>
      </c>
      <c r="E41" s="24">
        <v>79.003879568437796</v>
      </c>
      <c r="F41" s="24">
        <v>-124.825160396575</v>
      </c>
      <c r="G41" s="24">
        <v>144.21874940928001</v>
      </c>
    </row>
    <row r="42" spans="2:7" x14ac:dyDescent="0.2">
      <c r="C42" s="6">
        <v>25</v>
      </c>
      <c r="D42" s="24">
        <v>-35.577035222978502</v>
      </c>
      <c r="E42" s="24">
        <v>31.3997130967578</v>
      </c>
      <c r="F42" s="24">
        <v>-25.106410805023302</v>
      </c>
      <c r="G42" s="24">
        <v>80.499999670272004</v>
      </c>
    </row>
    <row r="43" spans="2:7" x14ac:dyDescent="0.2">
      <c r="C43" s="6">
        <v>100</v>
      </c>
      <c r="D43" s="24">
        <v>-72.660368404418506</v>
      </c>
      <c r="E43" s="24">
        <v>49.889296354357803</v>
      </c>
      <c r="F43" s="24">
        <v>-41.9501607360313</v>
      </c>
      <c r="G43" s="24">
        <v>100.562499588096</v>
      </c>
    </row>
    <row r="44" spans="2:7" x14ac:dyDescent="0.2">
      <c r="C44" s="6">
        <v>225</v>
      </c>
      <c r="D44" s="24">
        <v>-128.80620150777801</v>
      </c>
      <c r="E44" s="24">
        <v>66.399712953397795</v>
      </c>
      <c r="F44" s="24">
        <v>-67.981410629407307</v>
      </c>
      <c r="G44" s="24">
        <v>117.156249520128</v>
      </c>
    </row>
    <row r="45" spans="2:7" x14ac:dyDescent="0.2">
      <c r="C45" s="6">
        <v>400</v>
      </c>
      <c r="D45" s="24">
        <v>-159.22286804985799</v>
      </c>
      <c r="E45" s="24">
        <v>67.2851296164378</v>
      </c>
      <c r="F45" s="24">
        <v>-89.450160541471305</v>
      </c>
      <c r="G45" s="24">
        <v>131.062499463168</v>
      </c>
    </row>
    <row r="46" spans="2:7" x14ac:dyDescent="0.2">
      <c r="C46" s="6">
        <v>625</v>
      </c>
      <c r="D46" s="24">
        <v>-181.202034626498</v>
      </c>
      <c r="E46" s="24">
        <v>74.889296251957802</v>
      </c>
      <c r="F46" s="24">
        <v>-103.57516048361499</v>
      </c>
      <c r="G46" s="24">
        <v>134.93749944729601</v>
      </c>
    </row>
    <row r="47" spans="2:7" x14ac:dyDescent="0.2">
      <c r="C47" s="6">
        <v>900</v>
      </c>
      <c r="D47" s="24">
        <v>-190.99370125305799</v>
      </c>
      <c r="E47" s="24">
        <v>74.628879586357797</v>
      </c>
      <c r="F47" s="24">
        <v>-114.07516044060699</v>
      </c>
      <c r="G47" s="24">
        <v>136.06249944268799</v>
      </c>
    </row>
    <row r="48" spans="2:7" x14ac:dyDescent="0.2">
      <c r="C48" s="6">
        <v>1225</v>
      </c>
      <c r="D48" s="24">
        <v>-210.36870117369801</v>
      </c>
      <c r="E48" s="24">
        <v>71.139296267317803</v>
      </c>
      <c r="F48" s="24">
        <v>-116.200160431903</v>
      </c>
      <c r="G48" s="24">
        <v>136.15624944230399</v>
      </c>
    </row>
    <row r="49" spans="2:10" x14ac:dyDescent="0.2">
      <c r="C49" s="6">
        <v>1600</v>
      </c>
      <c r="D49" s="24">
        <v>-216.20203448313799</v>
      </c>
      <c r="E49" s="24">
        <v>75.358046250037802</v>
      </c>
      <c r="F49" s="24">
        <v>-123.79391040079901</v>
      </c>
      <c r="G49" s="24">
        <v>138.843749431296</v>
      </c>
    </row>
    <row r="50" spans="2:10" x14ac:dyDescent="0.2">
      <c r="C50" s="6">
        <v>2025</v>
      </c>
      <c r="D50" s="24">
        <v>-226.410367774658</v>
      </c>
      <c r="E50" s="24">
        <v>76.451796245557802</v>
      </c>
      <c r="F50" s="24">
        <v>-130.606410372895</v>
      </c>
      <c r="G50" s="24">
        <v>140.78124942336001</v>
      </c>
    </row>
    <row r="51" spans="2:10" x14ac:dyDescent="0.2">
      <c r="C51" s="6">
        <v>2500</v>
      </c>
      <c r="D51" s="24">
        <v>-224.11870111737801</v>
      </c>
      <c r="E51" s="24">
        <v>77.076796242997801</v>
      </c>
      <c r="F51" s="24">
        <v>-125.731410392863</v>
      </c>
      <c r="G51" s="24">
        <v>142.87499941478401</v>
      </c>
    </row>
    <row r="52" spans="2:10" x14ac:dyDescent="0.2">
      <c r="C52" s="6">
        <v>3025</v>
      </c>
      <c r="D52" s="24">
        <v>-223.285367787458</v>
      </c>
      <c r="E52" s="24">
        <v>75.826796248117802</v>
      </c>
      <c r="F52" s="24">
        <v>-132.231410366239</v>
      </c>
      <c r="G52" s="24">
        <v>140.562499424256</v>
      </c>
    </row>
    <row r="57" spans="2:10" x14ac:dyDescent="0.2">
      <c r="F57" s="24" t="s">
        <v>32</v>
      </c>
    </row>
    <row r="58" spans="2:10" x14ac:dyDescent="0.2">
      <c r="C58" s="92" t="s">
        <v>60</v>
      </c>
      <c r="D58" s="24">
        <v>-60</v>
      </c>
      <c r="E58" s="24">
        <v>50</v>
      </c>
      <c r="F58" s="24">
        <v>-60</v>
      </c>
      <c r="G58" s="24">
        <v>50</v>
      </c>
    </row>
    <row r="59" spans="2:10" x14ac:dyDescent="0.2">
      <c r="C59" s="24" t="s">
        <v>0</v>
      </c>
      <c r="D59" s="24">
        <v>15</v>
      </c>
      <c r="E59" s="24">
        <v>30</v>
      </c>
      <c r="F59" s="24">
        <v>34</v>
      </c>
      <c r="G59" s="24">
        <v>46</v>
      </c>
    </row>
    <row r="60" spans="2:10" x14ac:dyDescent="0.2">
      <c r="C60" s="24" t="s">
        <v>6</v>
      </c>
      <c r="D60" s="92" t="s">
        <v>42</v>
      </c>
      <c r="E60" s="92" t="s">
        <v>42</v>
      </c>
      <c r="F60" s="92" t="s">
        <v>43</v>
      </c>
      <c r="G60" s="92" t="s">
        <v>44</v>
      </c>
    </row>
    <row r="61" spans="2:10" x14ac:dyDescent="0.2">
      <c r="B61" s="24" t="s">
        <v>33</v>
      </c>
      <c r="C61" s="6">
        <v>0</v>
      </c>
      <c r="D61" s="24">
        <f t="shared" ref="D61:J72" si="13">(D41)/(D$41)*100</f>
        <v>100</v>
      </c>
      <c r="E61" s="24">
        <f t="shared" si="13"/>
        <v>100</v>
      </c>
      <c r="F61" s="24">
        <f t="shared" si="13"/>
        <v>100</v>
      </c>
      <c r="G61" s="24">
        <f t="shared" si="13"/>
        <v>100</v>
      </c>
      <c r="H61" s="24" t="e">
        <f t="shared" si="13"/>
        <v>#DIV/0!</v>
      </c>
      <c r="I61" s="24" t="e">
        <f t="shared" si="13"/>
        <v>#DIV/0!</v>
      </c>
      <c r="J61" s="24" t="e">
        <f t="shared" si="13"/>
        <v>#DIV/0!</v>
      </c>
    </row>
    <row r="62" spans="2:10" x14ac:dyDescent="0.2">
      <c r="C62" s="6">
        <v>25</v>
      </c>
      <c r="D62" s="24">
        <f t="shared" si="13"/>
        <v>15.401733924007468</v>
      </c>
      <c r="E62" s="24">
        <f t="shared" si="13"/>
        <v>39.744520482133446</v>
      </c>
      <c r="F62" s="24">
        <f t="shared" si="13"/>
        <v>20.113261401194389</v>
      </c>
      <c r="G62" s="24">
        <f t="shared" si="13"/>
        <v>55.817984832069335</v>
      </c>
      <c r="H62" s="24" t="e">
        <f t="shared" si="13"/>
        <v>#DIV/0!</v>
      </c>
      <c r="I62" s="24" t="e">
        <f t="shared" si="13"/>
        <v>#DIV/0!</v>
      </c>
      <c r="J62" s="24" t="e">
        <f t="shared" si="13"/>
        <v>#DIV/0!</v>
      </c>
    </row>
    <row r="63" spans="2:10" x14ac:dyDescent="0.2">
      <c r="C63" s="6">
        <v>100</v>
      </c>
      <c r="D63" s="24">
        <f t="shared" si="13"/>
        <v>31.455562667639359</v>
      </c>
      <c r="E63" s="24">
        <f t="shared" si="13"/>
        <v>63.147906946950329</v>
      </c>
      <c r="F63" s="24">
        <f t="shared" si="13"/>
        <v>33.607135454706253</v>
      </c>
      <c r="G63" s="24">
        <f t="shared" si="13"/>
        <v>69.729144095341283</v>
      </c>
      <c r="H63" s="24" t="e">
        <f t="shared" si="13"/>
        <v>#DIV/0!</v>
      </c>
      <c r="I63" s="24" t="e">
        <f t="shared" si="13"/>
        <v>#DIV/0!</v>
      </c>
      <c r="J63" s="24" t="e">
        <f t="shared" si="13"/>
        <v>#DIV/0!</v>
      </c>
    </row>
    <row r="64" spans="2:10" x14ac:dyDescent="0.2">
      <c r="C64" s="6">
        <v>225</v>
      </c>
      <c r="D64" s="24">
        <f t="shared" si="13"/>
        <v>55.761780905890788</v>
      </c>
      <c r="E64" s="24">
        <f t="shared" si="13"/>
        <v>84.046142184547364</v>
      </c>
      <c r="F64" s="24">
        <f t="shared" si="13"/>
        <v>54.461304446497316</v>
      </c>
      <c r="G64" s="24">
        <f t="shared" si="13"/>
        <v>81.235102925243766</v>
      </c>
      <c r="H64" s="24" t="e">
        <f t="shared" si="13"/>
        <v>#DIV/0!</v>
      </c>
      <c r="I64" s="24" t="e">
        <f t="shared" si="13"/>
        <v>#DIV/0!</v>
      </c>
      <c r="J64" s="24" t="e">
        <f t="shared" si="13"/>
        <v>#DIV/0!</v>
      </c>
    </row>
    <row r="65" spans="1:36" x14ac:dyDescent="0.2">
      <c r="C65" s="6">
        <v>400</v>
      </c>
      <c r="D65" s="24">
        <f t="shared" si="13"/>
        <v>68.92952807763379</v>
      </c>
      <c r="E65" s="24">
        <f t="shared" si="13"/>
        <v>85.166867733566775</v>
      </c>
      <c r="F65" s="24">
        <f t="shared" si="13"/>
        <v>71.660360985945644</v>
      </c>
      <c r="G65" s="24">
        <f t="shared" si="13"/>
        <v>90.877573131094252</v>
      </c>
      <c r="H65" s="24" t="e">
        <f t="shared" si="13"/>
        <v>#DIV/0!</v>
      </c>
      <c r="I65" s="24" t="e">
        <f t="shared" si="13"/>
        <v>#DIV/0!</v>
      </c>
      <c r="J65" s="24" t="e">
        <f t="shared" si="13"/>
        <v>#DIV/0!</v>
      </c>
    </row>
    <row r="66" spans="1:36" x14ac:dyDescent="0.2">
      <c r="C66" s="6">
        <v>625</v>
      </c>
      <c r="D66" s="24">
        <f t="shared" si="13"/>
        <v>78.444578259954937</v>
      </c>
      <c r="E66" s="24">
        <f t="shared" si="13"/>
        <v>94.791922448674555</v>
      </c>
      <c r="F66" s="24">
        <f t="shared" si="13"/>
        <v>82.976188578129737</v>
      </c>
      <c r="G66" s="24">
        <f t="shared" si="13"/>
        <v>93.564463705308782</v>
      </c>
      <c r="H66" s="24" t="e">
        <f t="shared" si="13"/>
        <v>#DIV/0!</v>
      </c>
      <c r="I66" s="24" t="e">
        <f t="shared" si="13"/>
        <v>#DIV/0!</v>
      </c>
      <c r="J66" s="24" t="e">
        <f t="shared" si="13"/>
        <v>#DIV/0!</v>
      </c>
    </row>
    <row r="67" spans="1:36" x14ac:dyDescent="0.2">
      <c r="C67" s="6">
        <v>900</v>
      </c>
      <c r="D67" s="24">
        <f t="shared" si="13"/>
        <v>82.683510568666733</v>
      </c>
      <c r="E67" s="24">
        <f t="shared" si="13"/>
        <v>94.462297287198254</v>
      </c>
      <c r="F67" s="24">
        <f t="shared" si="13"/>
        <v>91.387954221877393</v>
      </c>
      <c r="G67" s="24">
        <f t="shared" si="13"/>
        <v>94.344528710725882</v>
      </c>
      <c r="H67" s="24" t="e">
        <f t="shared" si="13"/>
        <v>#DIV/0!</v>
      </c>
      <c r="I67" s="24" t="e">
        <f t="shared" si="13"/>
        <v>#DIV/0!</v>
      </c>
      <c r="J67" s="24" t="e">
        <f t="shared" si="13"/>
        <v>#DIV/0!</v>
      </c>
    </row>
    <row r="68" spans="1:36" x14ac:dyDescent="0.2">
      <c r="C68" s="6">
        <v>1225</v>
      </c>
      <c r="D68" s="24">
        <f t="shared" si="13"/>
        <v>91.071185136968793</v>
      </c>
      <c r="E68" s="24">
        <f t="shared" si="13"/>
        <v>90.045320123415934</v>
      </c>
      <c r="F68" s="24">
        <f t="shared" si="13"/>
        <v>93.09033536406443</v>
      </c>
      <c r="G68" s="24">
        <f t="shared" si="13"/>
        <v>94.409534127843969</v>
      </c>
      <c r="H68" s="24" t="e">
        <f t="shared" si="13"/>
        <v>#DIV/0!</v>
      </c>
      <c r="I68" s="24" t="e">
        <f t="shared" si="13"/>
        <v>#DIV/0!</v>
      </c>
      <c r="J68" s="24" t="e">
        <f t="shared" si="13"/>
        <v>#DIV/0!</v>
      </c>
    </row>
    <row r="69" spans="1:36" x14ac:dyDescent="0.2">
      <c r="C69" s="6">
        <v>1600</v>
      </c>
      <c r="D69" s="24">
        <f t="shared" si="13"/>
        <v>93.596506512371548</v>
      </c>
      <c r="E69" s="24">
        <f t="shared" si="13"/>
        <v>95.385247739331888</v>
      </c>
      <c r="F69" s="24">
        <f t="shared" si="13"/>
        <v>99.173844445703367</v>
      </c>
      <c r="G69" s="24">
        <f t="shared" si="13"/>
        <v>96.273022751895994</v>
      </c>
      <c r="H69" s="24" t="e">
        <f t="shared" si="13"/>
        <v>#DIV/0!</v>
      </c>
      <c r="I69" s="24" t="e">
        <f t="shared" si="13"/>
        <v>#DIV/0!</v>
      </c>
      <c r="J69" s="24" t="e">
        <f t="shared" si="13"/>
        <v>#DIV/0!</v>
      </c>
    </row>
    <row r="70" spans="1:36" x14ac:dyDescent="0.2">
      <c r="C70" s="6">
        <v>2025</v>
      </c>
      <c r="D70" s="24">
        <f t="shared" si="13"/>
        <v>98.015818919326392</v>
      </c>
      <c r="E70" s="24">
        <f t="shared" si="13"/>
        <v>96.769673417532317</v>
      </c>
      <c r="F70" s="24">
        <f t="shared" si="13"/>
        <v>104.63147810742058</v>
      </c>
      <c r="G70" s="24">
        <f t="shared" si="13"/>
        <v>97.616468039003252</v>
      </c>
      <c r="H70" s="24" t="e">
        <f t="shared" si="13"/>
        <v>#DIV/0!</v>
      </c>
      <c r="I70" s="24" t="e">
        <f t="shared" si="13"/>
        <v>#DIV/0!</v>
      </c>
      <c r="J70" s="24" t="e">
        <f t="shared" si="13"/>
        <v>#DIV/0!</v>
      </c>
    </row>
    <row r="71" spans="1:36" x14ac:dyDescent="0.2">
      <c r="C71" s="6">
        <v>2500</v>
      </c>
      <c r="D71" s="24">
        <f t="shared" si="13"/>
        <v>97.023728378989588</v>
      </c>
      <c r="E71" s="24">
        <f t="shared" si="13"/>
        <v>97.560773805075428</v>
      </c>
      <c r="F71" s="24">
        <f t="shared" si="13"/>
        <v>100.72601548710918</v>
      </c>
      <c r="G71" s="24">
        <f t="shared" si="13"/>
        <v>99.068255687974002</v>
      </c>
      <c r="H71" s="24" t="e">
        <f t="shared" si="13"/>
        <v>#DIV/0!</v>
      </c>
      <c r="I71" s="24" t="e">
        <f t="shared" si="13"/>
        <v>#DIV/0!</v>
      </c>
      <c r="J71" s="24" t="e">
        <f t="shared" si="13"/>
        <v>#DIV/0!</v>
      </c>
    </row>
    <row r="72" spans="1:36" x14ac:dyDescent="0.2">
      <c r="C72" s="6">
        <v>3025</v>
      </c>
      <c r="D72" s="24">
        <f t="shared" si="13"/>
        <v>96.662968182503477</v>
      </c>
      <c r="E72" s="24">
        <f t="shared" si="13"/>
        <v>95.978573029989221</v>
      </c>
      <c r="F72" s="24">
        <f t="shared" si="13"/>
        <v>105.93329898085773</v>
      </c>
      <c r="G72" s="24">
        <f t="shared" si="13"/>
        <v>97.464788732394354</v>
      </c>
      <c r="H72" s="24" t="e">
        <f t="shared" si="13"/>
        <v>#DIV/0!</v>
      </c>
      <c r="I72" s="24" t="e">
        <f t="shared" si="13"/>
        <v>#DIV/0!</v>
      </c>
      <c r="J72" s="24" t="e">
        <f t="shared" si="13"/>
        <v>#DIV/0!</v>
      </c>
    </row>
    <row r="73" spans="1:36" x14ac:dyDescent="0.2">
      <c r="J73" s="24" t="s">
        <v>17</v>
      </c>
    </row>
    <row r="75" spans="1:36" x14ac:dyDescent="0.2">
      <c r="O75" s="92"/>
    </row>
    <row r="76" spans="1:36" x14ac:dyDescent="0.2">
      <c r="A76" s="24" t="s">
        <v>38</v>
      </c>
      <c r="D76" s="100" t="s">
        <v>34</v>
      </c>
      <c r="E76" s="100"/>
      <c r="F76" s="100"/>
      <c r="G76" s="100"/>
      <c r="H76" s="100"/>
      <c r="I76" s="100"/>
      <c r="J76" s="100"/>
      <c r="P76" s="92" t="s">
        <v>62</v>
      </c>
      <c r="Z76" s="92" t="s">
        <v>64</v>
      </c>
      <c r="AG76" s="92" t="s">
        <v>65</v>
      </c>
    </row>
    <row r="77" spans="1:36" x14ac:dyDescent="0.2">
      <c r="C77" s="92" t="s">
        <v>60</v>
      </c>
      <c r="D77" s="92">
        <v>-60</v>
      </c>
      <c r="E77" s="92">
        <v>-60</v>
      </c>
      <c r="F77" s="92">
        <v>50</v>
      </c>
      <c r="P77" s="92" t="s">
        <v>61</v>
      </c>
      <c r="Q77" s="24">
        <v>-60</v>
      </c>
      <c r="R77" s="24">
        <v>-60</v>
      </c>
      <c r="S77" s="24">
        <v>50</v>
      </c>
      <c r="Z77" s="92" t="s">
        <v>61</v>
      </c>
      <c r="AA77" s="24">
        <v>-60</v>
      </c>
      <c r="AB77" s="24">
        <v>-60</v>
      </c>
      <c r="AC77" s="24">
        <v>50</v>
      </c>
      <c r="AG77" s="92" t="s">
        <v>61</v>
      </c>
      <c r="AH77" s="24">
        <v>-60</v>
      </c>
      <c r="AI77" s="24">
        <v>-60</v>
      </c>
      <c r="AJ77" s="24">
        <v>50</v>
      </c>
    </row>
    <row r="78" spans="1:36" x14ac:dyDescent="0.2">
      <c r="C78" s="24" t="s">
        <v>36</v>
      </c>
      <c r="D78" s="24">
        <v>22</v>
      </c>
      <c r="E78" s="24">
        <v>35</v>
      </c>
      <c r="F78" s="24">
        <v>47</v>
      </c>
      <c r="P78" s="92" t="s">
        <v>37</v>
      </c>
      <c r="Q78" s="92" t="s">
        <v>42</v>
      </c>
      <c r="R78" s="92" t="s">
        <v>43</v>
      </c>
      <c r="S78" s="92" t="s">
        <v>44</v>
      </c>
      <c r="Z78" s="92" t="s">
        <v>37</v>
      </c>
      <c r="AA78" s="92" t="s">
        <v>42</v>
      </c>
      <c r="AB78" s="92" t="s">
        <v>43</v>
      </c>
      <c r="AC78" s="92" t="s">
        <v>44</v>
      </c>
      <c r="AG78" s="92" t="s">
        <v>37</v>
      </c>
      <c r="AH78" s="92" t="s">
        <v>42</v>
      </c>
      <c r="AI78" s="92" t="s">
        <v>43</v>
      </c>
      <c r="AJ78" s="92" t="s">
        <v>44</v>
      </c>
    </row>
    <row r="79" spans="1:36" x14ac:dyDescent="0.2">
      <c r="C79" s="24" t="s">
        <v>37</v>
      </c>
      <c r="D79" s="92" t="s">
        <v>42</v>
      </c>
      <c r="E79" s="92" t="s">
        <v>43</v>
      </c>
      <c r="F79" s="92" t="s">
        <v>43</v>
      </c>
      <c r="P79" s="92" t="s">
        <v>36</v>
      </c>
      <c r="Q79" s="24">
        <v>25</v>
      </c>
      <c r="R79" s="24">
        <v>36</v>
      </c>
      <c r="S79" s="24">
        <v>48</v>
      </c>
      <c r="Z79" s="92" t="s">
        <v>36</v>
      </c>
      <c r="AA79" s="24">
        <v>26</v>
      </c>
      <c r="AB79" s="24">
        <v>37</v>
      </c>
      <c r="AC79" s="24">
        <v>49</v>
      </c>
      <c r="AG79" s="92" t="s">
        <v>36</v>
      </c>
      <c r="AH79" s="24">
        <v>26</v>
      </c>
      <c r="AI79" s="24">
        <v>37</v>
      </c>
      <c r="AJ79" s="24">
        <v>49</v>
      </c>
    </row>
    <row r="80" spans="1:36" x14ac:dyDescent="0.2">
      <c r="B80" s="24" t="s">
        <v>33</v>
      </c>
      <c r="C80" s="6">
        <v>0</v>
      </c>
      <c r="D80" s="24">
        <v>-204.60074826280001</v>
      </c>
      <c r="E80" s="24">
        <v>-132.53870203164701</v>
      </c>
      <c r="F80" s="24">
        <v>72.112241832749802</v>
      </c>
      <c r="O80" s="24" t="s">
        <v>33</v>
      </c>
      <c r="P80" s="6">
        <v>0</v>
      </c>
      <c r="Q80" s="24">
        <v>-164.32571733687001</v>
      </c>
      <c r="R80" s="24">
        <v>-143.06055158204501</v>
      </c>
      <c r="S80" s="24">
        <v>105.120927908186</v>
      </c>
      <c r="Z80" s="6">
        <v>0</v>
      </c>
      <c r="AA80" s="24">
        <v>-152.27080254319</v>
      </c>
      <c r="AB80" s="24">
        <v>-145.67589709978799</v>
      </c>
      <c r="AG80" s="6">
        <v>0</v>
      </c>
      <c r="AH80" s="24">
        <f>100*(AA80/AA$80)</f>
        <v>100</v>
      </c>
      <c r="AI80" s="24">
        <f t="shared" ref="AI80:AJ80" si="14">100*(AB80/AB$80)</f>
        <v>100</v>
      </c>
      <c r="AJ80" s="24" t="e">
        <f t="shared" si="14"/>
        <v>#DIV/0!</v>
      </c>
    </row>
    <row r="81" spans="3:36" x14ac:dyDescent="0.2">
      <c r="C81" s="6">
        <v>100</v>
      </c>
      <c r="D81" s="24">
        <v>-189.28824832551999</v>
      </c>
      <c r="E81" s="24">
        <v>-118.226202090271</v>
      </c>
      <c r="F81" s="24">
        <v>67.487241851693796</v>
      </c>
      <c r="P81" s="6">
        <v>50</v>
      </c>
      <c r="Q81" s="24">
        <v>-129.79446747831</v>
      </c>
      <c r="R81" s="24">
        <v>-90.060551799133705</v>
      </c>
      <c r="S81" s="24">
        <v>79.745928012122803</v>
      </c>
      <c r="Z81" s="6">
        <v>20</v>
      </c>
      <c r="AA81" s="24">
        <v>-75.895802856022698</v>
      </c>
      <c r="AB81" s="24">
        <v>-48.9883974958205</v>
      </c>
      <c r="AG81" s="6">
        <v>20</v>
      </c>
      <c r="AH81" s="24">
        <f t="shared" ref="AH81:AH144" si="15">100*(AA81/AA$80)</f>
        <v>49.842649797879446</v>
      </c>
      <c r="AI81" s="24">
        <f t="shared" ref="AI81:AI144" si="16">100*(AB81/AB$80)</f>
        <v>33.628347908689008</v>
      </c>
      <c r="AJ81" s="24" t="e">
        <f t="shared" ref="AJ81:AJ144" si="17">100*(AC81/AC$80)</f>
        <v>#DIV/0!</v>
      </c>
    </row>
    <row r="82" spans="3:36" x14ac:dyDescent="0.2">
      <c r="C82" s="6">
        <v>200</v>
      </c>
      <c r="D82" s="24">
        <v>-179.47574836571201</v>
      </c>
      <c r="E82" s="24">
        <v>-114.66370210486301</v>
      </c>
      <c r="F82" s="24">
        <v>61.237241877293798</v>
      </c>
      <c r="P82" s="6">
        <v>100</v>
      </c>
      <c r="Q82" s="24">
        <v>-123.85696750263</v>
      </c>
      <c r="R82" s="24">
        <v>-108.185551724893</v>
      </c>
      <c r="S82" s="24">
        <v>79.8709280116108</v>
      </c>
      <c r="Z82" s="6">
        <v>40</v>
      </c>
      <c r="AA82" s="24">
        <v>-62.333302911574599</v>
      </c>
      <c r="AB82" s="24">
        <v>-36.425897547276499</v>
      </c>
      <c r="AG82" s="6">
        <v>40</v>
      </c>
      <c r="AH82" s="24">
        <f t="shared" si="15"/>
        <v>40.935820834000282</v>
      </c>
      <c r="AI82" s="24">
        <f t="shared" si="16"/>
        <v>25.004752517380936</v>
      </c>
      <c r="AJ82" s="24" t="e">
        <f t="shared" si="17"/>
        <v>#DIV/0!</v>
      </c>
    </row>
    <row r="83" spans="3:36" x14ac:dyDescent="0.2">
      <c r="C83" s="6">
        <v>300</v>
      </c>
      <c r="D83" s="24">
        <v>-180.10074836315201</v>
      </c>
      <c r="E83" s="24">
        <v>-114.66370210486301</v>
      </c>
      <c r="F83" s="24">
        <v>66.862241854253796</v>
      </c>
      <c r="P83" s="6">
        <v>150</v>
      </c>
      <c r="Q83" s="24">
        <v>-121.82571751095</v>
      </c>
      <c r="R83" s="24">
        <v>-83.560551825757699</v>
      </c>
      <c r="S83" s="24">
        <v>78.495928017242804</v>
      </c>
      <c r="Z83" s="6">
        <v>60</v>
      </c>
      <c r="AA83" s="24">
        <v>-52.583302951510603</v>
      </c>
      <c r="AB83" s="24">
        <v>-35.800897549836499</v>
      </c>
      <c r="AG83" s="6">
        <v>60</v>
      </c>
      <c r="AH83" s="24">
        <f t="shared" si="15"/>
        <v>34.532754850750791</v>
      </c>
      <c r="AI83" s="24">
        <f t="shared" si="16"/>
        <v>24.575717920798446</v>
      </c>
      <c r="AJ83" s="24" t="e">
        <f t="shared" si="17"/>
        <v>#DIV/0!</v>
      </c>
    </row>
    <row r="84" spans="3:36" x14ac:dyDescent="0.2">
      <c r="C84" s="6">
        <v>400</v>
      </c>
      <c r="D84" s="24">
        <v>-176.35074837851201</v>
      </c>
      <c r="E84" s="24">
        <v>-109.788702124831</v>
      </c>
      <c r="F84" s="24">
        <v>64.174741865261794</v>
      </c>
      <c r="P84" s="6">
        <v>200</v>
      </c>
      <c r="Q84" s="24">
        <v>-126.35696749239</v>
      </c>
      <c r="R84" s="24">
        <v>-100.99805175433301</v>
      </c>
      <c r="S84" s="24">
        <v>72.308428042586797</v>
      </c>
      <c r="Z84" s="6">
        <v>80</v>
      </c>
      <c r="AA84" s="24">
        <v>-56.458302935638699</v>
      </c>
      <c r="AB84" s="24">
        <v>-27.4258975841405</v>
      </c>
      <c r="AG84" s="6">
        <v>80</v>
      </c>
      <c r="AH84" s="24">
        <f t="shared" si="15"/>
        <v>37.077563126144881</v>
      </c>
      <c r="AI84" s="24">
        <f t="shared" si="16"/>
        <v>18.826654326593069</v>
      </c>
      <c r="AJ84" s="24" t="e">
        <f t="shared" si="17"/>
        <v>#DIV/0!</v>
      </c>
    </row>
    <row r="85" spans="3:36" x14ac:dyDescent="0.2">
      <c r="C85" s="6">
        <v>500</v>
      </c>
      <c r="D85" s="24">
        <v>-170.975748400528</v>
      </c>
      <c r="E85" s="24">
        <v>-111.163702119199</v>
      </c>
      <c r="F85" s="24">
        <v>57.924741890861803</v>
      </c>
      <c r="P85" s="6">
        <v>250</v>
      </c>
      <c r="Q85" s="24">
        <v>-122.84134250679</v>
      </c>
      <c r="R85" s="24">
        <v>-90.060551799133705</v>
      </c>
      <c r="S85" s="24">
        <v>69.9959280520589</v>
      </c>
      <c r="Z85" s="6">
        <v>100</v>
      </c>
      <c r="AA85" s="24">
        <v>-54.770802942550702</v>
      </c>
      <c r="AB85" s="24">
        <v>-31.988397565452502</v>
      </c>
      <c r="AG85" s="6">
        <v>100</v>
      </c>
      <c r="AH85" s="24">
        <f t="shared" si="15"/>
        <v>35.96934016750555</v>
      </c>
      <c r="AI85" s="24">
        <f t="shared" si="16"/>
        <v>21.958606881645252</v>
      </c>
      <c r="AJ85" s="24" t="e">
        <f t="shared" si="17"/>
        <v>#DIV/0!</v>
      </c>
    </row>
    <row r="86" spans="3:36" x14ac:dyDescent="0.2">
      <c r="C86" s="6">
        <v>600</v>
      </c>
      <c r="D86" s="24">
        <v>-176.03824837979201</v>
      </c>
      <c r="E86" s="24">
        <v>-112.351202114335</v>
      </c>
      <c r="F86" s="24">
        <v>62.487241872173797</v>
      </c>
      <c r="P86" s="6">
        <v>300</v>
      </c>
      <c r="Q86" s="24">
        <v>-124.79446749879</v>
      </c>
      <c r="R86" s="24">
        <v>-98.060551766365705</v>
      </c>
      <c r="S86" s="24">
        <v>73.495928037722805</v>
      </c>
      <c r="Z86" s="6">
        <v>120</v>
      </c>
      <c r="AA86" s="24">
        <v>-50.520802959958701</v>
      </c>
      <c r="AB86" s="24">
        <v>-30.425897571852499</v>
      </c>
      <c r="AG86" s="6">
        <v>120</v>
      </c>
      <c r="AH86" s="24">
        <f t="shared" si="15"/>
        <v>33.178260123525</v>
      </c>
      <c r="AI86" s="24">
        <f t="shared" si="16"/>
        <v>20.886020390189021</v>
      </c>
      <c r="AJ86" s="24" t="e">
        <f t="shared" si="17"/>
        <v>#DIV/0!</v>
      </c>
    </row>
    <row r="87" spans="3:36" x14ac:dyDescent="0.2">
      <c r="C87" s="6">
        <v>700</v>
      </c>
      <c r="D87" s="24">
        <v>-175.975748380048</v>
      </c>
      <c r="E87" s="24">
        <v>-109.97620212406299</v>
      </c>
      <c r="F87" s="24">
        <v>53.487241909037799</v>
      </c>
      <c r="P87" s="6">
        <v>350</v>
      </c>
      <c r="Q87" s="24">
        <v>-118.62259252407</v>
      </c>
      <c r="R87" s="24">
        <v>-87.623051809117698</v>
      </c>
      <c r="S87" s="24">
        <v>75.745928028506796</v>
      </c>
      <c r="Z87" s="6">
        <v>140</v>
      </c>
      <c r="AA87" s="24">
        <v>-47.458302972502601</v>
      </c>
      <c r="AB87" s="24">
        <v>-26.0508975897725</v>
      </c>
      <c r="AG87" s="6">
        <v>140</v>
      </c>
      <c r="AH87" s="24">
        <f t="shared" si="15"/>
        <v>31.167040680068364</v>
      </c>
      <c r="AI87" s="24">
        <f t="shared" si="16"/>
        <v>17.882778214111589</v>
      </c>
      <c r="AJ87" s="24" t="e">
        <f t="shared" si="17"/>
        <v>#DIV/0!</v>
      </c>
    </row>
    <row r="88" spans="3:36" x14ac:dyDescent="0.2">
      <c r="C88" s="6">
        <v>800</v>
      </c>
      <c r="D88" s="24">
        <v>-178.03824837159999</v>
      </c>
      <c r="E88" s="24">
        <v>-108.41370213046299</v>
      </c>
      <c r="F88" s="24">
        <v>63.424741868333903</v>
      </c>
      <c r="P88" s="6">
        <v>400</v>
      </c>
      <c r="Q88" s="24">
        <v>-118.54446752439</v>
      </c>
      <c r="R88" s="24">
        <v>-90.310551798109699</v>
      </c>
      <c r="S88" s="24">
        <v>79.495928013146795</v>
      </c>
      <c r="Z88" s="6">
        <v>160</v>
      </c>
      <c r="AA88" s="24">
        <v>-47.833302970966599</v>
      </c>
      <c r="AB88" s="24">
        <v>-25.800897590796499</v>
      </c>
      <c r="AG88" s="6">
        <v>160</v>
      </c>
      <c r="AH88" s="24">
        <f t="shared" si="15"/>
        <v>31.413312448654885</v>
      </c>
      <c r="AI88" s="24">
        <f t="shared" si="16"/>
        <v>17.711164375478592</v>
      </c>
      <c r="AJ88" s="24" t="e">
        <f t="shared" si="17"/>
        <v>#DIV/0!</v>
      </c>
    </row>
    <row r="89" spans="3:36" x14ac:dyDescent="0.2">
      <c r="C89" s="6">
        <v>900</v>
      </c>
      <c r="D89" s="24">
        <v>-176.288248378768</v>
      </c>
      <c r="E89" s="24">
        <v>-109.226202127135</v>
      </c>
      <c r="F89" s="24">
        <v>62.174741873453897</v>
      </c>
      <c r="P89" s="6">
        <v>450</v>
      </c>
      <c r="Q89" s="24">
        <v>-121.04446751415</v>
      </c>
      <c r="R89" s="24">
        <v>-88.310551806301703</v>
      </c>
      <c r="S89" s="24">
        <v>77.495928021338798</v>
      </c>
      <c r="Z89" s="6">
        <v>180</v>
      </c>
      <c r="AA89" s="24">
        <v>-51.583302955606598</v>
      </c>
      <c r="AB89" s="24">
        <v>-29.175897576972499</v>
      </c>
      <c r="AG89" s="6">
        <v>180</v>
      </c>
      <c r="AH89" s="24">
        <f t="shared" si="15"/>
        <v>33.876030134520072</v>
      </c>
      <c r="AI89" s="24">
        <f t="shared" si="16"/>
        <v>20.027951197024041</v>
      </c>
      <c r="AJ89" s="24" t="e">
        <f t="shared" si="17"/>
        <v>#DIV/0!</v>
      </c>
    </row>
    <row r="90" spans="3:36" x14ac:dyDescent="0.2">
      <c r="C90" s="6">
        <v>1000</v>
      </c>
      <c r="D90" s="24">
        <v>-179.350748366224</v>
      </c>
      <c r="E90" s="24">
        <v>-104.038702148383</v>
      </c>
      <c r="F90" s="24">
        <v>61.7372418752458</v>
      </c>
      <c r="P90" s="6">
        <v>500</v>
      </c>
      <c r="Q90" s="24">
        <v>-120.41946751671</v>
      </c>
      <c r="R90" s="24">
        <v>-92.873051787613704</v>
      </c>
      <c r="S90" s="24">
        <v>75.245928030554794</v>
      </c>
      <c r="Z90" s="6">
        <v>200</v>
      </c>
      <c r="AA90" s="24">
        <v>-48.583302967894603</v>
      </c>
      <c r="AB90" s="24">
        <v>-35.175897552396499</v>
      </c>
      <c r="AG90" s="6">
        <v>200</v>
      </c>
      <c r="AH90" s="24">
        <f t="shared" si="15"/>
        <v>31.905855985827923</v>
      </c>
      <c r="AI90" s="24">
        <f t="shared" si="16"/>
        <v>24.146683324215953</v>
      </c>
      <c r="AJ90" s="24" t="e">
        <f t="shared" si="17"/>
        <v>#DIV/0!</v>
      </c>
    </row>
    <row r="91" spans="3:36" x14ac:dyDescent="0.2">
      <c r="C91" s="6">
        <v>1100</v>
      </c>
      <c r="D91" s="24">
        <v>-172.538248394128</v>
      </c>
      <c r="E91" s="24">
        <v>-109.538702125855</v>
      </c>
      <c r="F91" s="24">
        <v>58.424741888813799</v>
      </c>
      <c r="P91" s="6">
        <v>550</v>
      </c>
      <c r="Q91" s="24">
        <v>-120.02884251831</v>
      </c>
      <c r="R91" s="24">
        <v>-90.560551797085694</v>
      </c>
      <c r="S91" s="24">
        <v>71.808428044634795</v>
      </c>
      <c r="Z91" s="6">
        <v>220</v>
      </c>
      <c r="AA91" s="24">
        <v>-50.083302961750597</v>
      </c>
      <c r="AB91" s="24">
        <v>-27.6133975833725</v>
      </c>
      <c r="AG91" s="6">
        <v>220</v>
      </c>
      <c r="AH91" s="24">
        <f t="shared" si="15"/>
        <v>32.890943060173996</v>
      </c>
      <c r="AI91" s="24">
        <f t="shared" si="16"/>
        <v>18.955364705567813</v>
      </c>
      <c r="AJ91" s="24" t="e">
        <f t="shared" si="17"/>
        <v>#DIV/0!</v>
      </c>
    </row>
    <row r="92" spans="3:36" x14ac:dyDescent="0.2">
      <c r="C92" s="6">
        <v>1200</v>
      </c>
      <c r="D92" s="24">
        <v>-177.225748374928</v>
      </c>
      <c r="E92" s="24">
        <v>-112.413702114079</v>
      </c>
      <c r="F92" s="24">
        <v>60.987241878317903</v>
      </c>
      <c r="P92" s="6">
        <v>600</v>
      </c>
      <c r="Q92" s="24">
        <v>-116.12259253431</v>
      </c>
      <c r="R92" s="24">
        <v>-90.435551797597697</v>
      </c>
      <c r="S92" s="24">
        <v>78.058428019034807</v>
      </c>
      <c r="Z92" s="6">
        <v>240</v>
      </c>
      <c r="AA92" s="24">
        <v>-49.833302962774603</v>
      </c>
      <c r="AB92" s="24">
        <v>-25.800897590796499</v>
      </c>
      <c r="AG92" s="6">
        <v>240</v>
      </c>
      <c r="AH92" s="24">
        <f t="shared" si="15"/>
        <v>32.726761881116317</v>
      </c>
      <c r="AI92" s="24">
        <f t="shared" si="16"/>
        <v>17.711164375478592</v>
      </c>
      <c r="AJ92" s="24" t="e">
        <f t="shared" si="17"/>
        <v>#DIV/0!</v>
      </c>
    </row>
    <row r="93" spans="3:36" x14ac:dyDescent="0.2">
      <c r="C93" s="6">
        <v>1300</v>
      </c>
      <c r="D93" s="24">
        <v>-181.41324835777601</v>
      </c>
      <c r="E93" s="24">
        <v>-106.163702139679</v>
      </c>
      <c r="F93" s="24">
        <v>58.174741889837797</v>
      </c>
      <c r="P93" s="6">
        <v>650</v>
      </c>
      <c r="Q93" s="24">
        <v>-116.04446753463</v>
      </c>
      <c r="R93" s="24">
        <v>-93.435551785309698</v>
      </c>
      <c r="S93" s="24">
        <v>80.058428010842803</v>
      </c>
      <c r="Z93" s="6">
        <v>260</v>
      </c>
      <c r="AA93" s="24">
        <v>-45.6458029799266</v>
      </c>
      <c r="AB93" s="24">
        <v>-26.9883975859325</v>
      </c>
      <c r="AG93" s="6">
        <v>260</v>
      </c>
      <c r="AH93" s="24">
        <f t="shared" si="15"/>
        <v>29.976727131900187</v>
      </c>
      <c r="AI93" s="24">
        <f t="shared" si="16"/>
        <v>18.526330108985324</v>
      </c>
      <c r="AJ93" s="24" t="e">
        <f t="shared" si="17"/>
        <v>#DIV/0!</v>
      </c>
    </row>
    <row r="94" spans="3:36" x14ac:dyDescent="0.2">
      <c r="C94" s="6">
        <v>1400</v>
      </c>
      <c r="D94" s="24">
        <v>-172.788248393104</v>
      </c>
      <c r="E94" s="24">
        <v>-108.288702130975</v>
      </c>
      <c r="F94" s="24">
        <v>56.4872418967499</v>
      </c>
      <c r="P94" s="6">
        <v>700</v>
      </c>
      <c r="Q94" s="24">
        <v>-123.31009250487</v>
      </c>
      <c r="R94" s="24">
        <v>-87.935551807837697</v>
      </c>
      <c r="S94" s="24">
        <v>79.808428011866795</v>
      </c>
      <c r="Z94" s="6">
        <v>280</v>
      </c>
      <c r="AA94" s="24">
        <v>-50.458302960214702</v>
      </c>
      <c r="AB94" s="24">
        <v>-27.7383975828605</v>
      </c>
      <c r="AG94" s="6">
        <v>280</v>
      </c>
      <c r="AH94" s="24">
        <f t="shared" si="15"/>
        <v>33.137214828760584</v>
      </c>
      <c r="AI94" s="24">
        <f t="shared" si="16"/>
        <v>19.041171624884313</v>
      </c>
      <c r="AJ94" s="24" t="e">
        <f t="shared" si="17"/>
        <v>#DIV/0!</v>
      </c>
    </row>
    <row r="95" spans="3:36" x14ac:dyDescent="0.2">
      <c r="C95" s="6">
        <v>1500</v>
      </c>
      <c r="D95" s="24">
        <v>-167.35074841537599</v>
      </c>
      <c r="E95" s="24">
        <v>-113.663702108959</v>
      </c>
      <c r="F95" s="24">
        <v>60.674741879597903</v>
      </c>
      <c r="P95" s="6">
        <v>750</v>
      </c>
      <c r="Q95" s="24">
        <v>-124.56009249975</v>
      </c>
      <c r="R95" s="24">
        <v>-86.748051812701704</v>
      </c>
      <c r="S95" s="24">
        <v>71.495928045914795</v>
      </c>
      <c r="Z95" s="6">
        <v>300</v>
      </c>
      <c r="AA95" s="24">
        <v>-49.3333029648226</v>
      </c>
      <c r="AB95" s="24">
        <v>-28.488397579788501</v>
      </c>
      <c r="AG95" s="6">
        <v>300</v>
      </c>
      <c r="AH95" s="24">
        <f t="shared" si="15"/>
        <v>32.398399523000961</v>
      </c>
      <c r="AI95" s="24">
        <f t="shared" si="16"/>
        <v>19.5560131407833</v>
      </c>
      <c r="AJ95" s="24" t="e">
        <f t="shared" si="17"/>
        <v>#DIV/0!</v>
      </c>
    </row>
    <row r="96" spans="3:36" x14ac:dyDescent="0.2">
      <c r="C96" s="6">
        <v>1600</v>
      </c>
      <c r="D96" s="24">
        <v>-177.225748374928</v>
      </c>
      <c r="E96" s="24">
        <v>-112.47620211382301</v>
      </c>
      <c r="F96" s="24">
        <v>63.6122418675658</v>
      </c>
      <c r="P96" s="6">
        <v>800</v>
      </c>
      <c r="Q96" s="24">
        <v>-118.15384252599</v>
      </c>
      <c r="R96" s="24">
        <v>-83.873051824477699</v>
      </c>
      <c r="S96" s="24">
        <v>73.183428039002806</v>
      </c>
      <c r="Z96" s="6">
        <v>320</v>
      </c>
      <c r="AA96" s="24">
        <v>-47.833302970966599</v>
      </c>
      <c r="AB96" s="24">
        <v>-27.550897583628402</v>
      </c>
      <c r="AG96" s="6">
        <v>320</v>
      </c>
      <c r="AH96" s="24">
        <f t="shared" si="15"/>
        <v>31.413312448654885</v>
      </c>
      <c r="AI96" s="24">
        <f t="shared" si="16"/>
        <v>18.912461245909498</v>
      </c>
      <c r="AJ96" s="24" t="e">
        <f t="shared" si="17"/>
        <v>#DIV/0!</v>
      </c>
    </row>
    <row r="97" spans="3:36" x14ac:dyDescent="0.2">
      <c r="C97" s="6">
        <v>1700</v>
      </c>
      <c r="D97" s="24">
        <v>-173.66324838951999</v>
      </c>
      <c r="E97" s="24">
        <v>-109.413702126367</v>
      </c>
      <c r="F97" s="24">
        <v>59.2997418852298</v>
      </c>
      <c r="P97" s="6">
        <v>850</v>
      </c>
      <c r="Q97" s="24">
        <v>-117.21634252983</v>
      </c>
      <c r="R97" s="24">
        <v>-88.498051805533706</v>
      </c>
      <c r="S97" s="24">
        <v>74.433428033882805</v>
      </c>
      <c r="Z97" s="6">
        <v>340</v>
      </c>
      <c r="AA97" s="24">
        <v>-46.208302977622601</v>
      </c>
      <c r="AB97" s="24">
        <v>-27.363397584396498</v>
      </c>
      <c r="AG97" s="6">
        <v>340</v>
      </c>
      <c r="AH97" s="24">
        <f t="shared" si="15"/>
        <v>30.346134784779967</v>
      </c>
      <c r="AI97" s="24">
        <f t="shared" si="16"/>
        <v>18.783750866934817</v>
      </c>
      <c r="AJ97" s="24" t="e">
        <f t="shared" si="17"/>
        <v>#DIV/0!</v>
      </c>
    </row>
    <row r="98" spans="3:36" x14ac:dyDescent="0.2">
      <c r="C98" s="6">
        <v>1800</v>
      </c>
      <c r="D98" s="24">
        <v>-169.60074840615999</v>
      </c>
      <c r="E98" s="24">
        <v>-110.038702123807</v>
      </c>
      <c r="F98" s="24">
        <v>55.987241898797798</v>
      </c>
      <c r="P98" s="6">
        <v>900</v>
      </c>
      <c r="Q98" s="24">
        <v>-113.85696754359</v>
      </c>
      <c r="R98" s="24">
        <v>-86.185551815005695</v>
      </c>
      <c r="S98" s="24">
        <v>70.370928050522807</v>
      </c>
      <c r="Z98" s="6">
        <v>360</v>
      </c>
      <c r="AA98" s="24">
        <v>-47.1458029737827</v>
      </c>
      <c r="AB98" s="24">
        <v>-28.300897580556502</v>
      </c>
      <c r="AG98" s="6">
        <v>360</v>
      </c>
      <c r="AH98" s="24">
        <f t="shared" si="15"/>
        <v>30.961814206246331</v>
      </c>
      <c r="AI98" s="24">
        <f t="shared" si="16"/>
        <v>19.427302761808559</v>
      </c>
      <c r="AJ98" s="24" t="e">
        <f t="shared" si="17"/>
        <v>#DIV/0!</v>
      </c>
    </row>
    <row r="99" spans="3:36" x14ac:dyDescent="0.2">
      <c r="C99" s="6">
        <v>1900</v>
      </c>
      <c r="D99" s="24">
        <v>-173.53824839003201</v>
      </c>
      <c r="E99" s="24">
        <v>-115.413702101791</v>
      </c>
      <c r="F99" s="24">
        <v>58.924741886765801</v>
      </c>
      <c r="P99" s="6">
        <v>950</v>
      </c>
      <c r="Q99" s="24">
        <v>-114.48196754103</v>
      </c>
      <c r="R99" s="24">
        <v>-88.998051803485694</v>
      </c>
      <c r="S99" s="24">
        <v>74.308428034394794</v>
      </c>
      <c r="Z99" s="6">
        <v>380</v>
      </c>
      <c r="AA99" s="24">
        <v>-48.145802969686599</v>
      </c>
      <c r="AB99" s="24">
        <v>-24.175897597452501</v>
      </c>
      <c r="AG99" s="6">
        <v>380</v>
      </c>
      <c r="AH99" s="24">
        <f t="shared" si="15"/>
        <v>31.618538922476979</v>
      </c>
      <c r="AI99" s="24">
        <f t="shared" si="16"/>
        <v>16.595674424364116</v>
      </c>
      <c r="AJ99" s="24" t="e">
        <f t="shared" si="17"/>
        <v>#DIV/0!</v>
      </c>
    </row>
    <row r="100" spans="3:36" x14ac:dyDescent="0.2">
      <c r="C100" s="6">
        <v>2000</v>
      </c>
      <c r="D100" s="24">
        <v>-168.22574841179201</v>
      </c>
      <c r="E100" s="24">
        <v>-111.476202117919</v>
      </c>
      <c r="F100" s="24">
        <v>61.237241877293798</v>
      </c>
      <c r="P100" s="6">
        <v>1000</v>
      </c>
      <c r="Q100" s="24">
        <v>-116.27884253367</v>
      </c>
      <c r="R100" s="24">
        <v>-74.435551863133696</v>
      </c>
      <c r="S100" s="24">
        <v>74.870928032090802</v>
      </c>
      <c r="Z100" s="6">
        <v>400</v>
      </c>
      <c r="AA100" s="24">
        <v>-49.395802964566599</v>
      </c>
      <c r="AB100" s="24">
        <v>-22.6758976035965</v>
      </c>
      <c r="AG100" s="6">
        <v>400</v>
      </c>
      <c r="AH100" s="24">
        <f t="shared" si="15"/>
        <v>32.439444817765377</v>
      </c>
      <c r="AI100" s="24">
        <f t="shared" si="16"/>
        <v>15.565991392566136</v>
      </c>
      <c r="AJ100" s="24" t="e">
        <f t="shared" si="17"/>
        <v>#DIV/0!</v>
      </c>
    </row>
    <row r="101" spans="3:36" x14ac:dyDescent="0.2">
      <c r="C101" s="6">
        <v>2100</v>
      </c>
      <c r="D101" s="24">
        <v>-172.538248394128</v>
      </c>
      <c r="E101" s="24">
        <v>-121.851202075423</v>
      </c>
      <c r="F101" s="24">
        <v>56.299741897517897</v>
      </c>
      <c r="P101" s="6">
        <v>1050</v>
      </c>
      <c r="Q101" s="24">
        <v>-123.70071750327</v>
      </c>
      <c r="R101" s="24">
        <v>-92.685551788381701</v>
      </c>
      <c r="S101" s="24">
        <v>68.995928056154796</v>
      </c>
      <c r="Z101" s="6">
        <v>420</v>
      </c>
      <c r="AA101" s="24">
        <v>-46.333302977110698</v>
      </c>
      <c r="AB101" s="24">
        <v>-26.6758975872125</v>
      </c>
      <c r="AG101" s="6">
        <v>420</v>
      </c>
      <c r="AH101" s="24">
        <f t="shared" si="15"/>
        <v>30.42822537430887</v>
      </c>
      <c r="AI101" s="24">
        <f t="shared" si="16"/>
        <v>18.311812810694079</v>
      </c>
      <c r="AJ101" s="24" t="e">
        <f t="shared" si="17"/>
        <v>#DIV/0!</v>
      </c>
    </row>
    <row r="102" spans="3:36" x14ac:dyDescent="0.2">
      <c r="C102" s="6">
        <v>2200</v>
      </c>
      <c r="D102" s="24">
        <v>-163.22574843227201</v>
      </c>
      <c r="E102" s="24">
        <v>-116.663702096671</v>
      </c>
      <c r="F102" s="24">
        <v>65.799741858605898</v>
      </c>
      <c r="P102" s="6">
        <v>1100</v>
      </c>
      <c r="Q102" s="24">
        <v>-121.27884251319</v>
      </c>
      <c r="R102" s="24">
        <v>-74.123051864413696</v>
      </c>
      <c r="S102" s="24">
        <v>69.120928055642807</v>
      </c>
      <c r="Z102" s="6">
        <v>440</v>
      </c>
      <c r="AA102" s="24">
        <v>-43.1458029901667</v>
      </c>
      <c r="AB102" s="24">
        <v>-25.6133975915645</v>
      </c>
      <c r="AG102" s="6">
        <v>440</v>
      </c>
      <c r="AH102" s="24">
        <f t="shared" si="15"/>
        <v>28.334915341323462</v>
      </c>
      <c r="AI102" s="24">
        <f t="shared" si="16"/>
        <v>17.582453996503844</v>
      </c>
      <c r="AJ102" s="24" t="e">
        <f t="shared" si="17"/>
        <v>#DIV/0!</v>
      </c>
    </row>
    <row r="103" spans="3:36" x14ac:dyDescent="0.2">
      <c r="C103" s="6">
        <v>2300</v>
      </c>
      <c r="D103" s="24">
        <v>-168.35074841127999</v>
      </c>
      <c r="E103" s="24">
        <v>-112.78870211254301</v>
      </c>
      <c r="F103" s="24">
        <v>56.299741897517798</v>
      </c>
      <c r="P103" s="6">
        <v>1150</v>
      </c>
      <c r="Q103" s="24">
        <v>-118.54446752439</v>
      </c>
      <c r="R103" s="24">
        <v>-95.185551778141701</v>
      </c>
      <c r="S103" s="24">
        <v>71.745928044890803</v>
      </c>
      <c r="Z103" s="6">
        <v>460</v>
      </c>
      <c r="AA103" s="24">
        <v>-46.333302977110698</v>
      </c>
      <c r="AB103" s="24">
        <v>-26.550897587724499</v>
      </c>
      <c r="AG103" s="6">
        <v>460</v>
      </c>
      <c r="AH103" s="24">
        <f t="shared" si="15"/>
        <v>30.42822537430887</v>
      </c>
      <c r="AI103" s="24">
        <f t="shared" si="16"/>
        <v>18.226005891377582</v>
      </c>
      <c r="AJ103" s="24" t="e">
        <f t="shared" si="17"/>
        <v>#DIV/0!</v>
      </c>
    </row>
    <row r="104" spans="3:36" x14ac:dyDescent="0.2">
      <c r="C104" s="6">
        <v>2400</v>
      </c>
      <c r="D104" s="24">
        <v>-170.288248403344</v>
      </c>
      <c r="E104" s="24">
        <v>-109.601202125599</v>
      </c>
      <c r="F104" s="24">
        <v>52.362241913645803</v>
      </c>
      <c r="P104" s="6">
        <v>1200</v>
      </c>
      <c r="Q104" s="24">
        <v>-120.26321751735</v>
      </c>
      <c r="R104" s="24">
        <v>-81.748051833181705</v>
      </c>
      <c r="S104" s="24">
        <v>75.745928028506796</v>
      </c>
      <c r="Z104" s="6">
        <v>480</v>
      </c>
      <c r="AA104" s="24">
        <v>-52.020802953814602</v>
      </c>
      <c r="AB104" s="24">
        <v>-23.675897599500502</v>
      </c>
      <c r="AG104" s="6">
        <v>480</v>
      </c>
      <c r="AH104" s="24">
        <f t="shared" si="15"/>
        <v>34.163347197871012</v>
      </c>
      <c r="AI104" s="24">
        <f t="shared" si="16"/>
        <v>16.252446747098123</v>
      </c>
      <c r="AJ104" s="24" t="e">
        <f t="shared" si="17"/>
        <v>#DIV/0!</v>
      </c>
    </row>
    <row r="105" spans="3:36" x14ac:dyDescent="0.2">
      <c r="C105" s="6">
        <v>2500</v>
      </c>
      <c r="D105" s="24">
        <v>-168.413248411024</v>
      </c>
      <c r="E105" s="24">
        <v>-118.351202089759</v>
      </c>
      <c r="F105" s="24">
        <v>62.487241872173797</v>
      </c>
      <c r="P105" s="6">
        <v>1250</v>
      </c>
      <c r="Q105" s="24">
        <v>-118.46634252471</v>
      </c>
      <c r="R105" s="24">
        <v>-95.123051778397695</v>
      </c>
      <c r="S105" s="24">
        <v>73.870928036186797</v>
      </c>
      <c r="Z105" s="6">
        <v>500</v>
      </c>
      <c r="AA105" s="24">
        <v>-50.208302961238601</v>
      </c>
      <c r="AB105" s="24">
        <v>-25.050897593868498</v>
      </c>
      <c r="AG105" s="6">
        <v>500</v>
      </c>
      <c r="AH105" s="24">
        <f t="shared" si="15"/>
        <v>32.973033649702835</v>
      </c>
      <c r="AI105" s="24">
        <f t="shared" si="16"/>
        <v>17.196322859579602</v>
      </c>
      <c r="AJ105" s="24" t="e">
        <f t="shared" si="17"/>
        <v>#DIV/0!</v>
      </c>
    </row>
    <row r="106" spans="3:36" x14ac:dyDescent="0.2">
      <c r="C106" s="6">
        <v>2600</v>
      </c>
      <c r="D106" s="24">
        <v>-168.47574841076801</v>
      </c>
      <c r="E106" s="24">
        <v>-111.038702119711</v>
      </c>
      <c r="F106" s="24">
        <v>56.549741896493799</v>
      </c>
      <c r="P106" s="6">
        <v>1300</v>
      </c>
      <c r="Q106" s="24">
        <v>-120.34134251703</v>
      </c>
      <c r="R106" s="24">
        <v>-85.748051816797698</v>
      </c>
      <c r="S106" s="24">
        <v>75.308428030298799</v>
      </c>
      <c r="Z106" s="6">
        <v>520</v>
      </c>
      <c r="AA106" s="24">
        <v>-42.2708029937506</v>
      </c>
      <c r="AB106" s="24">
        <v>-28.113397581324499</v>
      </c>
      <c r="AG106" s="6">
        <v>520</v>
      </c>
      <c r="AH106" s="24">
        <f t="shared" si="15"/>
        <v>27.760281214621518</v>
      </c>
      <c r="AI106" s="24">
        <f t="shared" si="16"/>
        <v>19.298592382833807</v>
      </c>
      <c r="AJ106" s="24" t="e">
        <f t="shared" si="17"/>
        <v>#DIV/0!</v>
      </c>
    </row>
    <row r="107" spans="3:36" x14ac:dyDescent="0.2">
      <c r="C107" s="6">
        <v>2700</v>
      </c>
      <c r="D107" s="24">
        <v>-171.47574839847999</v>
      </c>
      <c r="E107" s="24">
        <v>-114.97620210358301</v>
      </c>
      <c r="F107" s="24">
        <v>56.924741894957798</v>
      </c>
      <c r="P107" s="6">
        <v>1350</v>
      </c>
      <c r="Q107" s="24">
        <v>-114.48196754103</v>
      </c>
      <c r="R107" s="24">
        <v>-92.748051788125693</v>
      </c>
      <c r="S107" s="24">
        <v>76.808428024154793</v>
      </c>
      <c r="Z107" s="6">
        <v>540</v>
      </c>
      <c r="AA107" s="24">
        <v>-48.270802969174603</v>
      </c>
      <c r="AB107" s="24">
        <v>-24.738397595148498</v>
      </c>
      <c r="AG107" s="6">
        <v>540</v>
      </c>
      <c r="AH107" s="24">
        <f t="shared" si="15"/>
        <v>31.700629512005822</v>
      </c>
      <c r="AI107" s="24">
        <f t="shared" si="16"/>
        <v>16.981805561288354</v>
      </c>
      <c r="AJ107" s="24" t="e">
        <f t="shared" si="17"/>
        <v>#DIV/0!</v>
      </c>
    </row>
    <row r="108" spans="3:36" x14ac:dyDescent="0.2">
      <c r="C108" s="6">
        <v>2800</v>
      </c>
      <c r="D108" s="24">
        <v>-173.60074838977599</v>
      </c>
      <c r="E108" s="24">
        <v>-111.913702116127</v>
      </c>
      <c r="F108" s="24">
        <v>60.174741881645801</v>
      </c>
      <c r="P108" s="6">
        <v>1400</v>
      </c>
      <c r="Q108" s="24">
        <v>-120.26321751735</v>
      </c>
      <c r="R108" s="24">
        <v>-83.310551826781705</v>
      </c>
      <c r="S108" s="24">
        <v>68.745928057178801</v>
      </c>
      <c r="Z108" s="6">
        <v>560</v>
      </c>
      <c r="AA108" s="24">
        <v>-48.395802968662601</v>
      </c>
      <c r="AB108" s="24">
        <v>-24.613397595660501</v>
      </c>
      <c r="AG108" s="6">
        <v>560</v>
      </c>
      <c r="AH108" s="24">
        <f t="shared" si="15"/>
        <v>31.782720101534661</v>
      </c>
      <c r="AI108" s="24">
        <f t="shared" si="16"/>
        <v>16.895998641971861</v>
      </c>
      <c r="AJ108" s="24" t="e">
        <f t="shared" si="17"/>
        <v>#DIV/0!</v>
      </c>
    </row>
    <row r="109" spans="3:36" x14ac:dyDescent="0.2">
      <c r="C109" s="6">
        <v>2900</v>
      </c>
      <c r="D109" s="24">
        <v>-166.03824842075201</v>
      </c>
      <c r="E109" s="24">
        <v>-116.788702096159</v>
      </c>
      <c r="F109" s="24">
        <v>52.987241911085803</v>
      </c>
      <c r="P109" s="6">
        <v>1450</v>
      </c>
      <c r="Q109" s="24">
        <v>-118.07571752631</v>
      </c>
      <c r="R109" s="24">
        <v>-88.935551803741703</v>
      </c>
      <c r="S109" s="24">
        <v>71.620928045402806</v>
      </c>
      <c r="Z109" s="6">
        <v>580</v>
      </c>
      <c r="AA109" s="24">
        <v>-43.1458029901667</v>
      </c>
      <c r="AB109" s="24">
        <v>-23.550897600012501</v>
      </c>
      <c r="AG109" s="6">
        <v>580</v>
      </c>
      <c r="AH109" s="24">
        <f t="shared" si="15"/>
        <v>28.334915341323462</v>
      </c>
      <c r="AI109" s="24">
        <f t="shared" si="16"/>
        <v>16.166639827781623</v>
      </c>
      <c r="AJ109" s="24" t="e">
        <f t="shared" si="17"/>
        <v>#DIV/0!</v>
      </c>
    </row>
    <row r="110" spans="3:36" x14ac:dyDescent="0.2">
      <c r="C110" s="6">
        <v>3000</v>
      </c>
      <c r="D110" s="24">
        <v>-162.60074843483201</v>
      </c>
      <c r="E110" s="24">
        <v>-115.851202099999</v>
      </c>
      <c r="F110" s="24">
        <v>56.424741897005802</v>
      </c>
      <c r="P110" s="6">
        <v>1500</v>
      </c>
      <c r="Q110" s="24">
        <v>-122.45071750839</v>
      </c>
      <c r="R110" s="24">
        <v>-83.248051827037699</v>
      </c>
      <c r="S110" s="24">
        <v>70.245928051034795</v>
      </c>
      <c r="Z110" s="6">
        <v>600</v>
      </c>
      <c r="AA110" s="24">
        <v>-41.9583029950306</v>
      </c>
      <c r="AB110" s="24">
        <v>-26.238397589004499</v>
      </c>
      <c r="AG110" s="6">
        <v>600</v>
      </c>
      <c r="AH110" s="24">
        <f t="shared" si="15"/>
        <v>27.555054740799417</v>
      </c>
      <c r="AI110" s="24">
        <f t="shared" si="16"/>
        <v>18.011488593086334</v>
      </c>
      <c r="AJ110" s="24" t="e">
        <f t="shared" si="17"/>
        <v>#DIV/0!</v>
      </c>
    </row>
    <row r="111" spans="3:36" x14ac:dyDescent="0.2">
      <c r="C111" s="6">
        <v>3100</v>
      </c>
      <c r="D111" s="24">
        <v>-173.475748390288</v>
      </c>
      <c r="E111" s="24">
        <v>-112.601202113311</v>
      </c>
      <c r="F111" s="24">
        <v>52.612241912621798</v>
      </c>
      <c r="P111" s="6">
        <v>1550</v>
      </c>
      <c r="Q111" s="24">
        <v>-121.59134251191</v>
      </c>
      <c r="R111" s="24">
        <v>-90.748051796317696</v>
      </c>
      <c r="S111" s="24">
        <v>69.433428054362807</v>
      </c>
      <c r="Z111" s="6">
        <v>620</v>
      </c>
      <c r="AA111" s="24">
        <v>-43.645802988118596</v>
      </c>
      <c r="AB111" s="24">
        <v>-28.9883975777405</v>
      </c>
      <c r="AG111" s="6">
        <v>620</v>
      </c>
      <c r="AH111" s="24">
        <f t="shared" si="15"/>
        <v>28.663277699438755</v>
      </c>
      <c r="AI111" s="24">
        <f t="shared" si="16"/>
        <v>19.899240818049293</v>
      </c>
      <c r="AJ111" s="24" t="e">
        <f t="shared" si="17"/>
        <v>#DIV/0!</v>
      </c>
    </row>
    <row r="112" spans="3:36" x14ac:dyDescent="0.2">
      <c r="C112" s="6">
        <v>3200</v>
      </c>
      <c r="D112" s="24">
        <v>-158.66324845096</v>
      </c>
      <c r="E112" s="24">
        <v>-116.038702099231</v>
      </c>
      <c r="F112" s="24">
        <v>60.924741878573798</v>
      </c>
      <c r="P112" s="6">
        <v>1600</v>
      </c>
      <c r="Q112" s="24">
        <v>-117.29446752951</v>
      </c>
      <c r="R112" s="24">
        <v>-79.435551842653695</v>
      </c>
      <c r="S112" s="24">
        <v>70.995928047962806</v>
      </c>
      <c r="Z112" s="6">
        <v>640</v>
      </c>
      <c r="AA112" s="24">
        <v>-48.895802966614603</v>
      </c>
      <c r="AB112" s="24">
        <v>-25.4258975923325</v>
      </c>
      <c r="AG112" s="6">
        <v>640</v>
      </c>
      <c r="AH112" s="24">
        <f t="shared" si="15"/>
        <v>32.111082459650021</v>
      </c>
      <c r="AI112" s="24">
        <f t="shared" si="16"/>
        <v>17.453743617529096</v>
      </c>
      <c r="AJ112" s="24" t="e">
        <f t="shared" si="17"/>
        <v>#DIV/0!</v>
      </c>
    </row>
    <row r="113" spans="3:36" x14ac:dyDescent="0.2">
      <c r="C113" s="6">
        <v>3300</v>
      </c>
      <c r="D113" s="24">
        <v>-164.975748425104</v>
      </c>
      <c r="E113" s="24">
        <v>-104.288702147359</v>
      </c>
      <c r="F113" s="24">
        <v>61.299741877037803</v>
      </c>
      <c r="P113" s="6">
        <v>1650</v>
      </c>
      <c r="Q113" s="24">
        <v>-113.54446754487</v>
      </c>
      <c r="R113" s="24">
        <v>-86.435551813981704</v>
      </c>
      <c r="S113" s="24">
        <v>69.495928054106798</v>
      </c>
      <c r="Z113" s="6">
        <v>660</v>
      </c>
      <c r="AA113" s="24">
        <v>-45.895802978902601</v>
      </c>
      <c r="AB113" s="24">
        <v>-24.3633975966845</v>
      </c>
      <c r="AG113" s="6">
        <v>660</v>
      </c>
      <c r="AH113" s="24">
        <f t="shared" si="15"/>
        <v>30.140908310957869</v>
      </c>
      <c r="AI113" s="24">
        <f t="shared" si="16"/>
        <v>16.724384803338861</v>
      </c>
      <c r="AJ113" s="24" t="e">
        <f t="shared" si="17"/>
        <v>#DIV/0!</v>
      </c>
    </row>
    <row r="114" spans="3:36" x14ac:dyDescent="0.2">
      <c r="C114" s="6">
        <v>3400</v>
      </c>
      <c r="D114" s="24">
        <v>-167.28824841563201</v>
      </c>
      <c r="E114" s="24">
        <v>-102.163702156063</v>
      </c>
      <c r="F114" s="24">
        <v>55.237241901869801</v>
      </c>
      <c r="P114" s="6">
        <v>1700</v>
      </c>
      <c r="Q114" s="24">
        <v>-114.32571754167</v>
      </c>
      <c r="R114" s="24">
        <v>-87.935551807837697</v>
      </c>
      <c r="S114" s="24">
        <v>75.683428028762805</v>
      </c>
      <c r="Z114" s="6">
        <v>680</v>
      </c>
      <c r="AA114" s="24">
        <v>-47.520802972246599</v>
      </c>
      <c r="AB114" s="24">
        <v>-25.175897593356499</v>
      </c>
      <c r="AG114" s="6">
        <v>680</v>
      </c>
      <c r="AH114" s="24">
        <f t="shared" si="15"/>
        <v>31.208085974832784</v>
      </c>
      <c r="AI114" s="24">
        <f t="shared" si="16"/>
        <v>17.282129778896099</v>
      </c>
      <c r="AJ114" s="24" t="e">
        <f t="shared" si="17"/>
        <v>#DIV/0!</v>
      </c>
    </row>
    <row r="115" spans="3:36" x14ac:dyDescent="0.2">
      <c r="C115" s="6">
        <v>3500</v>
      </c>
      <c r="D115" s="24">
        <v>-167.35074841537599</v>
      </c>
      <c r="E115" s="24">
        <v>-108.476202130207</v>
      </c>
      <c r="F115" s="24">
        <v>57.799741891373898</v>
      </c>
      <c r="P115" s="6">
        <v>1750</v>
      </c>
      <c r="Q115" s="24">
        <v>-113.93509254327</v>
      </c>
      <c r="R115" s="24">
        <v>-78.560551846237701</v>
      </c>
      <c r="S115" s="24">
        <v>70.558428049754795</v>
      </c>
      <c r="Z115" s="6">
        <v>700</v>
      </c>
      <c r="AA115" s="24">
        <v>-44.895802982998703</v>
      </c>
      <c r="AB115" s="24">
        <v>-24.800897594892501</v>
      </c>
      <c r="AG115" s="6">
        <v>700</v>
      </c>
      <c r="AH115" s="24">
        <f t="shared" si="15"/>
        <v>29.48418359472722</v>
      </c>
      <c r="AI115" s="24">
        <f t="shared" si="16"/>
        <v>17.024709020946606</v>
      </c>
      <c r="AJ115" s="24" t="e">
        <f t="shared" si="17"/>
        <v>#DIV/0!</v>
      </c>
    </row>
    <row r="116" spans="3:36" x14ac:dyDescent="0.2">
      <c r="C116" s="6">
        <v>3600</v>
      </c>
      <c r="D116" s="24">
        <v>-167.22574841588801</v>
      </c>
      <c r="E116" s="24">
        <v>-101.851202157343</v>
      </c>
      <c r="F116" s="24">
        <v>57.7372418916298</v>
      </c>
      <c r="P116" s="6">
        <v>1800</v>
      </c>
      <c r="Q116" s="24">
        <v>-121.51321751223</v>
      </c>
      <c r="R116" s="24">
        <v>-88.685551804765694</v>
      </c>
      <c r="S116" s="24">
        <v>75.620928029018799</v>
      </c>
      <c r="Z116" s="6">
        <v>720</v>
      </c>
      <c r="AA116" s="24">
        <v>-45.083302982230599</v>
      </c>
      <c r="AB116" s="24">
        <v>-30.9883975695485</v>
      </c>
      <c r="AG116" s="6">
        <v>720</v>
      </c>
      <c r="AH116" s="24">
        <f t="shared" si="15"/>
        <v>29.607319479020411</v>
      </c>
      <c r="AI116" s="24">
        <f t="shared" si="16"/>
        <v>21.272151527113266</v>
      </c>
      <c r="AJ116" s="24" t="e">
        <f t="shared" si="17"/>
        <v>#DIV/0!</v>
      </c>
    </row>
    <row r="117" spans="3:36" x14ac:dyDescent="0.2">
      <c r="C117" s="6">
        <v>3700</v>
      </c>
      <c r="D117" s="24">
        <v>-168.66324840999999</v>
      </c>
      <c r="E117" s="24">
        <v>-113.663702108959</v>
      </c>
      <c r="F117" s="24">
        <v>53.487241909037799</v>
      </c>
      <c r="P117" s="6">
        <v>1850</v>
      </c>
      <c r="Q117" s="24">
        <v>-111.98196755127</v>
      </c>
      <c r="R117" s="24">
        <v>-82.623051829597699</v>
      </c>
      <c r="S117" s="24">
        <v>73.370928038234794</v>
      </c>
      <c r="Z117" s="6">
        <v>740</v>
      </c>
      <c r="AA117" s="24">
        <v>-44.083302986326601</v>
      </c>
      <c r="AB117" s="24">
        <v>-24.0508975979645</v>
      </c>
      <c r="AG117" s="6">
        <v>740</v>
      </c>
      <c r="AH117" s="24">
        <f t="shared" si="15"/>
        <v>28.950594762789695</v>
      </c>
      <c r="AI117" s="24">
        <f t="shared" si="16"/>
        <v>16.509867505047616</v>
      </c>
      <c r="AJ117" s="24" t="e">
        <f t="shared" si="17"/>
        <v>#DIV/0!</v>
      </c>
    </row>
    <row r="118" spans="3:36" x14ac:dyDescent="0.2">
      <c r="C118" s="6">
        <v>3800</v>
      </c>
      <c r="D118" s="24">
        <v>-166.72574841793599</v>
      </c>
      <c r="E118" s="24">
        <v>-114.53870210537499</v>
      </c>
      <c r="F118" s="24">
        <v>56.987241894701803</v>
      </c>
      <c r="P118" s="6">
        <v>1900</v>
      </c>
      <c r="Q118" s="24">
        <v>-117.21634252983</v>
      </c>
      <c r="R118" s="24">
        <v>-90.248051798365694</v>
      </c>
      <c r="S118" s="24">
        <v>74.558428033370802</v>
      </c>
      <c r="Z118" s="6">
        <v>760</v>
      </c>
      <c r="AA118" s="24">
        <v>-49.583302963798602</v>
      </c>
      <c r="AB118" s="24">
        <v>-28.550897579532499</v>
      </c>
      <c r="AG118" s="6">
        <v>760</v>
      </c>
      <c r="AH118" s="24">
        <f t="shared" si="15"/>
        <v>32.562580702058639</v>
      </c>
      <c r="AI118" s="24">
        <f t="shared" si="16"/>
        <v>19.598916600441552</v>
      </c>
      <c r="AJ118" s="24" t="e">
        <f t="shared" si="17"/>
        <v>#DIV/0!</v>
      </c>
    </row>
    <row r="119" spans="3:36" x14ac:dyDescent="0.2">
      <c r="C119" s="6">
        <v>3900</v>
      </c>
      <c r="D119" s="24">
        <v>-171.288248399248</v>
      </c>
      <c r="E119" s="24">
        <v>-115.351202102047</v>
      </c>
      <c r="F119" s="24">
        <v>59.674741883693798</v>
      </c>
      <c r="P119" s="6">
        <v>1950</v>
      </c>
      <c r="Q119" s="24">
        <v>-114.16946754231</v>
      </c>
      <c r="R119" s="24">
        <v>-83.498051826013693</v>
      </c>
      <c r="S119" s="24">
        <v>79.495928013146795</v>
      </c>
      <c r="Z119" s="6">
        <v>780</v>
      </c>
      <c r="AA119" s="24">
        <v>-51.770802954838601</v>
      </c>
      <c r="AB119" s="24">
        <v>-25.4258975923325</v>
      </c>
      <c r="AG119" s="6">
        <v>780</v>
      </c>
      <c r="AH119" s="24">
        <f t="shared" si="15"/>
        <v>33.999166018813334</v>
      </c>
      <c r="AI119" s="24">
        <f t="shared" si="16"/>
        <v>17.453743617529096</v>
      </c>
      <c r="AJ119" s="24" t="e">
        <f t="shared" si="17"/>
        <v>#DIV/0!</v>
      </c>
    </row>
    <row r="120" spans="3:36" x14ac:dyDescent="0.2">
      <c r="C120" s="6">
        <v>4000</v>
      </c>
      <c r="D120" s="24">
        <v>-170.78824840129599</v>
      </c>
      <c r="E120" s="24">
        <v>-113.601202109215</v>
      </c>
      <c r="F120" s="24">
        <v>54.6747419041738</v>
      </c>
      <c r="P120" s="6">
        <v>2000</v>
      </c>
      <c r="Q120" s="24">
        <v>-111.04446755511</v>
      </c>
      <c r="R120" s="24">
        <v>-89.123051802973706</v>
      </c>
      <c r="S120" s="24">
        <v>80.683428008282803</v>
      </c>
      <c r="Z120" s="6">
        <v>800</v>
      </c>
      <c r="AA120" s="24">
        <v>-47.895802970710697</v>
      </c>
      <c r="AB120" s="24">
        <v>-28.738397578764499</v>
      </c>
      <c r="AG120" s="6">
        <v>800</v>
      </c>
      <c r="AH120" s="24">
        <f t="shared" si="15"/>
        <v>31.454357743419365</v>
      </c>
      <c r="AI120" s="24">
        <f t="shared" si="16"/>
        <v>19.727626979416296</v>
      </c>
      <c r="AJ120" s="24" t="e">
        <f t="shared" si="17"/>
        <v>#DIV/0!</v>
      </c>
    </row>
    <row r="121" spans="3:36" x14ac:dyDescent="0.2">
      <c r="C121" s="6">
        <v>4100</v>
      </c>
      <c r="D121" s="24">
        <v>-172.850748392848</v>
      </c>
      <c r="E121" s="24">
        <v>-109.16370212739101</v>
      </c>
      <c r="F121" s="24">
        <v>64.049741865773797</v>
      </c>
      <c r="P121" s="6">
        <v>2050</v>
      </c>
      <c r="Q121" s="24">
        <v>-122.60696750775</v>
      </c>
      <c r="R121" s="24">
        <v>-78.373051847005698</v>
      </c>
      <c r="S121" s="24">
        <v>68.995928056154796</v>
      </c>
      <c r="Z121" s="6">
        <v>820</v>
      </c>
      <c r="AA121" s="24">
        <v>-49.6458029635427</v>
      </c>
      <c r="AB121" s="24">
        <v>-28.0508975815805</v>
      </c>
      <c r="AG121" s="6">
        <v>820</v>
      </c>
      <c r="AH121" s="24">
        <f t="shared" si="15"/>
        <v>32.603625996823119</v>
      </c>
      <c r="AI121" s="24">
        <f t="shared" si="16"/>
        <v>19.255688923175558</v>
      </c>
      <c r="AJ121" s="24" t="e">
        <f t="shared" si="17"/>
        <v>#DIV/0!</v>
      </c>
    </row>
    <row r="122" spans="3:36" x14ac:dyDescent="0.2">
      <c r="C122" s="6">
        <v>4200</v>
      </c>
      <c r="D122" s="24">
        <v>-168.28824841153599</v>
      </c>
      <c r="E122" s="24">
        <v>-114.913702103839</v>
      </c>
      <c r="F122" s="24">
        <v>65.924741858093796</v>
      </c>
      <c r="P122" s="6">
        <v>2100</v>
      </c>
      <c r="Q122" s="24">
        <v>-121.74759251127</v>
      </c>
      <c r="R122" s="24">
        <v>-88.4355518057897</v>
      </c>
      <c r="S122" s="24">
        <v>67.995928060250804</v>
      </c>
      <c r="Z122" s="6">
        <v>840</v>
      </c>
      <c r="AA122" s="24">
        <v>-45.520802980438702</v>
      </c>
      <c r="AB122" s="24">
        <v>-21.488397608460499</v>
      </c>
      <c r="AG122" s="6">
        <v>840</v>
      </c>
      <c r="AH122" s="24">
        <f t="shared" si="15"/>
        <v>29.894636542371416</v>
      </c>
      <c r="AI122" s="24">
        <f t="shared" si="16"/>
        <v>14.750825659059402</v>
      </c>
      <c r="AJ122" s="24" t="e">
        <f t="shared" si="17"/>
        <v>#DIV/0!</v>
      </c>
    </row>
    <row r="123" spans="3:36" x14ac:dyDescent="0.2">
      <c r="C123" s="6">
        <v>4300</v>
      </c>
      <c r="D123" s="24">
        <v>-164.60074842664</v>
      </c>
      <c r="E123" s="24">
        <v>-123.91370206697501</v>
      </c>
      <c r="F123" s="24">
        <v>61.862241874733797</v>
      </c>
      <c r="P123" s="6">
        <v>2150</v>
      </c>
      <c r="Q123" s="24">
        <v>-116.82571753143</v>
      </c>
      <c r="R123" s="24">
        <v>-83.810551824733693</v>
      </c>
      <c r="S123" s="24">
        <v>70.808428048730804</v>
      </c>
      <c r="Z123" s="6">
        <v>860</v>
      </c>
      <c r="AA123" s="24">
        <v>-47.958302970454703</v>
      </c>
      <c r="AB123" s="24">
        <v>-28.0508975815805</v>
      </c>
      <c r="AG123" s="6">
        <v>860</v>
      </c>
      <c r="AH123" s="24">
        <f t="shared" si="15"/>
        <v>31.495403038183788</v>
      </c>
      <c r="AI123" s="24">
        <f t="shared" si="16"/>
        <v>19.255688923175558</v>
      </c>
      <c r="AJ123" s="24" t="e">
        <f t="shared" si="17"/>
        <v>#DIV/0!</v>
      </c>
    </row>
    <row r="124" spans="3:36" x14ac:dyDescent="0.2">
      <c r="C124" s="6">
        <v>4400</v>
      </c>
      <c r="D124" s="24">
        <v>-166.850748417424</v>
      </c>
      <c r="E124" s="24">
        <v>-121.913702075167</v>
      </c>
      <c r="F124" s="24">
        <v>61.362241876781802</v>
      </c>
      <c r="P124" s="6">
        <v>2200</v>
      </c>
      <c r="Q124" s="24">
        <v>-118.31009252535</v>
      </c>
      <c r="R124" s="24">
        <v>-91.185551794525693</v>
      </c>
      <c r="S124" s="24">
        <v>64.1834280758668</v>
      </c>
      <c r="Z124" s="6">
        <v>880</v>
      </c>
      <c r="AA124" s="24">
        <v>-48.270802969174603</v>
      </c>
      <c r="AB124" s="24">
        <v>-21.925897606668499</v>
      </c>
      <c r="AG124" s="6">
        <v>880</v>
      </c>
      <c r="AH124" s="24">
        <f t="shared" si="15"/>
        <v>31.700629512005822</v>
      </c>
      <c r="AI124" s="24">
        <f t="shared" si="16"/>
        <v>15.051149876667147</v>
      </c>
      <c r="AJ124" s="24" t="e">
        <f t="shared" si="17"/>
        <v>#DIV/0!</v>
      </c>
    </row>
    <row r="125" spans="3:36" x14ac:dyDescent="0.2">
      <c r="C125" s="6">
        <v>4500</v>
      </c>
      <c r="D125" s="24">
        <v>-168.91324840897599</v>
      </c>
      <c r="E125" s="24">
        <v>-121.851202075423</v>
      </c>
      <c r="F125" s="24">
        <v>57.549741892397797</v>
      </c>
      <c r="P125" s="6">
        <v>2250</v>
      </c>
      <c r="Q125" s="24">
        <v>-115.88821753527</v>
      </c>
      <c r="R125" s="24">
        <v>-79.1855518436777</v>
      </c>
      <c r="S125" s="24">
        <v>67.558428062042793</v>
      </c>
      <c r="Z125" s="6">
        <v>900</v>
      </c>
      <c r="AA125" s="24">
        <v>-50.145802961494603</v>
      </c>
      <c r="AB125" s="24">
        <v>-20.9883976105085</v>
      </c>
      <c r="AG125" s="6">
        <v>900</v>
      </c>
      <c r="AH125" s="24">
        <f t="shared" si="15"/>
        <v>32.931988354938419</v>
      </c>
      <c r="AI125" s="24">
        <f t="shared" si="16"/>
        <v>14.40759798179341</v>
      </c>
      <c r="AJ125" s="24" t="e">
        <f t="shared" si="17"/>
        <v>#DIV/0!</v>
      </c>
    </row>
    <row r="126" spans="3:36" x14ac:dyDescent="0.2">
      <c r="C126" s="6">
        <v>4600</v>
      </c>
      <c r="D126" s="24">
        <v>-160.16324844481599</v>
      </c>
      <c r="E126" s="24">
        <v>-118.351202089759</v>
      </c>
      <c r="F126" s="24">
        <v>66.049741857581793</v>
      </c>
      <c r="P126" s="6">
        <v>2300</v>
      </c>
      <c r="Q126" s="24">
        <v>-112.60696754871</v>
      </c>
      <c r="R126" s="24">
        <v>-90.748051796317696</v>
      </c>
      <c r="S126" s="24">
        <v>72.558428041562806</v>
      </c>
      <c r="Z126" s="6">
        <v>920</v>
      </c>
      <c r="AA126" s="24">
        <v>-47.333302973014597</v>
      </c>
      <c r="AB126" s="24">
        <v>-20.925897610764501</v>
      </c>
      <c r="AG126" s="6">
        <v>920</v>
      </c>
      <c r="AH126" s="24">
        <f t="shared" si="15"/>
        <v>31.084950090539522</v>
      </c>
      <c r="AI126" s="24">
        <f t="shared" si="16"/>
        <v>14.364694522135164</v>
      </c>
      <c r="AJ126" s="24" t="e">
        <f t="shared" si="17"/>
        <v>#DIV/0!</v>
      </c>
    </row>
    <row r="127" spans="3:36" x14ac:dyDescent="0.2">
      <c r="C127" s="6">
        <v>4700</v>
      </c>
      <c r="D127" s="24">
        <v>-166.03824842075201</v>
      </c>
      <c r="E127" s="24">
        <v>-122.413702073119</v>
      </c>
      <c r="F127" s="24">
        <v>53.862241907501897</v>
      </c>
      <c r="P127" s="6">
        <v>2350</v>
      </c>
      <c r="Q127" s="24">
        <v>-119.56009252023</v>
      </c>
      <c r="R127" s="24">
        <v>-75.123051860317702</v>
      </c>
      <c r="S127" s="24">
        <v>70.995928047962806</v>
      </c>
      <c r="Z127" s="6">
        <v>940</v>
      </c>
      <c r="AA127" s="24">
        <v>-43.833302987350599</v>
      </c>
      <c r="AB127" s="24">
        <v>-23.488397600268499</v>
      </c>
      <c r="AG127" s="6">
        <v>940</v>
      </c>
      <c r="AH127" s="24">
        <f t="shared" si="15"/>
        <v>28.786413583732013</v>
      </c>
      <c r="AI127" s="24">
        <f t="shared" si="16"/>
        <v>16.123736368123375</v>
      </c>
      <c r="AJ127" s="24" t="e">
        <f t="shared" si="17"/>
        <v>#DIV/0!</v>
      </c>
    </row>
    <row r="128" spans="3:36" x14ac:dyDescent="0.2">
      <c r="C128" s="6">
        <v>4800</v>
      </c>
      <c r="D128" s="24">
        <v>-163.16324843252801</v>
      </c>
      <c r="E128" s="24">
        <v>-111.976202115871</v>
      </c>
      <c r="F128" s="24">
        <v>59.049741886253798</v>
      </c>
      <c r="P128" s="6">
        <v>2400</v>
      </c>
      <c r="Q128" s="24">
        <v>-112.84134254775</v>
      </c>
      <c r="R128" s="24">
        <v>-91.498051793245693</v>
      </c>
      <c r="S128" s="24">
        <v>68.745928057178801</v>
      </c>
      <c r="Z128" s="6">
        <v>960</v>
      </c>
      <c r="AA128" s="24">
        <v>-47.020802974294597</v>
      </c>
      <c r="AB128" s="24">
        <v>-24.113397597708499</v>
      </c>
      <c r="AG128" s="6">
        <v>960</v>
      </c>
      <c r="AH128" s="24">
        <f t="shared" si="15"/>
        <v>30.879723616717424</v>
      </c>
      <c r="AI128" s="24">
        <f t="shared" si="16"/>
        <v>16.552770964705864</v>
      </c>
      <c r="AJ128" s="24" t="e">
        <f t="shared" si="17"/>
        <v>#DIV/0!</v>
      </c>
    </row>
    <row r="129" spans="3:36" x14ac:dyDescent="0.2">
      <c r="C129" s="6">
        <v>4900</v>
      </c>
      <c r="D129" s="24">
        <v>-162.03824843713599</v>
      </c>
      <c r="E129" s="24">
        <v>-107.538702134047</v>
      </c>
      <c r="F129" s="24">
        <v>49.299741926189803</v>
      </c>
      <c r="P129" s="6">
        <v>2450</v>
      </c>
      <c r="Q129" s="24">
        <v>-116.35696753335</v>
      </c>
      <c r="R129" s="24">
        <v>-79.435551842653695</v>
      </c>
      <c r="S129" s="24">
        <v>74.183428034906797</v>
      </c>
      <c r="Z129" s="6">
        <v>980</v>
      </c>
      <c r="AA129" s="24">
        <v>-50.833302958678601</v>
      </c>
      <c r="AB129" s="24">
        <v>-21.800897607180499</v>
      </c>
      <c r="AG129" s="6">
        <v>980</v>
      </c>
      <c r="AH129" s="24">
        <f t="shared" si="15"/>
        <v>33.383486597347037</v>
      </c>
      <c r="AI129" s="24">
        <f t="shared" si="16"/>
        <v>14.965342957350646</v>
      </c>
      <c r="AJ129" s="24" t="e">
        <f t="shared" si="17"/>
        <v>#DIV/0!</v>
      </c>
    </row>
    <row r="130" spans="3:36" x14ac:dyDescent="0.2">
      <c r="P130" s="6">
        <v>2500</v>
      </c>
      <c r="Q130" s="24">
        <v>-116.74759253175</v>
      </c>
      <c r="R130" s="24">
        <v>-87.935551807837697</v>
      </c>
      <c r="S130" s="24">
        <v>68.620928057690804</v>
      </c>
      <c r="Z130" s="6">
        <v>1000</v>
      </c>
      <c r="AA130" s="24">
        <v>-42.645802992214598</v>
      </c>
      <c r="AB130" s="24">
        <v>-24.9883975941245</v>
      </c>
      <c r="AG130" s="6">
        <v>1000</v>
      </c>
      <c r="AH130" s="24">
        <f t="shared" si="15"/>
        <v>28.006552983208039</v>
      </c>
      <c r="AI130" s="24">
        <f t="shared" si="16"/>
        <v>17.153419399921351</v>
      </c>
      <c r="AJ130" s="24" t="e">
        <f t="shared" si="17"/>
        <v>#DIV/0!</v>
      </c>
    </row>
    <row r="131" spans="3:36" x14ac:dyDescent="0.2">
      <c r="P131" s="6">
        <v>2550</v>
      </c>
      <c r="Q131" s="24">
        <v>-112.37259254967</v>
      </c>
      <c r="R131" s="24">
        <v>-82.623051829597699</v>
      </c>
      <c r="S131" s="24">
        <v>69.433428054362807</v>
      </c>
      <c r="Z131" s="6">
        <v>1020</v>
      </c>
      <c r="AA131" s="24">
        <v>-50.145802961494702</v>
      </c>
      <c r="AB131" s="24">
        <v>-22.738397603340498</v>
      </c>
      <c r="AG131" s="6">
        <v>1020</v>
      </c>
      <c r="AH131" s="24">
        <f t="shared" si="15"/>
        <v>32.931988354938483</v>
      </c>
      <c r="AI131" s="24">
        <f t="shared" si="16"/>
        <v>15.608894852224383</v>
      </c>
      <c r="AJ131" s="24" t="e">
        <f t="shared" si="17"/>
        <v>#DIV/0!</v>
      </c>
    </row>
    <row r="132" spans="3:36" x14ac:dyDescent="0.2">
      <c r="P132" s="6">
        <v>2600</v>
      </c>
      <c r="Q132" s="24">
        <v>-120.57571751607</v>
      </c>
      <c r="R132" s="24">
        <v>-88.873051803997697</v>
      </c>
      <c r="S132" s="24">
        <v>62.870928081242802</v>
      </c>
      <c r="Z132" s="6">
        <v>1040</v>
      </c>
      <c r="AA132" s="24">
        <v>-46.458302976598603</v>
      </c>
      <c r="AB132" s="24">
        <v>-23.6133975997565</v>
      </c>
      <c r="AG132" s="6">
        <v>1040</v>
      </c>
      <c r="AH132" s="24">
        <f t="shared" si="15"/>
        <v>30.510315963837648</v>
      </c>
      <c r="AI132" s="24">
        <f t="shared" si="16"/>
        <v>16.209543287439875</v>
      </c>
      <c r="AJ132" s="24" t="e">
        <f t="shared" si="17"/>
        <v>#DIV/0!</v>
      </c>
    </row>
    <row r="133" spans="3:36" x14ac:dyDescent="0.2">
      <c r="P133" s="6">
        <v>2650</v>
      </c>
      <c r="Q133" s="24">
        <v>-115.96634253495</v>
      </c>
      <c r="R133" s="24">
        <v>-82.623051829597699</v>
      </c>
      <c r="S133" s="24">
        <v>65.495928070490805</v>
      </c>
      <c r="Z133" s="6">
        <v>1060</v>
      </c>
      <c r="AA133" s="24">
        <v>-47.270802973270598</v>
      </c>
      <c r="AB133" s="24">
        <v>-23.6133975997565</v>
      </c>
      <c r="AG133" s="6">
        <v>1060</v>
      </c>
      <c r="AH133" s="24">
        <f t="shared" si="15"/>
        <v>31.043904795775102</v>
      </c>
      <c r="AI133" s="24">
        <f t="shared" si="16"/>
        <v>16.209543287439875</v>
      </c>
      <c r="AJ133" s="24" t="e">
        <f t="shared" si="17"/>
        <v>#DIV/0!</v>
      </c>
    </row>
    <row r="134" spans="3:36" x14ac:dyDescent="0.2">
      <c r="P134" s="6">
        <v>2700</v>
      </c>
      <c r="Q134" s="24">
        <v>-112.06009255095</v>
      </c>
      <c r="R134" s="24">
        <v>-89.123051802973706</v>
      </c>
      <c r="S134" s="24">
        <v>70.058428051802807</v>
      </c>
      <c r="Z134" s="6">
        <v>1080</v>
      </c>
      <c r="AA134" s="24">
        <v>-49.083302965846599</v>
      </c>
      <c r="AB134" s="24">
        <v>-23.050897602060399</v>
      </c>
      <c r="AG134" s="6">
        <v>1080</v>
      </c>
      <c r="AH134" s="24">
        <f t="shared" si="15"/>
        <v>32.234218343943276</v>
      </c>
      <c r="AI134" s="24">
        <f t="shared" si="16"/>
        <v>15.823412150515562</v>
      </c>
      <c r="AJ134" s="24" t="e">
        <f t="shared" si="17"/>
        <v>#DIV/0!</v>
      </c>
    </row>
    <row r="135" spans="3:36" x14ac:dyDescent="0.2">
      <c r="P135" s="6">
        <v>2750</v>
      </c>
      <c r="Q135" s="24">
        <v>-111.27884255415</v>
      </c>
      <c r="R135" s="24">
        <v>-84.873051820381704</v>
      </c>
      <c r="S135" s="24">
        <v>74.245928034650802</v>
      </c>
      <c r="Z135" s="6">
        <v>1100</v>
      </c>
      <c r="AA135" s="24">
        <v>-47.645802971734597</v>
      </c>
      <c r="AB135" s="24">
        <v>-24.175897597452501</v>
      </c>
      <c r="AG135" s="6">
        <v>1100</v>
      </c>
      <c r="AH135" s="24">
        <f t="shared" si="15"/>
        <v>31.290176564361623</v>
      </c>
      <c r="AI135" s="24">
        <f t="shared" si="16"/>
        <v>16.595674424364116</v>
      </c>
      <c r="AJ135" s="24" t="e">
        <f t="shared" si="17"/>
        <v>#DIV/0!</v>
      </c>
    </row>
    <row r="136" spans="3:36" x14ac:dyDescent="0.2">
      <c r="P136" s="6">
        <v>2800</v>
      </c>
      <c r="Q136" s="24">
        <v>-121.20071751351</v>
      </c>
      <c r="R136" s="24">
        <v>-84.748051820893707</v>
      </c>
      <c r="S136" s="24">
        <v>75.495928029530802</v>
      </c>
      <c r="Z136" s="6">
        <v>1120</v>
      </c>
      <c r="AA136" s="24">
        <v>-45.583302980182701</v>
      </c>
      <c r="AB136" s="24">
        <v>-23.863397598732501</v>
      </c>
      <c r="AG136" s="6">
        <v>1120</v>
      </c>
      <c r="AH136" s="24">
        <f t="shared" si="15"/>
        <v>29.935681837135835</v>
      </c>
      <c r="AI136" s="24">
        <f t="shared" si="16"/>
        <v>16.381157126072871</v>
      </c>
      <c r="AJ136" s="24" t="e">
        <f t="shared" si="17"/>
        <v>#DIV/0!</v>
      </c>
    </row>
    <row r="137" spans="3:36" x14ac:dyDescent="0.2">
      <c r="D137" s="24" t="s">
        <v>35</v>
      </c>
      <c r="P137" s="6">
        <v>2850</v>
      </c>
      <c r="Q137" s="24">
        <v>-116.59134253239</v>
      </c>
      <c r="R137" s="24">
        <v>-88.560551805277697</v>
      </c>
      <c r="S137" s="24">
        <v>75.745928028506796</v>
      </c>
      <c r="Z137" s="6">
        <v>1140</v>
      </c>
      <c r="AA137" s="24">
        <v>-45.895802978902601</v>
      </c>
      <c r="AB137" s="24">
        <v>-23.238397601292501</v>
      </c>
      <c r="AG137" s="6">
        <v>1140</v>
      </c>
      <c r="AH137" s="24">
        <f t="shared" si="15"/>
        <v>30.140908310957869</v>
      </c>
      <c r="AI137" s="24">
        <f t="shared" si="16"/>
        <v>15.952122529490378</v>
      </c>
      <c r="AJ137" s="24" t="e">
        <f t="shared" si="17"/>
        <v>#DIV/0!</v>
      </c>
    </row>
    <row r="138" spans="3:36" x14ac:dyDescent="0.2">
      <c r="P138" s="6">
        <v>2900</v>
      </c>
      <c r="Q138" s="24">
        <v>-120.57571751607</v>
      </c>
      <c r="R138" s="24">
        <v>-86.123051815261704</v>
      </c>
      <c r="S138" s="24">
        <v>72.870928040282806</v>
      </c>
      <c r="Z138" s="6">
        <v>1160</v>
      </c>
      <c r="AA138" s="24">
        <v>-44.833302983254598</v>
      </c>
      <c r="AB138" s="24">
        <v>-25.238397593100501</v>
      </c>
      <c r="AG138" s="6">
        <v>1160</v>
      </c>
      <c r="AH138" s="24">
        <f t="shared" si="15"/>
        <v>29.44313829996273</v>
      </c>
      <c r="AI138" s="24">
        <f t="shared" si="16"/>
        <v>17.325033238554351</v>
      </c>
      <c r="AJ138" s="24" t="e">
        <f t="shared" si="17"/>
        <v>#DIV/0!</v>
      </c>
    </row>
    <row r="139" spans="3:36" x14ac:dyDescent="0.2">
      <c r="P139" s="6">
        <v>2950</v>
      </c>
      <c r="Q139" s="24">
        <v>-121.82571751095</v>
      </c>
      <c r="R139" s="24">
        <v>-82.060551831901705</v>
      </c>
      <c r="S139" s="24">
        <v>72.620928041306797</v>
      </c>
      <c r="Z139" s="6">
        <v>1180</v>
      </c>
      <c r="AA139" s="24">
        <v>-43.458302988886601</v>
      </c>
      <c r="AB139" s="24">
        <v>-30.738397570572499</v>
      </c>
      <c r="AG139" s="6">
        <v>1180</v>
      </c>
      <c r="AH139" s="24">
        <f t="shared" si="15"/>
        <v>28.540141815145496</v>
      </c>
      <c r="AI139" s="24">
        <f t="shared" si="16"/>
        <v>21.100537688480266</v>
      </c>
      <c r="AJ139" s="24" t="e">
        <f t="shared" si="17"/>
        <v>#DIV/0!</v>
      </c>
    </row>
    <row r="140" spans="3:36" x14ac:dyDescent="0.2">
      <c r="D140" s="24">
        <v>5</v>
      </c>
      <c r="E140" s="24">
        <v>25</v>
      </c>
      <c r="F140" s="24">
        <v>113</v>
      </c>
      <c r="P140" s="6">
        <v>3000</v>
      </c>
      <c r="Q140" s="24">
        <v>-124.63821749943</v>
      </c>
      <c r="R140" s="24">
        <v>-86.435551813981704</v>
      </c>
      <c r="S140" s="24">
        <v>70.933428048218801</v>
      </c>
      <c r="Z140" s="6">
        <v>1200</v>
      </c>
      <c r="AA140" s="24">
        <v>-41.458302997078597</v>
      </c>
      <c r="AB140" s="24">
        <v>-26.550897587724499</v>
      </c>
      <c r="AG140" s="6">
        <v>1200</v>
      </c>
      <c r="AH140" s="24">
        <f t="shared" si="15"/>
        <v>27.22669238268406</v>
      </c>
      <c r="AI140" s="24">
        <f t="shared" si="16"/>
        <v>18.226005891377582</v>
      </c>
      <c r="AJ140" s="24" t="e">
        <f t="shared" si="17"/>
        <v>#DIV/0!</v>
      </c>
    </row>
    <row r="141" spans="3:36" x14ac:dyDescent="0.2">
      <c r="D141" s="24" t="s">
        <v>27</v>
      </c>
      <c r="E141" s="24" t="s">
        <v>27</v>
      </c>
      <c r="F141" s="24" t="s">
        <v>30</v>
      </c>
      <c r="P141" s="6">
        <v>3050</v>
      </c>
      <c r="Q141" s="24">
        <v>-111.43509255351</v>
      </c>
      <c r="R141" s="24">
        <v>-89.6855518006697</v>
      </c>
      <c r="S141" s="24">
        <v>69.120928055642807</v>
      </c>
      <c r="Z141" s="6">
        <v>1220</v>
      </c>
      <c r="AA141" s="24">
        <v>-42.458302992982603</v>
      </c>
      <c r="AB141" s="24">
        <v>-22.6758976035965</v>
      </c>
      <c r="AG141" s="6">
        <v>1220</v>
      </c>
      <c r="AH141" s="24">
        <f t="shared" si="15"/>
        <v>27.88341709891478</v>
      </c>
      <c r="AI141" s="24">
        <f t="shared" si="16"/>
        <v>15.565991392566136</v>
      </c>
      <c r="AJ141" s="24" t="e">
        <f t="shared" si="17"/>
        <v>#DIV/0!</v>
      </c>
    </row>
    <row r="142" spans="3:36" x14ac:dyDescent="0.2">
      <c r="C142" s="6">
        <v>0</v>
      </c>
      <c r="D142" s="24">
        <f>(D80/D$80)*100</f>
        <v>100</v>
      </c>
      <c r="E142" s="24">
        <f>(E80/E$80)*100</f>
        <v>100</v>
      </c>
      <c r="F142" s="24">
        <f>(F80/F$80)*100</f>
        <v>100</v>
      </c>
      <c r="P142" s="6">
        <v>3100</v>
      </c>
      <c r="Q142" s="24">
        <v>-119.40384252087</v>
      </c>
      <c r="R142" s="24">
        <v>-80.810551837021706</v>
      </c>
      <c r="S142" s="24">
        <v>72.245928042842806</v>
      </c>
      <c r="Z142" s="6">
        <v>1240</v>
      </c>
      <c r="AA142" s="24">
        <v>-45.583302980182701</v>
      </c>
      <c r="AB142" s="24">
        <v>-30.300897572364502</v>
      </c>
      <c r="AG142" s="6">
        <v>1240</v>
      </c>
      <c r="AH142" s="24">
        <f t="shared" si="15"/>
        <v>29.935681837135835</v>
      </c>
      <c r="AI142" s="24">
        <f t="shared" si="16"/>
        <v>20.800213470872528</v>
      </c>
      <c r="AJ142" s="24" t="e">
        <f t="shared" si="17"/>
        <v>#DIV/0!</v>
      </c>
    </row>
    <row r="143" spans="3:36" x14ac:dyDescent="0.2">
      <c r="C143" s="6">
        <v>100</v>
      </c>
      <c r="D143" s="24">
        <f t="shared" ref="D143:F143" si="18">(D81/D$80)*100</f>
        <v>92.515912054431084</v>
      </c>
      <c r="E143" s="24">
        <f t="shared" si="18"/>
        <v>89.201267462270366</v>
      </c>
      <c r="F143" s="24">
        <f t="shared" si="18"/>
        <v>93.586387188207539</v>
      </c>
      <c r="P143" s="6">
        <v>3150</v>
      </c>
      <c r="Q143" s="24">
        <v>-116.82571753143</v>
      </c>
      <c r="R143" s="24">
        <v>-89.0605518032297</v>
      </c>
      <c r="S143" s="24">
        <v>73.870928036186797</v>
      </c>
      <c r="Z143" s="6">
        <v>1260</v>
      </c>
      <c r="AA143" s="24">
        <v>-42.583302992470699</v>
      </c>
      <c r="AB143" s="24">
        <v>-23.863397598732501</v>
      </c>
      <c r="AG143" s="6">
        <v>1260</v>
      </c>
      <c r="AH143" s="24">
        <f t="shared" si="15"/>
        <v>27.96550768844368</v>
      </c>
      <c r="AI143" s="24">
        <f t="shared" si="16"/>
        <v>16.381157126072871</v>
      </c>
      <c r="AJ143" s="24" t="e">
        <f t="shared" si="17"/>
        <v>#DIV/0!</v>
      </c>
    </row>
    <row r="144" spans="3:36" x14ac:dyDescent="0.2">
      <c r="C144" s="6">
        <v>200</v>
      </c>
      <c r="D144" s="24">
        <f t="shared" ref="D144:F144" si="19">(D82/D$80)*100</f>
        <v>87.719986309719587</v>
      </c>
      <c r="E144" s="24">
        <f t="shared" si="19"/>
        <v>86.513373337158612</v>
      </c>
      <c r="F144" s="24">
        <f t="shared" si="19"/>
        <v>84.919342847947462</v>
      </c>
      <c r="P144" s="6">
        <v>3200</v>
      </c>
      <c r="Q144" s="24">
        <v>-113.93509254327</v>
      </c>
      <c r="R144" s="24">
        <v>-79.623051841885697</v>
      </c>
      <c r="S144" s="24">
        <v>70.558428049754795</v>
      </c>
      <c r="Z144" s="6">
        <v>1280</v>
      </c>
      <c r="AA144" s="24">
        <v>-46.8958029748066</v>
      </c>
      <c r="AB144" s="24">
        <v>-30.550897571340499</v>
      </c>
      <c r="AG144" s="6">
        <v>1280</v>
      </c>
      <c r="AH144" s="24">
        <f t="shared" si="15"/>
        <v>30.797633027188589</v>
      </c>
      <c r="AI144" s="24">
        <f t="shared" si="16"/>
        <v>20.971827309505521</v>
      </c>
      <c r="AJ144" s="24" t="e">
        <f t="shared" si="17"/>
        <v>#DIV/0!</v>
      </c>
    </row>
    <row r="145" spans="3:36" x14ac:dyDescent="0.2">
      <c r="C145" s="6">
        <v>300</v>
      </c>
      <c r="D145" s="24">
        <f t="shared" ref="D145:F145" si="20">(D83/D$80)*100</f>
        <v>88.025459287089745</v>
      </c>
      <c r="E145" s="24">
        <f t="shared" si="20"/>
        <v>86.513373337158612</v>
      </c>
      <c r="F145" s="24">
        <f t="shared" si="20"/>
        <v>92.719682754181534</v>
      </c>
      <c r="P145" s="6">
        <v>3250</v>
      </c>
      <c r="Q145" s="24">
        <v>-113.15384254647</v>
      </c>
      <c r="R145" s="24">
        <v>-94.310551781725707</v>
      </c>
      <c r="S145" s="24">
        <v>73.7459280366988</v>
      </c>
      <c r="Z145" s="6">
        <v>1300</v>
      </c>
      <c r="AA145" s="24">
        <v>-43.645802988118596</v>
      </c>
      <c r="AB145" s="24">
        <v>-30.6758975708285</v>
      </c>
      <c r="AG145" s="6">
        <v>1300</v>
      </c>
      <c r="AH145" s="24">
        <f t="shared" ref="AH145:AH208" si="21">100*(AA145/AA$80)</f>
        <v>28.663277699438755</v>
      </c>
      <c r="AI145" s="24">
        <f t="shared" ref="AI145:AI208" si="22">100*(AB145/AB$80)</f>
        <v>21.057634228822021</v>
      </c>
      <c r="AJ145" s="24" t="e">
        <f t="shared" ref="AJ145:AJ208" si="23">100*(AC145/AC$80)</f>
        <v>#DIV/0!</v>
      </c>
    </row>
    <row r="146" spans="3:36" x14ac:dyDescent="0.2">
      <c r="C146" s="6">
        <v>400</v>
      </c>
      <c r="D146" s="24">
        <f t="shared" ref="D146:F146" si="24">(D84/D$80)*100</f>
        <v>86.192621422868783</v>
      </c>
      <c r="E146" s="24">
        <f t="shared" si="24"/>
        <v>82.835202429110964</v>
      </c>
      <c r="F146" s="24">
        <f t="shared" si="24"/>
        <v>88.992853687869683</v>
      </c>
      <c r="P146" s="6">
        <v>3300</v>
      </c>
      <c r="Q146" s="24">
        <v>-122.37259250871</v>
      </c>
      <c r="R146" s="24">
        <v>-79.685551841629703</v>
      </c>
      <c r="S146" s="24">
        <v>75.870928027994793</v>
      </c>
      <c r="Z146" s="6">
        <v>1320</v>
      </c>
      <c r="AA146" s="24">
        <v>-41.520802996822603</v>
      </c>
      <c r="AB146" s="24">
        <v>-29.675897574924502</v>
      </c>
      <c r="AG146" s="6">
        <v>1320</v>
      </c>
      <c r="AH146" s="24">
        <f t="shared" si="21"/>
        <v>27.267737677448483</v>
      </c>
      <c r="AI146" s="24">
        <f t="shared" si="22"/>
        <v>20.371178874290035</v>
      </c>
      <c r="AJ146" s="24" t="e">
        <f t="shared" si="23"/>
        <v>#DIV/0!</v>
      </c>
    </row>
    <row r="147" spans="3:36" x14ac:dyDescent="0.2">
      <c r="C147" s="6">
        <v>500</v>
      </c>
      <c r="D147" s="24">
        <f t="shared" ref="D147:F147" si="25">(D85/D$80)*100</f>
        <v>83.565553817485423</v>
      </c>
      <c r="E147" s="24">
        <f t="shared" si="25"/>
        <v>83.872635249329534</v>
      </c>
      <c r="F147" s="24">
        <f t="shared" si="25"/>
        <v>80.325809347609635</v>
      </c>
      <c r="P147" s="6">
        <v>3350</v>
      </c>
      <c r="Q147" s="24">
        <v>-117.68509252791</v>
      </c>
      <c r="R147" s="24">
        <v>-90.623051796829699</v>
      </c>
      <c r="S147" s="24">
        <v>71.5584280456588</v>
      </c>
      <c r="Z147" s="6">
        <v>1340</v>
      </c>
      <c r="AA147" s="24">
        <v>-42.458302992982603</v>
      </c>
      <c r="AB147" s="24">
        <v>-28.238397580812499</v>
      </c>
      <c r="AG147" s="6">
        <v>1340</v>
      </c>
      <c r="AH147" s="24">
        <f t="shared" si="21"/>
        <v>27.88341709891478</v>
      </c>
      <c r="AI147" s="24">
        <f t="shared" si="22"/>
        <v>19.384399302150303</v>
      </c>
      <c r="AJ147" s="24" t="e">
        <f t="shared" si="23"/>
        <v>#DIV/0!</v>
      </c>
    </row>
    <row r="148" spans="3:36" x14ac:dyDescent="0.2">
      <c r="C148" s="6">
        <v>600</v>
      </c>
      <c r="D148" s="24">
        <f t="shared" ref="D148:F148" si="26">(D86/D$80)*100</f>
        <v>86.039884934183704</v>
      </c>
      <c r="E148" s="24">
        <f t="shared" si="26"/>
        <v>84.768599957700104</v>
      </c>
      <c r="F148" s="24">
        <f t="shared" si="26"/>
        <v>86.652751715999472</v>
      </c>
      <c r="P148" s="6">
        <v>3400</v>
      </c>
      <c r="Q148" s="24">
        <v>-117.37259252919</v>
      </c>
      <c r="R148" s="24">
        <v>-88.248051806557697</v>
      </c>
      <c r="S148" s="24">
        <v>74.495928033626896</v>
      </c>
      <c r="Z148" s="6">
        <v>1360</v>
      </c>
      <c r="AA148" s="24">
        <v>-44.520802984534598</v>
      </c>
      <c r="AB148" s="24">
        <v>-21.238397609484501</v>
      </c>
      <c r="AG148" s="6">
        <v>1360</v>
      </c>
      <c r="AH148" s="24">
        <f t="shared" si="21"/>
        <v>29.237911826140632</v>
      </c>
      <c r="AI148" s="24">
        <f t="shared" si="22"/>
        <v>14.579211820426409</v>
      </c>
      <c r="AJ148" s="24" t="e">
        <f t="shared" si="23"/>
        <v>#DIV/0!</v>
      </c>
    </row>
    <row r="149" spans="3:36" x14ac:dyDescent="0.2">
      <c r="C149" s="6">
        <v>700</v>
      </c>
      <c r="D149" s="24">
        <f t="shared" ref="D149:F149" si="27">(D87/D$80)*100</f>
        <v>86.009337636446688</v>
      </c>
      <c r="E149" s="24">
        <f t="shared" si="27"/>
        <v>82.976670540958935</v>
      </c>
      <c r="F149" s="24">
        <f t="shared" si="27"/>
        <v>74.172207866024976</v>
      </c>
      <c r="P149" s="6">
        <v>3450</v>
      </c>
      <c r="Q149" s="24">
        <v>-113.70071754423</v>
      </c>
      <c r="R149" s="24">
        <v>-89.435551801693705</v>
      </c>
      <c r="S149" s="24">
        <v>71.308428046682806</v>
      </c>
      <c r="Z149" s="6">
        <v>1380</v>
      </c>
      <c r="AA149" s="24">
        <v>-48.958302966358701</v>
      </c>
      <c r="AB149" s="24">
        <v>-24.113397597708499</v>
      </c>
      <c r="AG149" s="6">
        <v>1380</v>
      </c>
      <c r="AH149" s="24">
        <f t="shared" si="21"/>
        <v>32.152127754414508</v>
      </c>
      <c r="AI149" s="24">
        <f t="shared" si="22"/>
        <v>16.552770964705864</v>
      </c>
      <c r="AJ149" s="24" t="e">
        <f t="shared" si="23"/>
        <v>#DIV/0!</v>
      </c>
    </row>
    <row r="150" spans="3:36" x14ac:dyDescent="0.2">
      <c r="C150" s="6">
        <v>800</v>
      </c>
      <c r="D150" s="24">
        <f t="shared" ref="D150:F150" si="28">(D88/D$80)*100</f>
        <v>87.017398461768209</v>
      </c>
      <c r="E150" s="24">
        <f t="shared" si="28"/>
        <v>81.797769608892395</v>
      </c>
      <c r="F150" s="24">
        <f t="shared" si="28"/>
        <v>87.952808367038642</v>
      </c>
      <c r="P150" s="6">
        <v>3500</v>
      </c>
      <c r="Q150" s="24">
        <v>-115.57571753655</v>
      </c>
      <c r="R150" s="24">
        <v>-85.873051816285695</v>
      </c>
      <c r="S150" s="24">
        <v>67.245928063322793</v>
      </c>
      <c r="Z150" s="6">
        <v>1400</v>
      </c>
      <c r="AA150" s="24">
        <v>-45.6458029799266</v>
      </c>
      <c r="AB150" s="24">
        <v>-25.363397592588498</v>
      </c>
      <c r="AG150" s="6">
        <v>1400</v>
      </c>
      <c r="AH150" s="24">
        <f t="shared" si="21"/>
        <v>29.976727131900187</v>
      </c>
      <c r="AI150" s="24">
        <f t="shared" si="22"/>
        <v>17.410840157870847</v>
      </c>
      <c r="AJ150" s="24" t="e">
        <f t="shared" si="23"/>
        <v>#DIV/0!</v>
      </c>
    </row>
    <row r="151" spans="3:36" x14ac:dyDescent="0.2">
      <c r="C151" s="6">
        <v>900</v>
      </c>
      <c r="D151" s="24">
        <f t="shared" ref="D151:F151" si="29">(D89/D$80)*100</f>
        <v>86.162074125131767</v>
      </c>
      <c r="E151" s="24">
        <f t="shared" si="29"/>
        <v>82.410798093566996</v>
      </c>
      <c r="F151" s="24">
        <f t="shared" si="29"/>
        <v>86.219399498986618</v>
      </c>
      <c r="P151" s="6">
        <v>3550</v>
      </c>
      <c r="Q151" s="24">
        <v>-117.91946752695</v>
      </c>
      <c r="R151" s="24">
        <v>-97.873051767133703</v>
      </c>
      <c r="S151" s="24">
        <v>70.933428048218801</v>
      </c>
      <c r="Z151" s="6">
        <v>1420</v>
      </c>
      <c r="AA151" s="24">
        <v>-44.3958029850466</v>
      </c>
      <c r="AB151" s="24">
        <v>-25.863397590540501</v>
      </c>
      <c r="AG151" s="6">
        <v>1420</v>
      </c>
      <c r="AH151" s="24">
        <f t="shared" si="21"/>
        <v>29.155821236611796</v>
      </c>
      <c r="AI151" s="24">
        <f t="shared" si="22"/>
        <v>17.754067835136841</v>
      </c>
      <c r="AJ151" s="24" t="e">
        <f t="shared" si="23"/>
        <v>#DIV/0!</v>
      </c>
    </row>
    <row r="152" spans="3:36" x14ac:dyDescent="0.2">
      <c r="C152" s="6">
        <v>1000</v>
      </c>
      <c r="D152" s="24">
        <f t="shared" ref="D152:F152" si="30">(D90/D$80)*100</f>
        <v>87.658891714245541</v>
      </c>
      <c r="E152" s="24">
        <f t="shared" si="30"/>
        <v>78.49684699910604</v>
      </c>
      <c r="F152" s="24">
        <f t="shared" si="30"/>
        <v>85.612706395168274</v>
      </c>
      <c r="P152" s="6">
        <v>3600</v>
      </c>
      <c r="Q152" s="24">
        <v>-114.71634254007</v>
      </c>
      <c r="R152" s="24">
        <v>-75.935551856989704</v>
      </c>
      <c r="S152" s="24">
        <v>68.870928056666799</v>
      </c>
      <c r="Z152" s="6">
        <v>1440</v>
      </c>
      <c r="AA152" s="24">
        <v>-45.208302981718603</v>
      </c>
      <c r="AB152" s="24">
        <v>-24.613397595660501</v>
      </c>
      <c r="AG152" s="6">
        <v>1440</v>
      </c>
      <c r="AH152" s="24">
        <f t="shared" si="21"/>
        <v>29.689410068549254</v>
      </c>
      <c r="AI152" s="24">
        <f t="shared" si="22"/>
        <v>16.895998641971861</v>
      </c>
      <c r="AJ152" s="24" t="e">
        <f t="shared" si="23"/>
        <v>#DIV/0!</v>
      </c>
    </row>
    <row r="153" spans="3:36" x14ac:dyDescent="0.2">
      <c r="C153" s="6">
        <v>1100</v>
      </c>
      <c r="D153" s="24">
        <f t="shared" ref="D153:F153" si="31">(D91/D$80)*100</f>
        <v>84.329236260910818</v>
      </c>
      <c r="E153" s="24">
        <f t="shared" si="31"/>
        <v>82.646578279980304</v>
      </c>
      <c r="F153" s="24">
        <f t="shared" si="31"/>
        <v>81.019172894830433</v>
      </c>
      <c r="P153" s="6">
        <v>3650</v>
      </c>
      <c r="Q153" s="24">
        <v>-117.21634252983</v>
      </c>
      <c r="R153" s="24">
        <v>-85.498051817821704</v>
      </c>
      <c r="S153" s="24">
        <v>69.933428052314795</v>
      </c>
      <c r="Z153" s="6">
        <v>1460</v>
      </c>
      <c r="AA153" s="24">
        <v>-43.020802990678597</v>
      </c>
      <c r="AB153" s="24">
        <v>-23.3008976010365</v>
      </c>
      <c r="AG153" s="6">
        <v>1460</v>
      </c>
      <c r="AH153" s="24">
        <f t="shared" si="21"/>
        <v>28.252824751794552</v>
      </c>
      <c r="AI153" s="24">
        <f t="shared" si="22"/>
        <v>15.995025989148626</v>
      </c>
      <c r="AJ153" s="24" t="e">
        <f t="shared" si="23"/>
        <v>#DIV/0!</v>
      </c>
    </row>
    <row r="154" spans="3:36" x14ac:dyDescent="0.2">
      <c r="C154" s="6">
        <v>1200</v>
      </c>
      <c r="D154" s="24">
        <f t="shared" ref="D154:F154" si="32">(D92/D$80)*100</f>
        <v>86.620283591187004</v>
      </c>
      <c r="E154" s="24">
        <f t="shared" si="32"/>
        <v>84.81575599498278</v>
      </c>
      <c r="F154" s="24">
        <f t="shared" si="32"/>
        <v>84.572661074337205</v>
      </c>
      <c r="P154" s="6">
        <v>3700</v>
      </c>
      <c r="Q154" s="24">
        <v>-120.41946751671</v>
      </c>
      <c r="R154" s="24">
        <v>-76.623051854173696</v>
      </c>
      <c r="S154" s="24">
        <v>75.245928030554794</v>
      </c>
      <c r="Z154" s="6">
        <v>1480</v>
      </c>
      <c r="AA154" s="24">
        <v>-48.7083029673826</v>
      </c>
      <c r="AB154" s="24">
        <v>-27.175897585164499</v>
      </c>
      <c r="AG154" s="6">
        <v>1480</v>
      </c>
      <c r="AH154" s="24">
        <f t="shared" si="21"/>
        <v>31.987946575356762</v>
      </c>
      <c r="AI154" s="24">
        <f t="shared" si="22"/>
        <v>18.655040487960068</v>
      </c>
      <c r="AJ154" s="24" t="e">
        <f t="shared" si="23"/>
        <v>#DIV/0!</v>
      </c>
    </row>
    <row r="155" spans="3:36" x14ac:dyDescent="0.2">
      <c r="C155" s="6">
        <v>1300</v>
      </c>
      <c r="D155" s="24">
        <f t="shared" ref="D155:F155" si="33">(D93/D$80)*100</f>
        <v>88.666952539567092</v>
      </c>
      <c r="E155" s="24">
        <f t="shared" si="33"/>
        <v>80.100152266716563</v>
      </c>
      <c r="F155" s="24">
        <f t="shared" si="33"/>
        <v>80.67249112122002</v>
      </c>
      <c r="P155" s="6">
        <v>3750</v>
      </c>
      <c r="Q155" s="24">
        <v>-117.52884252855</v>
      </c>
      <c r="R155" s="24">
        <v>-90.185551798621702</v>
      </c>
      <c r="S155" s="24">
        <v>67.245928063322793</v>
      </c>
      <c r="Z155" s="6">
        <v>1500</v>
      </c>
      <c r="AA155" s="24">
        <v>-44.145802986070599</v>
      </c>
      <c r="AB155" s="24">
        <v>-26.0508975897725</v>
      </c>
      <c r="AG155" s="6">
        <v>1500</v>
      </c>
      <c r="AH155" s="24">
        <f t="shared" si="21"/>
        <v>28.991640057554115</v>
      </c>
      <c r="AI155" s="24">
        <f t="shared" si="22"/>
        <v>17.882778214111589</v>
      </c>
      <c r="AJ155" s="24" t="e">
        <f t="shared" si="23"/>
        <v>#DIV/0!</v>
      </c>
    </row>
    <row r="156" spans="3:36" x14ac:dyDescent="0.2">
      <c r="C156" s="6">
        <v>1400</v>
      </c>
      <c r="D156" s="24">
        <f t="shared" ref="D156:F156" si="34">(D94/D$80)*100</f>
        <v>84.451425451858881</v>
      </c>
      <c r="E156" s="24">
        <f t="shared" si="34"/>
        <v>81.703457534327057</v>
      </c>
      <c r="F156" s="24">
        <f t="shared" si="34"/>
        <v>78.33238914934995</v>
      </c>
      <c r="P156" s="6">
        <v>3800</v>
      </c>
      <c r="Q156" s="24">
        <v>-117.45071752887</v>
      </c>
      <c r="R156" s="24">
        <v>-82.060551831901705</v>
      </c>
      <c r="S156" s="24">
        <v>69.495928054106798</v>
      </c>
      <c r="Z156" s="6">
        <v>1520</v>
      </c>
      <c r="AA156" s="24">
        <v>-45.583302980182701</v>
      </c>
      <c r="AB156" s="24">
        <v>-26.0508975897725</v>
      </c>
      <c r="AG156" s="6">
        <v>1520</v>
      </c>
      <c r="AH156" s="24">
        <f t="shared" si="21"/>
        <v>29.935681837135835</v>
      </c>
      <c r="AI156" s="24">
        <f t="shared" si="22"/>
        <v>17.882778214111589</v>
      </c>
      <c r="AJ156" s="24" t="e">
        <f t="shared" si="23"/>
        <v>#DIV/0!</v>
      </c>
    </row>
    <row r="157" spans="3:36" x14ac:dyDescent="0.2">
      <c r="C157" s="6">
        <v>1500</v>
      </c>
      <c r="D157" s="24">
        <f t="shared" ref="D157:F157" si="35">(D95/D$80)*100</f>
        <v>81.793810548738492</v>
      </c>
      <c r="E157" s="24">
        <f t="shared" si="35"/>
        <v>85.758876740636012</v>
      </c>
      <c r="F157" s="24">
        <f t="shared" si="35"/>
        <v>84.139308857324195</v>
      </c>
      <c r="P157" s="6">
        <v>3850</v>
      </c>
      <c r="Q157" s="24">
        <v>-113.93509254327</v>
      </c>
      <c r="R157" s="24">
        <v>-86.748051812701704</v>
      </c>
      <c r="S157" s="24">
        <v>71.370928046426798</v>
      </c>
      <c r="Z157" s="6">
        <v>1540</v>
      </c>
      <c r="AA157" s="24">
        <v>-43.645802988118596</v>
      </c>
      <c r="AB157" s="24">
        <v>-26.113397589516499</v>
      </c>
      <c r="AG157" s="6">
        <v>1540</v>
      </c>
      <c r="AH157" s="24">
        <f t="shared" si="21"/>
        <v>28.663277699438755</v>
      </c>
      <c r="AI157" s="24">
        <f t="shared" si="22"/>
        <v>17.925681673769837</v>
      </c>
      <c r="AJ157" s="24" t="e">
        <f t="shared" si="23"/>
        <v>#DIV/0!</v>
      </c>
    </row>
    <row r="158" spans="3:36" x14ac:dyDescent="0.2">
      <c r="C158" s="6">
        <v>1600</v>
      </c>
      <c r="D158" s="24">
        <f t="shared" ref="D158:F158" si="36">(D96/D$80)*100</f>
        <v>86.620283591187004</v>
      </c>
      <c r="E158" s="24">
        <f t="shared" si="36"/>
        <v>84.862912032265442</v>
      </c>
      <c r="F158" s="24">
        <f t="shared" si="36"/>
        <v>88.212819697246289</v>
      </c>
      <c r="P158" s="6">
        <v>3900</v>
      </c>
      <c r="Q158" s="24">
        <v>-110.18509255863</v>
      </c>
      <c r="R158" s="24">
        <v>-84.123051823453693</v>
      </c>
      <c r="S158" s="24">
        <v>68.870928056666799</v>
      </c>
      <c r="Z158" s="6">
        <v>1560</v>
      </c>
      <c r="AA158" s="24">
        <v>-46.645802975830598</v>
      </c>
      <c r="AB158" s="24">
        <v>-26.863397586444499</v>
      </c>
      <c r="AG158" s="6">
        <v>1560</v>
      </c>
      <c r="AH158" s="24">
        <f t="shared" si="21"/>
        <v>30.633451848130903</v>
      </c>
      <c r="AI158" s="24">
        <f t="shared" si="22"/>
        <v>18.440523189668827</v>
      </c>
      <c r="AJ158" s="24" t="e">
        <f t="shared" si="23"/>
        <v>#DIV/0!</v>
      </c>
    </row>
    <row r="159" spans="3:36" x14ac:dyDescent="0.2">
      <c r="C159" s="6">
        <v>1700</v>
      </c>
      <c r="D159" s="24">
        <f t="shared" ref="D159:F159" si="37">(D97/D$80)*100</f>
        <v>84.879087620177103</v>
      </c>
      <c r="E159" s="24">
        <f t="shared" si="37"/>
        <v>82.552266205414995</v>
      </c>
      <c r="F159" s="24">
        <f t="shared" si="37"/>
        <v>82.232559102466837</v>
      </c>
      <c r="P159" s="6">
        <v>3950</v>
      </c>
      <c r="Q159" s="24">
        <v>-108.31009256631</v>
      </c>
      <c r="R159" s="24">
        <v>-84.248051822941704</v>
      </c>
      <c r="S159" s="24">
        <v>74.370928034138799</v>
      </c>
      <c r="Z159" s="6">
        <v>1580</v>
      </c>
      <c r="AA159" s="24">
        <v>-42.520802992726601</v>
      </c>
      <c r="AB159" s="24">
        <v>-27.1133975854205</v>
      </c>
      <c r="AG159" s="6">
        <v>1580</v>
      </c>
      <c r="AH159" s="24">
        <f t="shared" si="21"/>
        <v>27.9244623936792</v>
      </c>
      <c r="AI159" s="24">
        <f t="shared" si="22"/>
        <v>18.612137028301824</v>
      </c>
      <c r="AJ159" s="24" t="e">
        <f t="shared" si="23"/>
        <v>#DIV/0!</v>
      </c>
    </row>
    <row r="160" spans="3:36" x14ac:dyDescent="0.2">
      <c r="C160" s="6">
        <v>1800</v>
      </c>
      <c r="D160" s="24">
        <f t="shared" ref="D160:F160" si="38">(D98/D$80)*100</f>
        <v>82.893513267271061</v>
      </c>
      <c r="E160" s="24">
        <f t="shared" si="38"/>
        <v>83.023826578241611</v>
      </c>
      <c r="F160" s="24">
        <f t="shared" si="38"/>
        <v>77.639025602128996</v>
      </c>
      <c r="P160" s="6">
        <v>4000</v>
      </c>
      <c r="Q160" s="24">
        <v>-109.63821756087</v>
      </c>
      <c r="R160" s="24">
        <v>-88.560551805277697</v>
      </c>
      <c r="S160" s="24">
        <v>69.620928053594795</v>
      </c>
      <c r="Z160" s="6">
        <v>1600</v>
      </c>
      <c r="AA160" s="24">
        <v>-44.208302985814598</v>
      </c>
      <c r="AB160" s="24">
        <v>-23.050897602060399</v>
      </c>
      <c r="AG160" s="6">
        <v>1600</v>
      </c>
      <c r="AH160" s="24">
        <f t="shared" si="21"/>
        <v>29.032685352318531</v>
      </c>
      <c r="AI160" s="24">
        <f t="shared" si="22"/>
        <v>15.823412150515562</v>
      </c>
      <c r="AJ160" s="24" t="e">
        <f t="shared" si="23"/>
        <v>#DIV/0!</v>
      </c>
    </row>
    <row r="161" spans="3:36" x14ac:dyDescent="0.2">
      <c r="C161" s="6">
        <v>1900</v>
      </c>
      <c r="D161" s="24">
        <f t="shared" ref="D161:F161" si="39">(D99/D$80)*100</f>
        <v>84.817993024703071</v>
      </c>
      <c r="E161" s="24">
        <f t="shared" si="39"/>
        <v>87.079245784550565</v>
      </c>
      <c r="F161" s="24">
        <f t="shared" si="39"/>
        <v>81.712536442051245</v>
      </c>
      <c r="P161" s="6">
        <v>4050</v>
      </c>
      <c r="Q161" s="24">
        <v>-120.10696751799</v>
      </c>
      <c r="R161" s="24">
        <v>-84.185551823197699</v>
      </c>
      <c r="S161" s="24">
        <v>75.558428029274793</v>
      </c>
      <c r="Z161" s="6">
        <v>1620</v>
      </c>
      <c r="AA161" s="24">
        <v>-46.8958029748066</v>
      </c>
      <c r="AB161" s="24">
        <v>-28.738397578764399</v>
      </c>
      <c r="AG161" s="6">
        <v>1620</v>
      </c>
      <c r="AH161" s="24">
        <f t="shared" si="21"/>
        <v>30.797633027188589</v>
      </c>
      <c r="AI161" s="24">
        <f t="shared" si="22"/>
        <v>19.727626979416229</v>
      </c>
      <c r="AJ161" s="24" t="e">
        <f t="shared" si="23"/>
        <v>#DIV/0!</v>
      </c>
    </row>
    <row r="162" spans="3:36" x14ac:dyDescent="0.2">
      <c r="C162" s="6">
        <v>2000</v>
      </c>
      <c r="D162" s="24">
        <f t="shared" ref="D162:F162" si="40">(D100/D$80)*100</f>
        <v>82.221472717056727</v>
      </c>
      <c r="E162" s="24">
        <f t="shared" si="40"/>
        <v>84.108415435742842</v>
      </c>
      <c r="F162" s="24">
        <f t="shared" si="40"/>
        <v>84.919342847947462</v>
      </c>
      <c r="P162" s="6">
        <v>4100</v>
      </c>
      <c r="Q162" s="24">
        <v>-118.23196752567</v>
      </c>
      <c r="R162" s="24">
        <v>-88.248051806557697</v>
      </c>
      <c r="S162" s="24">
        <v>74.745928032602805</v>
      </c>
      <c r="Z162" s="6">
        <v>1640</v>
      </c>
      <c r="AA162" s="24">
        <v>-46.270802977366699</v>
      </c>
      <c r="AB162" s="24">
        <v>-24.488397596172501</v>
      </c>
      <c r="AG162" s="6">
        <v>1640</v>
      </c>
      <c r="AH162" s="24">
        <f t="shared" si="21"/>
        <v>30.38718007954445</v>
      </c>
      <c r="AI162" s="24">
        <f t="shared" si="22"/>
        <v>16.810191722655361</v>
      </c>
      <c r="AJ162" s="24" t="e">
        <f t="shared" si="23"/>
        <v>#DIV/0!</v>
      </c>
    </row>
    <row r="163" spans="3:36" x14ac:dyDescent="0.2">
      <c r="C163" s="6">
        <v>2100</v>
      </c>
      <c r="D163" s="24">
        <f t="shared" ref="D163:F163" si="41">(D101/D$80)*100</f>
        <v>84.329236260910818</v>
      </c>
      <c r="E163" s="24">
        <f t="shared" si="41"/>
        <v>91.936317624664767</v>
      </c>
      <c r="F163" s="24">
        <f t="shared" si="41"/>
        <v>78.072377819142147</v>
      </c>
      <c r="P163" s="6">
        <v>4150</v>
      </c>
      <c r="Q163" s="24">
        <v>-119.87259251895</v>
      </c>
      <c r="R163" s="24">
        <v>-85.560551817565695</v>
      </c>
      <c r="S163" s="24">
        <v>68.620928057690804</v>
      </c>
      <c r="Z163" s="6">
        <v>1660</v>
      </c>
      <c r="AA163" s="24">
        <v>-46.958302974550598</v>
      </c>
      <c r="AB163" s="24">
        <v>-28.113397581324499</v>
      </c>
      <c r="AG163" s="6">
        <v>1660</v>
      </c>
      <c r="AH163" s="24">
        <f t="shared" si="21"/>
        <v>30.838678321953005</v>
      </c>
      <c r="AI163" s="24">
        <f t="shared" si="22"/>
        <v>19.298592382833807</v>
      </c>
      <c r="AJ163" s="24" t="e">
        <f t="shared" si="23"/>
        <v>#DIV/0!</v>
      </c>
    </row>
    <row r="164" spans="3:36" x14ac:dyDescent="0.2">
      <c r="C164" s="6">
        <v>2200</v>
      </c>
      <c r="D164" s="24">
        <f t="shared" ref="D164:F164" si="42">(D102/D$80)*100</f>
        <v>79.777688898095448</v>
      </c>
      <c r="E164" s="24">
        <f t="shared" si="42"/>
        <v>88.022366530203797</v>
      </c>
      <c r="F164" s="24">
        <f t="shared" si="42"/>
        <v>91.246285216337455</v>
      </c>
      <c r="P164" s="6">
        <v>4200</v>
      </c>
      <c r="Q164" s="24">
        <v>-116.74759253175</v>
      </c>
      <c r="R164" s="24">
        <v>-89.560551801181703</v>
      </c>
      <c r="S164" s="24">
        <v>64.870928073050806</v>
      </c>
      <c r="Z164" s="6">
        <v>1680</v>
      </c>
      <c r="AA164" s="24">
        <v>-43.083302990422602</v>
      </c>
      <c r="AB164" s="24">
        <v>-20.3633976130685</v>
      </c>
      <c r="AG164" s="6">
        <v>1680</v>
      </c>
      <c r="AH164" s="24">
        <f t="shared" si="21"/>
        <v>28.293870046558979</v>
      </c>
      <c r="AI164" s="24">
        <f t="shared" si="22"/>
        <v>13.97856338521092</v>
      </c>
      <c r="AJ164" s="24" t="e">
        <f t="shared" si="23"/>
        <v>#DIV/0!</v>
      </c>
    </row>
    <row r="165" spans="3:36" x14ac:dyDescent="0.2">
      <c r="C165" s="6">
        <v>2300</v>
      </c>
      <c r="D165" s="24">
        <f t="shared" ref="D165:F165" si="43">(D103/D$80)*100</f>
        <v>82.282567312530745</v>
      </c>
      <c r="E165" s="24">
        <f t="shared" si="43"/>
        <v>85.09869221867875</v>
      </c>
      <c r="F165" s="24">
        <f t="shared" si="43"/>
        <v>78.072377819142005</v>
      </c>
      <c r="P165" s="6">
        <v>4250</v>
      </c>
      <c r="Q165" s="24">
        <v>-118.23196752567</v>
      </c>
      <c r="R165" s="24">
        <v>-87.748051808605695</v>
      </c>
      <c r="S165" s="24">
        <v>73.495928037722805</v>
      </c>
      <c r="Z165" s="6">
        <v>1700</v>
      </c>
      <c r="AA165" s="24">
        <v>-40.333303001686602</v>
      </c>
      <c r="AB165" s="24">
        <v>-21.488397608460499</v>
      </c>
      <c r="AG165" s="6">
        <v>1700</v>
      </c>
      <c r="AH165" s="24">
        <f t="shared" si="21"/>
        <v>26.487877076924505</v>
      </c>
      <c r="AI165" s="24">
        <f t="shared" si="22"/>
        <v>14.750825659059402</v>
      </c>
      <c r="AJ165" s="24" t="e">
        <f t="shared" si="23"/>
        <v>#DIV/0!</v>
      </c>
    </row>
    <row r="166" spans="3:36" x14ac:dyDescent="0.2">
      <c r="C166" s="6">
        <v>2400</v>
      </c>
      <c r="D166" s="24">
        <f t="shared" ref="D166:F166" si="44">(D104/D$80)*100</f>
        <v>83.229533542378249</v>
      </c>
      <c r="E166" s="24">
        <f t="shared" si="44"/>
        <v>82.69373431726298</v>
      </c>
      <c r="F166" s="24">
        <f t="shared" si="44"/>
        <v>72.612139884778159</v>
      </c>
      <c r="P166" s="6">
        <v>4300</v>
      </c>
      <c r="Q166" s="24">
        <v>-115.26321753783</v>
      </c>
      <c r="R166" s="24">
        <v>-87.248051810653706</v>
      </c>
      <c r="S166" s="24">
        <v>79.120928014682804</v>
      </c>
      <c r="Z166" s="6">
        <v>1720</v>
      </c>
      <c r="AA166" s="24">
        <v>-39.958303003222603</v>
      </c>
      <c r="AB166" s="24">
        <v>-23.800897598988499</v>
      </c>
      <c r="AG166" s="6">
        <v>1720</v>
      </c>
      <c r="AH166" s="24">
        <f t="shared" si="21"/>
        <v>26.241605308337988</v>
      </c>
      <c r="AI166" s="24">
        <f t="shared" si="22"/>
        <v>16.338253666414619</v>
      </c>
      <c r="AJ166" s="24" t="e">
        <f t="shared" si="23"/>
        <v>#DIV/0!</v>
      </c>
    </row>
    <row r="167" spans="3:36" x14ac:dyDescent="0.2">
      <c r="C167" s="6">
        <v>2500</v>
      </c>
      <c r="D167" s="24">
        <f t="shared" ref="D167:F167" si="45">(D105/D$80)*100</f>
        <v>82.31311461026776</v>
      </c>
      <c r="E167" s="24">
        <f t="shared" si="45"/>
        <v>89.295579536835675</v>
      </c>
      <c r="F167" s="24">
        <f t="shared" si="45"/>
        <v>86.652751715999472</v>
      </c>
      <c r="P167" s="6">
        <v>4350</v>
      </c>
      <c r="Q167" s="24">
        <v>-106.59134257335</v>
      </c>
      <c r="R167" s="24">
        <v>-79.935551840605697</v>
      </c>
      <c r="S167" s="24">
        <v>72.745928040794794</v>
      </c>
      <c r="Z167" s="6">
        <v>1740</v>
      </c>
      <c r="AA167" s="24">
        <v>-43.958302986838603</v>
      </c>
      <c r="AB167" s="24">
        <v>-26.3633975884925</v>
      </c>
      <c r="AG167" s="6">
        <v>1740</v>
      </c>
      <c r="AH167" s="24">
        <f t="shared" si="21"/>
        <v>28.868504173260856</v>
      </c>
      <c r="AI167" s="24">
        <f t="shared" si="22"/>
        <v>18.097295512402834</v>
      </c>
      <c r="AJ167" s="24" t="e">
        <f t="shared" si="23"/>
        <v>#DIV/0!</v>
      </c>
    </row>
    <row r="168" spans="3:36" x14ac:dyDescent="0.2">
      <c r="C168" s="6">
        <v>2600</v>
      </c>
      <c r="D168" s="24">
        <f t="shared" ref="D168:F168" si="46">(D106/D$80)*100</f>
        <v>82.34366190800479</v>
      </c>
      <c r="E168" s="24">
        <f t="shared" si="46"/>
        <v>83.778323174764211</v>
      </c>
      <c r="F168" s="24">
        <f t="shared" si="46"/>
        <v>78.419059592752404</v>
      </c>
      <c r="P168" s="6">
        <v>4400</v>
      </c>
      <c r="Q168" s="24">
        <v>-117.29446752951</v>
      </c>
      <c r="R168" s="24">
        <v>-87.685551808861703</v>
      </c>
      <c r="S168" s="24">
        <v>73.433428037978899</v>
      </c>
      <c r="Z168" s="6">
        <v>1760</v>
      </c>
      <c r="AA168" s="24">
        <v>-45.520802980438603</v>
      </c>
      <c r="AB168" s="24">
        <v>-24.238397597196499</v>
      </c>
      <c r="AG168" s="6">
        <v>1760</v>
      </c>
      <c r="AH168" s="24">
        <f t="shared" si="21"/>
        <v>29.894636542371352</v>
      </c>
      <c r="AI168" s="24">
        <f t="shared" si="22"/>
        <v>16.638577884022361</v>
      </c>
      <c r="AJ168" s="24" t="e">
        <f t="shared" si="23"/>
        <v>#DIV/0!</v>
      </c>
    </row>
    <row r="169" spans="3:36" x14ac:dyDescent="0.2">
      <c r="C169" s="6">
        <v>2700</v>
      </c>
      <c r="D169" s="24">
        <f t="shared" ref="D169:F169" si="47">(D107/D$80)*100</f>
        <v>83.809932199381549</v>
      </c>
      <c r="E169" s="24">
        <f t="shared" si="47"/>
        <v>86.749153523571934</v>
      </c>
      <c r="F169" s="24">
        <f t="shared" si="47"/>
        <v>78.93908225316801</v>
      </c>
      <c r="P169" s="6">
        <v>4450</v>
      </c>
      <c r="Q169" s="24">
        <v>-113.07571754679</v>
      </c>
      <c r="R169" s="24">
        <v>-79.873051840861706</v>
      </c>
      <c r="S169" s="24">
        <v>74.745928032602805</v>
      </c>
      <c r="Z169" s="6">
        <v>1780</v>
      </c>
      <c r="AA169" s="24">
        <v>-44.583302984278603</v>
      </c>
      <c r="AB169" s="24">
        <v>-23.675897599500502</v>
      </c>
      <c r="AG169" s="6">
        <v>1780</v>
      </c>
      <c r="AH169" s="24">
        <f t="shared" si="21"/>
        <v>29.278957120905051</v>
      </c>
      <c r="AI169" s="24">
        <f t="shared" si="22"/>
        <v>16.252446747098123</v>
      </c>
      <c r="AJ169" s="24" t="e">
        <f t="shared" si="23"/>
        <v>#DIV/0!</v>
      </c>
    </row>
    <row r="170" spans="3:36" x14ac:dyDescent="0.2">
      <c r="C170" s="6">
        <v>2800</v>
      </c>
      <c r="D170" s="24">
        <f t="shared" ref="D170:F170" si="48">(D108/D$80)*100</f>
        <v>84.848540322440087</v>
      </c>
      <c r="E170" s="24">
        <f t="shared" si="48"/>
        <v>84.438507696721473</v>
      </c>
      <c r="F170" s="24">
        <f t="shared" si="48"/>
        <v>83.445945310103255</v>
      </c>
      <c r="P170" s="6">
        <v>4500</v>
      </c>
      <c r="Q170" s="24">
        <v>-115.73196753591</v>
      </c>
      <c r="R170" s="24">
        <v>-87.8105518083497</v>
      </c>
      <c r="S170" s="24">
        <v>71.308428046682806</v>
      </c>
      <c r="Z170" s="6">
        <v>1800</v>
      </c>
      <c r="AA170" s="24">
        <v>-43.208302989910599</v>
      </c>
      <c r="AB170" s="24">
        <v>-26.550897587724499</v>
      </c>
      <c r="AG170" s="6">
        <v>1800</v>
      </c>
      <c r="AH170" s="24">
        <f t="shared" si="21"/>
        <v>28.375960636087814</v>
      </c>
      <c r="AI170" s="24">
        <f t="shared" si="22"/>
        <v>18.226005891377582</v>
      </c>
      <c r="AJ170" s="24" t="e">
        <f t="shared" si="23"/>
        <v>#DIV/0!</v>
      </c>
    </row>
    <row r="171" spans="3:36" x14ac:dyDescent="0.2">
      <c r="C171" s="6">
        <v>2900</v>
      </c>
      <c r="D171" s="24">
        <f t="shared" ref="D171:F171" si="49">(D109/D$80)*100</f>
        <v>81.152317296261174</v>
      </c>
      <c r="E171" s="24">
        <f t="shared" si="49"/>
        <v>88.116678604769135</v>
      </c>
      <c r="F171" s="24">
        <f t="shared" si="49"/>
        <v>73.478844318804164</v>
      </c>
      <c r="P171" s="6">
        <v>4550</v>
      </c>
      <c r="Q171" s="24">
        <v>-113.31009254583</v>
      </c>
      <c r="R171" s="24">
        <v>-83.373051826525696</v>
      </c>
      <c r="S171" s="24">
        <v>68.683428057434796</v>
      </c>
      <c r="Z171" s="6">
        <v>1820</v>
      </c>
      <c r="AA171" s="24">
        <v>-52.208302953046598</v>
      </c>
      <c r="AB171" s="24">
        <v>-30.238397572620499</v>
      </c>
      <c r="AG171" s="6">
        <v>1820</v>
      </c>
      <c r="AH171" s="24">
        <f t="shared" si="21"/>
        <v>34.286483082164274</v>
      </c>
      <c r="AI171" s="24">
        <f t="shared" si="22"/>
        <v>20.757310011214276</v>
      </c>
      <c r="AJ171" s="24" t="e">
        <f t="shared" si="23"/>
        <v>#DIV/0!</v>
      </c>
    </row>
    <row r="172" spans="3:36" x14ac:dyDescent="0.2">
      <c r="C172" s="6">
        <v>3000</v>
      </c>
      <c r="D172" s="24">
        <f t="shared" ref="D172:F172" si="50">(D110/D$80)*100</f>
        <v>79.47221592072529</v>
      </c>
      <c r="E172" s="24">
        <f t="shared" si="50"/>
        <v>87.409338045529196</v>
      </c>
      <c r="F172" s="24">
        <f t="shared" si="50"/>
        <v>78.245718705947212</v>
      </c>
      <c r="P172" s="6">
        <v>4600</v>
      </c>
      <c r="Q172" s="24">
        <v>-116.98196753079</v>
      </c>
      <c r="R172" s="24">
        <v>-93.998051783005707</v>
      </c>
      <c r="S172" s="24">
        <v>70.933428048218801</v>
      </c>
      <c r="Z172" s="6">
        <v>1840</v>
      </c>
      <c r="AA172" s="24">
        <v>-45.0208029824866</v>
      </c>
      <c r="AB172" s="24">
        <v>-28.238397580812499</v>
      </c>
      <c r="AG172" s="6">
        <v>1840</v>
      </c>
      <c r="AH172" s="24">
        <f t="shared" si="21"/>
        <v>29.566274184255992</v>
      </c>
      <c r="AI172" s="24">
        <f t="shared" si="22"/>
        <v>19.384399302150303</v>
      </c>
      <c r="AJ172" s="24" t="e">
        <f t="shared" si="23"/>
        <v>#DIV/0!</v>
      </c>
    </row>
    <row r="173" spans="3:36" x14ac:dyDescent="0.2">
      <c r="C173" s="6">
        <v>3100</v>
      </c>
      <c r="D173" s="24">
        <f t="shared" ref="D173:F173" si="51">(D111/D$80)*100</f>
        <v>84.787445726966055</v>
      </c>
      <c r="E173" s="24">
        <f t="shared" si="51"/>
        <v>84.957224106830765</v>
      </c>
      <c r="F173" s="24">
        <f t="shared" si="51"/>
        <v>72.958821658388558</v>
      </c>
      <c r="P173" s="6">
        <v>4650</v>
      </c>
      <c r="Q173" s="24">
        <v>-117.37259252919</v>
      </c>
      <c r="R173" s="24">
        <v>-79.998051840349703</v>
      </c>
      <c r="S173" s="24">
        <v>74.370928034138799</v>
      </c>
      <c r="Z173" s="6">
        <v>1860</v>
      </c>
      <c r="AA173" s="24">
        <v>-46.770802975318702</v>
      </c>
      <c r="AB173" s="24">
        <v>-27.238397584908501</v>
      </c>
      <c r="AG173" s="6">
        <v>1860</v>
      </c>
      <c r="AH173" s="24">
        <f t="shared" si="21"/>
        <v>30.715542437659813</v>
      </c>
      <c r="AI173" s="24">
        <f t="shared" si="22"/>
        <v>18.69794394761832</v>
      </c>
      <c r="AJ173" s="24" t="e">
        <f t="shared" si="23"/>
        <v>#DIV/0!</v>
      </c>
    </row>
    <row r="174" spans="3:36" x14ac:dyDescent="0.2">
      <c r="C174" s="6">
        <v>3200</v>
      </c>
      <c r="D174" s="24">
        <f t="shared" ref="D174:F174" si="52">(D112/D$80)*100</f>
        <v>77.547736163293266</v>
      </c>
      <c r="E174" s="24">
        <f t="shared" si="52"/>
        <v>87.550806157377181</v>
      </c>
      <c r="F174" s="24">
        <f t="shared" si="52"/>
        <v>84.485990630934467</v>
      </c>
      <c r="P174" s="6">
        <v>4700</v>
      </c>
      <c r="Q174" s="24">
        <v>-112.84134254775</v>
      </c>
      <c r="R174" s="24">
        <v>-90.998051795293705</v>
      </c>
      <c r="S174" s="24">
        <v>72.370928042330803</v>
      </c>
      <c r="Z174" s="6">
        <v>1880</v>
      </c>
      <c r="AA174" s="24">
        <v>-44.520802984534598</v>
      </c>
      <c r="AB174" s="24">
        <v>-26.425897588236499</v>
      </c>
      <c r="AG174" s="6">
        <v>1880</v>
      </c>
      <c r="AH174" s="24">
        <f t="shared" si="21"/>
        <v>29.237911826140632</v>
      </c>
      <c r="AI174" s="24">
        <f t="shared" si="22"/>
        <v>18.140198972061082</v>
      </c>
      <c r="AJ174" s="24" t="e">
        <f t="shared" si="23"/>
        <v>#DIV/0!</v>
      </c>
    </row>
    <row r="175" spans="3:36" x14ac:dyDescent="0.2">
      <c r="C175" s="6">
        <v>3300</v>
      </c>
      <c r="D175" s="24">
        <f t="shared" ref="D175:F175" si="53">(D113/D$80)*100</f>
        <v>80.633013234731891</v>
      </c>
      <c r="E175" s="24">
        <f t="shared" si="53"/>
        <v>78.685471148236701</v>
      </c>
      <c r="F175" s="24">
        <f t="shared" si="53"/>
        <v>85.006013291350072</v>
      </c>
      <c r="P175" s="6">
        <v>4750</v>
      </c>
      <c r="Q175" s="24">
        <v>-114.16946754231</v>
      </c>
      <c r="R175" s="24">
        <v>-80.185551839581706</v>
      </c>
      <c r="S175" s="24">
        <v>78.995928015194806</v>
      </c>
      <c r="Z175" s="6">
        <v>1900</v>
      </c>
      <c r="AA175" s="24">
        <v>-48.270802969174703</v>
      </c>
      <c r="AB175" s="24">
        <v>-22.6758976035965</v>
      </c>
      <c r="AG175" s="6">
        <v>1900</v>
      </c>
      <c r="AH175" s="24">
        <f t="shared" si="21"/>
        <v>31.700629512005889</v>
      </c>
      <c r="AI175" s="24">
        <f t="shared" si="22"/>
        <v>15.565991392566136</v>
      </c>
      <c r="AJ175" s="24" t="e">
        <f t="shared" si="23"/>
        <v>#DIV/0!</v>
      </c>
    </row>
    <row r="176" spans="3:36" x14ac:dyDescent="0.2">
      <c r="C176" s="6">
        <v>3400</v>
      </c>
      <c r="D176" s="24">
        <f t="shared" ref="D176:F176" si="54">(D114/D$80)*100</f>
        <v>81.76326325100149</v>
      </c>
      <c r="E176" s="24">
        <f t="shared" si="54"/>
        <v>77.082165880626178</v>
      </c>
      <c r="F176" s="24">
        <f t="shared" si="54"/>
        <v>76.598980281297784</v>
      </c>
      <c r="P176" s="6">
        <v>4800</v>
      </c>
      <c r="Q176" s="24">
        <v>-114.87259253943</v>
      </c>
      <c r="R176" s="24">
        <v>-93.498051785053704</v>
      </c>
      <c r="S176" s="24">
        <v>70.058428051802807</v>
      </c>
      <c r="Z176" s="6">
        <v>1920</v>
      </c>
      <c r="AA176" s="24">
        <v>-44.020802986582602</v>
      </c>
      <c r="AB176" s="24">
        <v>-24.300897596940501</v>
      </c>
      <c r="AG176" s="6">
        <v>1920</v>
      </c>
      <c r="AH176" s="24">
        <f t="shared" si="21"/>
        <v>28.909549468025276</v>
      </c>
      <c r="AI176" s="24">
        <f t="shared" si="22"/>
        <v>16.681481343680613</v>
      </c>
      <c r="AJ176" s="24" t="e">
        <f t="shared" si="23"/>
        <v>#DIV/0!</v>
      </c>
    </row>
    <row r="177" spans="3:36" x14ac:dyDescent="0.2">
      <c r="C177" s="6">
        <v>3500</v>
      </c>
      <c r="D177" s="24">
        <f t="shared" ref="D177:F177" si="55">(D115/D$80)*100</f>
        <v>81.793810548738492</v>
      </c>
      <c r="E177" s="24">
        <f t="shared" si="55"/>
        <v>81.844925646175056</v>
      </c>
      <c r="F177" s="24">
        <f t="shared" si="55"/>
        <v>80.152468460804556</v>
      </c>
      <c r="P177" s="6">
        <v>4850</v>
      </c>
      <c r="Q177" s="24">
        <v>-111.51321755319</v>
      </c>
      <c r="R177" s="24">
        <v>-85.060551819613707</v>
      </c>
      <c r="S177" s="24">
        <v>72.620928041306797</v>
      </c>
      <c r="Z177" s="6">
        <v>1940</v>
      </c>
      <c r="AA177" s="24">
        <v>-48.520802968150697</v>
      </c>
      <c r="AB177" s="24">
        <v>-28.738397578764499</v>
      </c>
      <c r="AG177" s="6">
        <v>1940</v>
      </c>
      <c r="AH177" s="24">
        <f t="shared" si="21"/>
        <v>31.864810691063568</v>
      </c>
      <c r="AI177" s="24">
        <f t="shared" si="22"/>
        <v>19.727626979416296</v>
      </c>
      <c r="AJ177" s="24" t="e">
        <f t="shared" si="23"/>
        <v>#DIV/0!</v>
      </c>
    </row>
    <row r="178" spans="3:36" x14ac:dyDescent="0.2">
      <c r="C178" s="6">
        <v>3600</v>
      </c>
      <c r="D178" s="24">
        <f t="shared" ref="D178:F178" si="56">(D116/D$80)*100</f>
        <v>81.732715953264474</v>
      </c>
      <c r="E178" s="24">
        <f t="shared" si="56"/>
        <v>76.846385694212856</v>
      </c>
      <c r="F178" s="24">
        <f t="shared" si="56"/>
        <v>80.065798017401818</v>
      </c>
      <c r="P178" s="6">
        <v>4900</v>
      </c>
      <c r="Q178" s="24">
        <v>-113.93509254327</v>
      </c>
      <c r="R178" s="24">
        <v>-87.748051808605695</v>
      </c>
      <c r="S178" s="24">
        <v>71.245928046938801</v>
      </c>
      <c r="Z178" s="6">
        <v>1960</v>
      </c>
      <c r="AA178" s="24">
        <v>-43.958302986838603</v>
      </c>
      <c r="AB178" s="24">
        <v>-28.3633975803005</v>
      </c>
      <c r="AG178" s="6">
        <v>1960</v>
      </c>
      <c r="AH178" s="24">
        <f t="shared" si="21"/>
        <v>28.868504173260856</v>
      </c>
      <c r="AI178" s="24">
        <f t="shared" si="22"/>
        <v>19.470206221466803</v>
      </c>
      <c r="AJ178" s="24" t="e">
        <f t="shared" si="23"/>
        <v>#DIV/0!</v>
      </c>
    </row>
    <row r="179" spans="3:36" x14ac:dyDescent="0.2">
      <c r="C179" s="6">
        <v>3700</v>
      </c>
      <c r="D179" s="24">
        <f t="shared" ref="D179:F179" si="57">(D117/D$80)*100</f>
        <v>82.435303801215824</v>
      </c>
      <c r="E179" s="24">
        <f t="shared" si="57"/>
        <v>85.758876740636012</v>
      </c>
      <c r="F179" s="24">
        <f t="shared" si="57"/>
        <v>74.172207866024976</v>
      </c>
      <c r="P179" s="6">
        <v>4950</v>
      </c>
      <c r="Q179" s="24">
        <v>-117.76321752759</v>
      </c>
      <c r="R179" s="24">
        <v>-81.123051835741705</v>
      </c>
      <c r="S179" s="24">
        <v>65.7459280694668</v>
      </c>
      <c r="Z179" s="6">
        <v>1980</v>
      </c>
      <c r="AA179" s="24">
        <v>-46.520802976342601</v>
      </c>
      <c r="AB179" s="24">
        <v>-22.550897604108499</v>
      </c>
      <c r="AG179" s="6">
        <v>1980</v>
      </c>
      <c r="AH179" s="24">
        <f t="shared" si="21"/>
        <v>30.551361258602068</v>
      </c>
      <c r="AI179" s="24">
        <f t="shared" si="22"/>
        <v>15.480184473249636</v>
      </c>
      <c r="AJ179" s="24" t="e">
        <f t="shared" si="23"/>
        <v>#DIV/0!</v>
      </c>
    </row>
    <row r="180" spans="3:36" x14ac:dyDescent="0.2">
      <c r="C180" s="6">
        <v>3800</v>
      </c>
      <c r="D180" s="24">
        <f t="shared" ref="D180:F180" si="58">(D118/D$80)*100</f>
        <v>81.488337571368334</v>
      </c>
      <c r="E180" s="24">
        <f t="shared" si="58"/>
        <v>86.419061262593289</v>
      </c>
      <c r="F180" s="24">
        <f t="shared" si="58"/>
        <v>79.025752696570621</v>
      </c>
      <c r="Z180" s="6">
        <v>2000</v>
      </c>
      <c r="AA180" s="24">
        <v>-47.4583029725027</v>
      </c>
      <c r="AB180" s="24">
        <v>-23.175897601548499</v>
      </c>
      <c r="AG180" s="6">
        <v>2000</v>
      </c>
      <c r="AH180" s="24">
        <f t="shared" si="21"/>
        <v>31.167040680068432</v>
      </c>
      <c r="AI180" s="24">
        <f t="shared" si="22"/>
        <v>15.909219069832128</v>
      </c>
      <c r="AJ180" s="24" t="e">
        <f t="shared" si="23"/>
        <v>#DIV/0!</v>
      </c>
    </row>
    <row r="181" spans="3:36" x14ac:dyDescent="0.2">
      <c r="C181" s="6">
        <v>3900</v>
      </c>
      <c r="D181" s="24">
        <f t="shared" ref="D181:F181" si="59">(D119/D$80)*100</f>
        <v>83.718290306170502</v>
      </c>
      <c r="E181" s="24">
        <f t="shared" si="59"/>
        <v>87.032089747267889</v>
      </c>
      <c r="F181" s="24">
        <f t="shared" si="59"/>
        <v>82.752581762882443</v>
      </c>
      <c r="Z181" s="6">
        <v>2020</v>
      </c>
      <c r="AA181" s="24">
        <v>-45.270802981462701</v>
      </c>
      <c r="AB181" s="24">
        <v>-27.175897585164499</v>
      </c>
      <c r="AG181" s="6">
        <v>2020</v>
      </c>
      <c r="AH181" s="24">
        <f t="shared" si="21"/>
        <v>29.730455363313734</v>
      </c>
      <c r="AI181" s="24">
        <f t="shared" si="22"/>
        <v>18.655040487960068</v>
      </c>
      <c r="AJ181" s="24" t="e">
        <f t="shared" si="23"/>
        <v>#DIV/0!</v>
      </c>
    </row>
    <row r="182" spans="3:36" x14ac:dyDescent="0.2">
      <c r="C182" s="6">
        <v>4000</v>
      </c>
      <c r="D182" s="24">
        <f t="shared" ref="D182:F182" si="60">(D120/D$80)*100</f>
        <v>83.473911924274361</v>
      </c>
      <c r="E182" s="24">
        <f t="shared" si="60"/>
        <v>85.71172070335335</v>
      </c>
      <c r="F182" s="24">
        <f t="shared" si="60"/>
        <v>75.818946290674376</v>
      </c>
      <c r="Z182" s="6">
        <v>2040</v>
      </c>
      <c r="AA182" s="24">
        <v>-48.583302967894603</v>
      </c>
      <c r="AB182" s="24">
        <v>-21.925897606668499</v>
      </c>
      <c r="AG182" s="6">
        <v>2040</v>
      </c>
      <c r="AH182" s="24">
        <f t="shared" si="21"/>
        <v>31.905855985827923</v>
      </c>
      <c r="AI182" s="24">
        <f t="shared" si="22"/>
        <v>15.051149876667147</v>
      </c>
      <c r="AJ182" s="24" t="e">
        <f t="shared" si="23"/>
        <v>#DIV/0!</v>
      </c>
    </row>
    <row r="183" spans="3:36" x14ac:dyDescent="0.2">
      <c r="C183" s="6">
        <v>4100</v>
      </c>
      <c r="D183" s="24">
        <f t="shared" ref="D183:F183" si="61">(D121/D$80)*100</f>
        <v>84.481972749595897</v>
      </c>
      <c r="E183" s="24">
        <f t="shared" si="61"/>
        <v>82.363642056284348</v>
      </c>
      <c r="F183" s="24">
        <f t="shared" si="61"/>
        <v>88.819512801064491</v>
      </c>
      <c r="Z183" s="6">
        <v>2060</v>
      </c>
      <c r="AA183" s="24">
        <v>-50.145802961494603</v>
      </c>
      <c r="AB183" s="24">
        <v>-27.1133975854205</v>
      </c>
      <c r="AG183" s="6">
        <v>2060</v>
      </c>
      <c r="AH183" s="24">
        <f t="shared" si="21"/>
        <v>32.931988354938419</v>
      </c>
      <c r="AI183" s="24">
        <f t="shared" si="22"/>
        <v>18.612137028301824</v>
      </c>
      <c r="AJ183" s="24" t="e">
        <f t="shared" si="23"/>
        <v>#DIV/0!</v>
      </c>
    </row>
    <row r="184" spans="3:36" x14ac:dyDescent="0.2">
      <c r="C184" s="6">
        <v>4200</v>
      </c>
      <c r="D184" s="24">
        <f t="shared" ref="D184:F184" si="62">(D122/D$80)*100</f>
        <v>82.252020014793729</v>
      </c>
      <c r="E184" s="24">
        <f t="shared" si="62"/>
        <v>86.701997486289258</v>
      </c>
      <c r="F184" s="24">
        <f t="shared" si="62"/>
        <v>91.419626103142519</v>
      </c>
      <c r="Z184" s="6">
        <v>2080</v>
      </c>
      <c r="AA184" s="24">
        <v>-40.208303002198598</v>
      </c>
      <c r="AB184" s="24">
        <v>-27.3008975846525</v>
      </c>
      <c r="AG184" s="6">
        <v>2080</v>
      </c>
      <c r="AH184" s="24">
        <f t="shared" si="21"/>
        <v>26.405786487395666</v>
      </c>
      <c r="AI184" s="24">
        <f t="shared" si="22"/>
        <v>18.740847407276569</v>
      </c>
      <c r="AJ184" s="24" t="e">
        <f t="shared" si="23"/>
        <v>#DIV/0!</v>
      </c>
    </row>
    <row r="185" spans="3:36" x14ac:dyDescent="0.2">
      <c r="C185" s="6">
        <v>4300</v>
      </c>
      <c r="D185" s="24">
        <f t="shared" ref="D185:F185" si="63">(D123/D$80)*100</f>
        <v>80.449729448309796</v>
      </c>
      <c r="E185" s="24">
        <f t="shared" si="63"/>
        <v>93.492466854992614</v>
      </c>
      <c r="F185" s="24">
        <f t="shared" si="63"/>
        <v>85.786047281973467</v>
      </c>
      <c r="Z185" s="6">
        <v>2100</v>
      </c>
      <c r="AA185" s="24">
        <v>-50.770802958934603</v>
      </c>
      <c r="AB185" s="24">
        <v>-23.988397598220502</v>
      </c>
      <c r="AG185" s="6">
        <v>2100</v>
      </c>
      <c r="AH185" s="24">
        <f t="shared" si="21"/>
        <v>33.342441302582614</v>
      </c>
      <c r="AI185" s="24">
        <f t="shared" si="22"/>
        <v>16.466964045389368</v>
      </c>
      <c r="AJ185" s="24" t="e">
        <f t="shared" si="23"/>
        <v>#DIV/0!</v>
      </c>
    </row>
    <row r="186" spans="3:36" x14ac:dyDescent="0.2">
      <c r="C186" s="6">
        <v>4400</v>
      </c>
      <c r="D186" s="24">
        <f t="shared" ref="D186:F186" si="64">(D124/D$80)*100</f>
        <v>81.549432166842365</v>
      </c>
      <c r="E186" s="24">
        <f t="shared" si="64"/>
        <v>91.983473661947428</v>
      </c>
      <c r="F186" s="24">
        <f t="shared" si="64"/>
        <v>85.092683734752669</v>
      </c>
      <c r="Z186" s="6">
        <v>2120</v>
      </c>
      <c r="AA186" s="24">
        <v>-45.3333029812067</v>
      </c>
      <c r="AB186" s="24">
        <v>-24.738397595148498</v>
      </c>
      <c r="AG186" s="6">
        <v>2120</v>
      </c>
      <c r="AH186" s="24">
        <f t="shared" si="21"/>
        <v>29.771500658078153</v>
      </c>
      <c r="AI186" s="24">
        <f t="shared" si="22"/>
        <v>16.981805561288354</v>
      </c>
      <c r="AJ186" s="24" t="e">
        <f t="shared" si="23"/>
        <v>#DIV/0!</v>
      </c>
    </row>
    <row r="187" spans="3:36" x14ac:dyDescent="0.2">
      <c r="C187" s="6">
        <v>4500</v>
      </c>
      <c r="D187" s="24">
        <f t="shared" ref="D187:F187" si="65">(D125/D$80)*100</f>
        <v>82.557492992163887</v>
      </c>
      <c r="E187" s="24">
        <f t="shared" si="65"/>
        <v>91.936317624664767</v>
      </c>
      <c r="F187" s="24">
        <f t="shared" si="65"/>
        <v>79.805786687194015</v>
      </c>
      <c r="P187" s="92" t="s">
        <v>63</v>
      </c>
      <c r="Z187" s="6">
        <v>2140</v>
      </c>
      <c r="AA187" s="24">
        <v>-40.7083030001506</v>
      </c>
      <c r="AB187" s="24">
        <v>-24.738397595148498</v>
      </c>
      <c r="AG187" s="6">
        <v>2140</v>
      </c>
      <c r="AH187" s="24">
        <f t="shared" si="21"/>
        <v>26.734148845511026</v>
      </c>
      <c r="AI187" s="24">
        <f t="shared" si="22"/>
        <v>16.981805561288354</v>
      </c>
      <c r="AJ187" s="24" t="e">
        <f t="shared" si="23"/>
        <v>#DIV/0!</v>
      </c>
    </row>
    <row r="188" spans="3:36" x14ac:dyDescent="0.2">
      <c r="C188" s="6">
        <v>4600</v>
      </c>
      <c r="D188" s="24">
        <f t="shared" ref="D188:F188" si="66">(D126/D$80)*100</f>
        <v>78.280871308981645</v>
      </c>
      <c r="E188" s="24">
        <f t="shared" si="66"/>
        <v>89.295579536835675</v>
      </c>
      <c r="F188" s="24">
        <f t="shared" si="66"/>
        <v>91.592966989947712</v>
      </c>
      <c r="P188" s="92" t="s">
        <v>61</v>
      </c>
      <c r="Q188" s="24">
        <v>-60</v>
      </c>
      <c r="R188" s="24">
        <v>-60</v>
      </c>
      <c r="S188" s="24">
        <v>50</v>
      </c>
      <c r="Z188" s="6">
        <v>2160</v>
      </c>
      <c r="AA188" s="24">
        <v>-45.0208029824866</v>
      </c>
      <c r="AB188" s="24">
        <v>-25.863397590540501</v>
      </c>
      <c r="AG188" s="6">
        <v>2160</v>
      </c>
      <c r="AH188" s="24">
        <f t="shared" si="21"/>
        <v>29.566274184255992</v>
      </c>
      <c r="AI188" s="24">
        <f t="shared" si="22"/>
        <v>17.754067835136841</v>
      </c>
      <c r="AJ188" s="24" t="e">
        <f t="shared" si="23"/>
        <v>#DIV/0!</v>
      </c>
    </row>
    <row r="189" spans="3:36" x14ac:dyDescent="0.2">
      <c r="C189" s="6">
        <v>4700</v>
      </c>
      <c r="D189" s="24">
        <f t="shared" ref="D189:F189" si="67">(D127/D$80)*100</f>
        <v>81.152317296261174</v>
      </c>
      <c r="E189" s="24">
        <f t="shared" si="67"/>
        <v>92.360721960208721</v>
      </c>
      <c r="F189" s="24">
        <f t="shared" si="67"/>
        <v>74.69223052644071</v>
      </c>
      <c r="P189" s="92" t="s">
        <v>37</v>
      </c>
      <c r="Q189" s="92" t="s">
        <v>42</v>
      </c>
      <c r="R189" s="92" t="s">
        <v>43</v>
      </c>
      <c r="S189" s="92" t="s">
        <v>44</v>
      </c>
      <c r="Z189" s="6">
        <v>2180</v>
      </c>
      <c r="AA189" s="24">
        <v>-46.520802976342701</v>
      </c>
      <c r="AB189" s="24">
        <v>-27.175897585164499</v>
      </c>
      <c r="AG189" s="6">
        <v>2180</v>
      </c>
      <c r="AH189" s="24">
        <f t="shared" si="21"/>
        <v>30.551361258602132</v>
      </c>
      <c r="AI189" s="24">
        <f t="shared" si="22"/>
        <v>18.655040487960068</v>
      </c>
      <c r="AJ189" s="24" t="e">
        <f t="shared" si="23"/>
        <v>#DIV/0!</v>
      </c>
    </row>
    <row r="190" spans="3:36" x14ac:dyDescent="0.2">
      <c r="C190" s="6">
        <v>4800</v>
      </c>
      <c r="D190" s="24">
        <f t="shared" ref="D190:F190" si="68">(D128/D$80)*100</f>
        <v>79.747141600358432</v>
      </c>
      <c r="E190" s="24">
        <f t="shared" si="68"/>
        <v>84.485663734004149</v>
      </c>
      <c r="F190" s="24">
        <f t="shared" si="68"/>
        <v>81.885877328856438</v>
      </c>
      <c r="P190" s="92" t="s">
        <v>36</v>
      </c>
      <c r="Q190" s="24">
        <v>25</v>
      </c>
      <c r="R190" s="24">
        <v>36</v>
      </c>
      <c r="S190" s="24">
        <v>48</v>
      </c>
      <c r="Z190" s="6">
        <v>2200</v>
      </c>
      <c r="AA190" s="24">
        <v>-48.458302968406599</v>
      </c>
      <c r="AB190" s="24">
        <v>-27.238397584908501</v>
      </c>
      <c r="AG190" s="6">
        <v>2200</v>
      </c>
      <c r="AH190" s="24">
        <f t="shared" si="21"/>
        <v>31.823765396299081</v>
      </c>
      <c r="AI190" s="24">
        <f t="shared" si="22"/>
        <v>18.69794394761832</v>
      </c>
      <c r="AJ190" s="24" t="e">
        <f t="shared" si="23"/>
        <v>#DIV/0!</v>
      </c>
    </row>
    <row r="191" spans="3:36" x14ac:dyDescent="0.2">
      <c r="C191" s="6">
        <v>4900</v>
      </c>
      <c r="D191" s="24">
        <f t="shared" ref="D191:F191" si="69">(D129/D$80)*100</f>
        <v>79.197290241092134</v>
      </c>
      <c r="E191" s="24">
        <f t="shared" si="69"/>
        <v>81.137585086935132</v>
      </c>
      <c r="F191" s="24">
        <f t="shared" si="69"/>
        <v>68.365288158050731</v>
      </c>
      <c r="P191" s="6">
        <v>0</v>
      </c>
      <c r="Q191" s="24">
        <f>Q80/Q$80*100</f>
        <v>100</v>
      </c>
      <c r="R191" s="24">
        <f t="shared" ref="R191:S191" si="70">R80/R$80*100</f>
        <v>100</v>
      </c>
      <c r="S191" s="24">
        <f t="shared" si="70"/>
        <v>100</v>
      </c>
      <c r="Z191" s="6">
        <v>2220</v>
      </c>
      <c r="AA191" s="24">
        <v>-40.520803000918598</v>
      </c>
      <c r="AB191" s="24">
        <v>-26.0508975897725</v>
      </c>
      <c r="AG191" s="6">
        <v>2220</v>
      </c>
      <c r="AH191" s="24">
        <f t="shared" si="21"/>
        <v>26.61101296121776</v>
      </c>
      <c r="AI191" s="24">
        <f t="shared" si="22"/>
        <v>17.882778214111589</v>
      </c>
      <c r="AJ191" s="24" t="e">
        <f t="shared" si="23"/>
        <v>#DIV/0!</v>
      </c>
    </row>
    <row r="192" spans="3:36" x14ac:dyDescent="0.2">
      <c r="P192" s="6">
        <v>50</v>
      </c>
      <c r="Q192" s="24">
        <f t="shared" ref="Q192:S192" si="71">Q81/Q$80*100</f>
        <v>78.986095166242009</v>
      </c>
      <c r="R192" s="24">
        <f t="shared" si="71"/>
        <v>62.952750288736382</v>
      </c>
      <c r="S192" s="24">
        <f t="shared" si="71"/>
        <v>75.86113402820601</v>
      </c>
      <c r="Z192" s="6">
        <v>2240</v>
      </c>
      <c r="AA192" s="24">
        <v>-45.6458029799266</v>
      </c>
      <c r="AB192" s="24">
        <v>-24.925897594380501</v>
      </c>
      <c r="AG192" s="6">
        <v>2240</v>
      </c>
      <c r="AH192" s="24">
        <f t="shared" si="21"/>
        <v>29.976727131900187</v>
      </c>
      <c r="AI192" s="24">
        <f t="shared" si="22"/>
        <v>17.110515940263106</v>
      </c>
      <c r="AJ192" s="24" t="e">
        <f t="shared" si="23"/>
        <v>#DIV/0!</v>
      </c>
    </row>
    <row r="193" spans="16:36" x14ac:dyDescent="0.2">
      <c r="P193" s="6">
        <v>100</v>
      </c>
      <c r="Q193" s="24">
        <f t="shared" ref="Q193:S193" si="72">Q82/Q$80*100</f>
        <v>75.372844561342461</v>
      </c>
      <c r="R193" s="24">
        <f t="shared" si="72"/>
        <v>75.622210685276684</v>
      </c>
      <c r="S193" s="24">
        <f t="shared" si="72"/>
        <v>75.980044698017807</v>
      </c>
      <c r="Z193" s="6">
        <v>2260</v>
      </c>
      <c r="AA193" s="24">
        <v>-47.708302971478602</v>
      </c>
      <c r="AB193" s="24">
        <v>-24.800897594892501</v>
      </c>
      <c r="AG193" s="6">
        <v>2260</v>
      </c>
      <c r="AH193" s="24">
        <f t="shared" si="21"/>
        <v>31.331221859126046</v>
      </c>
      <c r="AI193" s="24">
        <f t="shared" si="22"/>
        <v>17.024709020946606</v>
      </c>
      <c r="AJ193" s="24" t="e">
        <f t="shared" si="23"/>
        <v>#DIV/0!</v>
      </c>
    </row>
    <row r="194" spans="16:36" x14ac:dyDescent="0.2">
      <c r="P194" s="6">
        <v>150</v>
      </c>
      <c r="Q194" s="24">
        <f t="shared" ref="Q194:S194" si="73">Q83/Q$80*100</f>
        <v>74.136732512297868</v>
      </c>
      <c r="R194" s="24">
        <f t="shared" si="73"/>
        <v>58.409219663770031</v>
      </c>
      <c r="S194" s="24">
        <f t="shared" si="73"/>
        <v>74.672027330088042</v>
      </c>
      <c r="Z194" s="6">
        <v>2280</v>
      </c>
      <c r="AA194" s="24">
        <v>-46.5833029760866</v>
      </c>
      <c r="AB194" s="24">
        <v>-29.675897574924502</v>
      </c>
      <c r="AG194" s="6">
        <v>2280</v>
      </c>
      <c r="AH194" s="24">
        <f t="shared" si="21"/>
        <v>30.592406553366487</v>
      </c>
      <c r="AI194" s="24">
        <f t="shared" si="22"/>
        <v>20.371178874290035</v>
      </c>
      <c r="AJ194" s="24" t="e">
        <f t="shared" si="23"/>
        <v>#DIV/0!</v>
      </c>
    </row>
    <row r="195" spans="16:36" x14ac:dyDescent="0.2">
      <c r="P195" s="6">
        <v>200</v>
      </c>
      <c r="Q195" s="24">
        <f t="shared" ref="Q195:S195" si="74">Q84/Q$80*100</f>
        <v>76.89421323708963</v>
      </c>
      <c r="R195" s="24">
        <f t="shared" si="74"/>
        <v>70.598114321131206</v>
      </c>
      <c r="S195" s="24">
        <f t="shared" si="74"/>
        <v>68.785949174404095</v>
      </c>
      <c r="Z195" s="6">
        <v>2300</v>
      </c>
      <c r="AA195" s="24">
        <v>-46.083302978134597</v>
      </c>
      <c r="AB195" s="24">
        <v>-24.113397597708499</v>
      </c>
      <c r="AG195" s="6">
        <v>2300</v>
      </c>
      <c r="AH195" s="24">
        <f t="shared" si="21"/>
        <v>30.264044195251127</v>
      </c>
      <c r="AI195" s="24">
        <f t="shared" si="22"/>
        <v>16.552770964705864</v>
      </c>
      <c r="AJ195" s="24" t="e">
        <f t="shared" si="23"/>
        <v>#DIV/0!</v>
      </c>
    </row>
    <row r="196" spans="16:36" x14ac:dyDescent="0.2">
      <c r="P196" s="6">
        <v>250</v>
      </c>
      <c r="Q196" s="24">
        <f t="shared" ref="Q196:S196" si="75">Q85/Q$80*100</f>
        <v>74.754788536820158</v>
      </c>
      <c r="R196" s="24">
        <f t="shared" si="75"/>
        <v>62.952750288736382</v>
      </c>
      <c r="S196" s="24">
        <f t="shared" si="75"/>
        <v>66.586101782885947</v>
      </c>
      <c r="Z196" s="6">
        <v>2320</v>
      </c>
      <c r="AA196" s="24">
        <v>-45.395802980950599</v>
      </c>
      <c r="AB196" s="24">
        <v>-25.3008975928445</v>
      </c>
      <c r="AG196" s="6">
        <v>2320</v>
      </c>
      <c r="AH196" s="24">
        <f t="shared" si="21"/>
        <v>29.812545952842505</v>
      </c>
      <c r="AI196" s="24">
        <f t="shared" si="22"/>
        <v>17.367936698212596</v>
      </c>
      <c r="AJ196" s="24" t="e">
        <f t="shared" si="23"/>
        <v>#DIV/0!</v>
      </c>
    </row>
    <row r="197" spans="16:36" x14ac:dyDescent="0.2">
      <c r="P197" s="6">
        <v>300</v>
      </c>
      <c r="Q197" s="24">
        <f t="shared" ref="Q197:S197" si="76">Q86/Q$80*100</f>
        <v>75.943357814747642</v>
      </c>
      <c r="R197" s="24">
        <f t="shared" si="76"/>
        <v>68.544787981002671</v>
      </c>
      <c r="S197" s="24">
        <f t="shared" si="76"/>
        <v>69.915600537616172</v>
      </c>
      <c r="Z197" s="6">
        <v>2340</v>
      </c>
      <c r="AA197" s="24">
        <v>-42.208302994006601</v>
      </c>
      <c r="AB197" s="24">
        <v>-22.425897604620499</v>
      </c>
      <c r="AG197" s="6">
        <v>2340</v>
      </c>
      <c r="AH197" s="24">
        <f t="shared" si="21"/>
        <v>27.719235919857098</v>
      </c>
      <c r="AI197" s="24">
        <f t="shared" si="22"/>
        <v>15.39437755393314</v>
      </c>
      <c r="AJ197" s="24" t="e">
        <f t="shared" si="23"/>
        <v>#DIV/0!</v>
      </c>
    </row>
    <row r="198" spans="16:36" x14ac:dyDescent="0.2">
      <c r="P198" s="6">
        <v>350</v>
      </c>
      <c r="Q198" s="24">
        <f t="shared" ref="Q198:S198" si="77">Q87/Q$80*100</f>
        <v>72.187478896496785</v>
      </c>
      <c r="R198" s="24">
        <f t="shared" si="77"/>
        <v>61.248926304373995</v>
      </c>
      <c r="S198" s="24">
        <f t="shared" si="77"/>
        <v>72.055992594228513</v>
      </c>
      <c r="Z198" s="6">
        <v>2360</v>
      </c>
      <c r="AA198" s="24">
        <v>-46.708302975574597</v>
      </c>
      <c r="AB198" s="24">
        <v>-21.3008976092285</v>
      </c>
      <c r="AG198" s="6">
        <v>2360</v>
      </c>
      <c r="AH198" s="24">
        <f t="shared" si="21"/>
        <v>30.674497142895323</v>
      </c>
      <c r="AI198" s="24">
        <f t="shared" si="22"/>
        <v>14.622115280084655</v>
      </c>
      <c r="AJ198" s="24" t="e">
        <f t="shared" si="23"/>
        <v>#DIV/0!</v>
      </c>
    </row>
    <row r="199" spans="16:36" x14ac:dyDescent="0.2">
      <c r="P199" s="6">
        <v>400</v>
      </c>
      <c r="Q199" s="24">
        <f t="shared" ref="Q199:S199" si="78">Q88/Q$80*100</f>
        <v>72.139936125379691</v>
      </c>
      <c r="R199" s="24">
        <f t="shared" si="78"/>
        <v>63.127501466619705</v>
      </c>
      <c r="S199" s="24">
        <f t="shared" si="78"/>
        <v>75.623312688582416</v>
      </c>
      <c r="Z199" s="6">
        <v>2380</v>
      </c>
      <c r="AA199" s="24">
        <v>-39.395803005526602</v>
      </c>
      <c r="AB199" s="24">
        <v>-27.3008975846525</v>
      </c>
      <c r="AG199" s="6">
        <v>2380</v>
      </c>
      <c r="AH199" s="24">
        <f t="shared" si="21"/>
        <v>25.872197655458208</v>
      </c>
      <c r="AI199" s="24">
        <f t="shared" si="22"/>
        <v>18.740847407276569</v>
      </c>
      <c r="AJ199" s="24" t="e">
        <f t="shared" si="23"/>
        <v>#DIV/0!</v>
      </c>
    </row>
    <row r="200" spans="16:36" x14ac:dyDescent="0.2">
      <c r="P200" s="6">
        <v>450</v>
      </c>
      <c r="Q200" s="24">
        <f t="shared" ref="Q200:S200" si="79">Q89/Q$80*100</f>
        <v>73.661304801126875</v>
      </c>
      <c r="R200" s="24">
        <f t="shared" si="79"/>
        <v>61.729492043553137</v>
      </c>
      <c r="S200" s="24">
        <f t="shared" si="79"/>
        <v>73.720741971593668</v>
      </c>
      <c r="Z200" s="6">
        <v>2400</v>
      </c>
      <c r="AA200" s="24">
        <v>-45.3333029812067</v>
      </c>
      <c r="AB200" s="24">
        <v>-26.9883975859325</v>
      </c>
      <c r="AG200" s="6">
        <v>2400</v>
      </c>
      <c r="AH200" s="24">
        <f t="shared" si="21"/>
        <v>29.771500658078153</v>
      </c>
      <c r="AI200" s="24">
        <f t="shared" si="22"/>
        <v>18.526330108985324</v>
      </c>
      <c r="AJ200" s="24" t="e">
        <f t="shared" si="23"/>
        <v>#DIV/0!</v>
      </c>
    </row>
    <row r="201" spans="16:36" x14ac:dyDescent="0.2">
      <c r="P201" s="6">
        <v>500</v>
      </c>
      <c r="Q201" s="24">
        <f t="shared" ref="Q201:S201" si="80">Q90/Q$80*100</f>
        <v>73.280962632190068</v>
      </c>
      <c r="R201" s="24">
        <f t="shared" si="80"/>
        <v>64.918701039923761</v>
      </c>
      <c r="S201" s="24">
        <f t="shared" si="80"/>
        <v>71.580349914981326</v>
      </c>
      <c r="Z201" s="6">
        <v>2420</v>
      </c>
      <c r="AA201" s="24">
        <v>-42.208302994006701</v>
      </c>
      <c r="AB201" s="24">
        <v>-23.238397601292501</v>
      </c>
      <c r="AG201" s="6">
        <v>2420</v>
      </c>
      <c r="AH201" s="24">
        <f t="shared" si="21"/>
        <v>27.719235919857166</v>
      </c>
      <c r="AI201" s="24">
        <f t="shared" si="22"/>
        <v>15.952122529490378</v>
      </c>
      <c r="AJ201" s="24" t="e">
        <f t="shared" si="23"/>
        <v>#DIV/0!</v>
      </c>
    </row>
    <row r="202" spans="16:36" x14ac:dyDescent="0.2">
      <c r="P202" s="6">
        <v>550</v>
      </c>
      <c r="Q202" s="24">
        <f t="shared" ref="Q202:S202" si="81">Q91/Q$80*100</f>
        <v>73.043248776604571</v>
      </c>
      <c r="R202" s="24">
        <f t="shared" si="81"/>
        <v>63.302252644503021</v>
      </c>
      <c r="S202" s="24">
        <f t="shared" si="81"/>
        <v>68.310306495156908</v>
      </c>
      <c r="Z202" s="6">
        <v>2440</v>
      </c>
      <c r="AA202" s="24">
        <v>-46.770802975318603</v>
      </c>
      <c r="AB202" s="24">
        <v>-23.050897602060399</v>
      </c>
      <c r="AG202" s="6">
        <v>2440</v>
      </c>
      <c r="AH202" s="24">
        <f t="shared" si="21"/>
        <v>30.715542437659749</v>
      </c>
      <c r="AI202" s="24">
        <f t="shared" si="22"/>
        <v>15.823412150515562</v>
      </c>
      <c r="AJ202" s="24" t="e">
        <f t="shared" si="23"/>
        <v>#DIV/0!</v>
      </c>
    </row>
    <row r="203" spans="16:36" x14ac:dyDescent="0.2">
      <c r="P203" s="6">
        <v>600</v>
      </c>
      <c r="Q203" s="24">
        <f t="shared" ref="Q203:S203" si="82">Q92/Q$80*100</f>
        <v>70.666110220749601</v>
      </c>
      <c r="R203" s="24">
        <f t="shared" si="82"/>
        <v>63.214877055561359</v>
      </c>
      <c r="S203" s="24">
        <f t="shared" si="82"/>
        <v>74.255839985746761</v>
      </c>
      <c r="Z203" s="6">
        <v>2460</v>
      </c>
      <c r="AA203" s="24">
        <v>-48.270802969174603</v>
      </c>
      <c r="AB203" s="24">
        <v>-26.425897588236499</v>
      </c>
      <c r="AG203" s="6">
        <v>2460</v>
      </c>
      <c r="AH203" s="24">
        <f t="shared" si="21"/>
        <v>31.700629512005822</v>
      </c>
      <c r="AI203" s="24">
        <f t="shared" si="22"/>
        <v>18.140198972061082</v>
      </c>
      <c r="AJ203" s="24" t="e">
        <f t="shared" si="23"/>
        <v>#DIV/0!</v>
      </c>
    </row>
    <row r="204" spans="16:36" x14ac:dyDescent="0.2">
      <c r="P204" s="6">
        <v>650</v>
      </c>
      <c r="Q204" s="24">
        <f t="shared" ref="Q204:S204" si="83">Q93/Q$80*100</f>
        <v>70.618567449632508</v>
      </c>
      <c r="R204" s="24">
        <f t="shared" si="83"/>
        <v>65.311891190161219</v>
      </c>
      <c r="S204" s="24">
        <f t="shared" si="83"/>
        <v>76.158410702735495</v>
      </c>
      <c r="Z204" s="6">
        <v>2480</v>
      </c>
      <c r="AA204" s="24">
        <v>-47.458302972502601</v>
      </c>
      <c r="AB204" s="24">
        <v>-26.3633975884925</v>
      </c>
      <c r="AG204" s="6">
        <v>2480</v>
      </c>
      <c r="AH204" s="24">
        <f t="shared" si="21"/>
        <v>31.167040680068364</v>
      </c>
      <c r="AI204" s="24">
        <f t="shared" si="22"/>
        <v>18.097295512402834</v>
      </c>
      <c r="AJ204" s="24" t="e">
        <f t="shared" si="23"/>
        <v>#DIV/0!</v>
      </c>
    </row>
    <row r="205" spans="16:36" x14ac:dyDescent="0.2">
      <c r="P205" s="6">
        <v>700</v>
      </c>
      <c r="Q205" s="24">
        <f t="shared" ref="Q205:S205" si="84">Q94/Q$80*100</f>
        <v>75.040045163522748</v>
      </c>
      <c r="R205" s="24">
        <f t="shared" si="84"/>
        <v>61.467365276728145</v>
      </c>
      <c r="S205" s="24">
        <f t="shared" si="84"/>
        <v>75.920589363111901</v>
      </c>
      <c r="Z205" s="6">
        <v>2500</v>
      </c>
      <c r="AA205" s="24">
        <v>-44.208302985814598</v>
      </c>
      <c r="AB205" s="24">
        <v>-26.113397589516499</v>
      </c>
      <c r="AG205" s="6">
        <v>2500</v>
      </c>
      <c r="AH205" s="24">
        <f t="shared" si="21"/>
        <v>29.032685352318531</v>
      </c>
      <c r="AI205" s="24">
        <f t="shared" si="22"/>
        <v>17.925681673769837</v>
      </c>
      <c r="AJ205" s="24" t="e">
        <f t="shared" si="23"/>
        <v>#DIV/0!</v>
      </c>
    </row>
    <row r="206" spans="16:36" x14ac:dyDescent="0.2">
      <c r="P206" s="6">
        <v>750</v>
      </c>
      <c r="Q206" s="24">
        <f t="shared" ref="Q206:S206" si="85">Q95/Q$80*100</f>
        <v>75.800729501396347</v>
      </c>
      <c r="R206" s="24">
        <f t="shared" si="85"/>
        <v>60.63729718178238</v>
      </c>
      <c r="S206" s="24">
        <f t="shared" si="85"/>
        <v>68.013029820627409</v>
      </c>
      <c r="Z206" s="6">
        <v>2520</v>
      </c>
      <c r="AA206" s="24">
        <v>-46.833302975062601</v>
      </c>
      <c r="AB206" s="24">
        <v>-25.4258975923325</v>
      </c>
      <c r="AG206" s="6">
        <v>2520</v>
      </c>
      <c r="AH206" s="24">
        <f t="shared" si="21"/>
        <v>30.756587732424169</v>
      </c>
      <c r="AI206" s="24">
        <f t="shared" si="22"/>
        <v>17.453743617529096</v>
      </c>
      <c r="AJ206" s="24" t="e">
        <f t="shared" si="23"/>
        <v>#DIV/0!</v>
      </c>
    </row>
    <row r="207" spans="16:36" x14ac:dyDescent="0.2">
      <c r="P207" s="6">
        <v>800</v>
      </c>
      <c r="Q207" s="24">
        <f t="shared" ref="Q207:S207" si="86">Q96/Q$80*100</f>
        <v>71.902222269794194</v>
      </c>
      <c r="R207" s="24">
        <f t="shared" si="86"/>
        <v>58.627658636124181</v>
      </c>
      <c r="S207" s="24">
        <f t="shared" si="86"/>
        <v>69.618323863086687</v>
      </c>
      <c r="Z207" s="6">
        <v>2540</v>
      </c>
      <c r="AA207" s="24">
        <v>-45.770802979414597</v>
      </c>
      <c r="AB207" s="24">
        <v>-25.7383975910525</v>
      </c>
      <c r="AG207" s="6">
        <v>2540</v>
      </c>
      <c r="AH207" s="24">
        <f t="shared" si="21"/>
        <v>30.058817721429026</v>
      </c>
      <c r="AI207" s="24">
        <f t="shared" si="22"/>
        <v>17.668260915820341</v>
      </c>
      <c r="AJ207" s="24" t="e">
        <f t="shared" si="23"/>
        <v>#DIV/0!</v>
      </c>
    </row>
    <row r="208" spans="16:36" x14ac:dyDescent="0.2">
      <c r="P208" s="6">
        <v>850</v>
      </c>
      <c r="Q208" s="24">
        <f t="shared" ref="Q208:S208" si="87">Q97/Q$80*100</f>
        <v>71.331709016388999</v>
      </c>
      <c r="R208" s="24">
        <f t="shared" si="87"/>
        <v>61.860555426965625</v>
      </c>
      <c r="S208" s="24">
        <f t="shared" si="87"/>
        <v>70.807430561204654</v>
      </c>
      <c r="Z208" s="6">
        <v>2560</v>
      </c>
      <c r="AA208" s="24">
        <v>-46.020802978390599</v>
      </c>
      <c r="AB208" s="24">
        <v>-24.863397594636499</v>
      </c>
      <c r="AG208" s="6">
        <v>2560</v>
      </c>
      <c r="AH208" s="24">
        <f t="shared" si="21"/>
        <v>30.222998900486708</v>
      </c>
      <c r="AI208" s="24">
        <f t="shared" si="22"/>
        <v>17.067612480604854</v>
      </c>
      <c r="AJ208" s="24" t="e">
        <f t="shared" si="23"/>
        <v>#DIV/0!</v>
      </c>
    </row>
    <row r="209" spans="16:36" x14ac:dyDescent="0.2">
      <c r="P209" s="6">
        <v>900</v>
      </c>
      <c r="Q209" s="24">
        <f t="shared" ref="Q209:S209" si="88">Q98/Q$80*100</f>
        <v>69.287369858353713</v>
      </c>
      <c r="R209" s="24">
        <f t="shared" si="88"/>
        <v>60.2441070315449</v>
      </c>
      <c r="S209" s="24">
        <f t="shared" si="88"/>
        <v>66.942833792321252</v>
      </c>
      <c r="Z209" s="6">
        <v>2580</v>
      </c>
      <c r="AA209" s="24">
        <v>-48.770802967126599</v>
      </c>
      <c r="AB209" s="24">
        <v>-22.113397605900499</v>
      </c>
      <c r="AG209" s="6">
        <v>2580</v>
      </c>
      <c r="AH209" s="24">
        <f t="shared" ref="AH209:AH272" si="89">100*(AA209/AA$80)</f>
        <v>32.028991870121182</v>
      </c>
      <c r="AI209" s="24">
        <f t="shared" ref="AI209:AI272" si="90">100*(AB209/AB$80)</f>
        <v>15.179860255641895</v>
      </c>
      <c r="AJ209" s="24" t="e">
        <f t="shared" ref="AJ209:AJ272" si="91">100*(AC209/AC$80)</f>
        <v>#DIV/0!</v>
      </c>
    </row>
    <row r="210" spans="16:36" x14ac:dyDescent="0.2">
      <c r="P210" s="6">
        <v>950</v>
      </c>
      <c r="Q210" s="24">
        <f t="shared" ref="Q210:S210" si="92">Q99/Q$80*100</f>
        <v>69.66771202729052</v>
      </c>
      <c r="R210" s="24">
        <f t="shared" si="92"/>
        <v>62.210057782732264</v>
      </c>
      <c r="S210" s="24">
        <f t="shared" si="92"/>
        <v>70.688519891392843</v>
      </c>
      <c r="Z210" s="6">
        <v>2600</v>
      </c>
      <c r="AA210" s="24">
        <v>-42.145802994262603</v>
      </c>
      <c r="AB210" s="24">
        <v>-24.550897595916499</v>
      </c>
      <c r="AG210" s="6">
        <v>2600</v>
      </c>
      <c r="AH210" s="24">
        <f t="shared" si="89"/>
        <v>27.678190625092679</v>
      </c>
      <c r="AI210" s="24">
        <f t="shared" si="90"/>
        <v>16.853095182313606</v>
      </c>
      <c r="AJ210" s="24" t="e">
        <f t="shared" si="91"/>
        <v>#DIV/0!</v>
      </c>
    </row>
    <row r="211" spans="16:36" x14ac:dyDescent="0.2">
      <c r="P211" s="6">
        <v>1000</v>
      </c>
      <c r="Q211" s="24">
        <f t="shared" ref="Q211:S211" si="93">Q100/Q$80*100</f>
        <v>70.761195762983803</v>
      </c>
      <c r="R211" s="24">
        <f t="shared" si="93"/>
        <v>52.030801671028804</v>
      </c>
      <c r="S211" s="24">
        <f t="shared" si="93"/>
        <v>71.223617905545936</v>
      </c>
      <c r="Z211" s="6">
        <v>2620</v>
      </c>
      <c r="AA211" s="24">
        <v>-44.833302983254598</v>
      </c>
      <c r="AB211" s="24">
        <v>-22.9883976023165</v>
      </c>
      <c r="AG211" s="6">
        <v>2620</v>
      </c>
      <c r="AH211" s="24">
        <f t="shared" si="89"/>
        <v>29.44313829996273</v>
      </c>
      <c r="AI211" s="24">
        <f t="shared" si="90"/>
        <v>15.780508690857381</v>
      </c>
      <c r="AJ211" s="24" t="e">
        <f t="shared" si="91"/>
        <v>#DIV/0!</v>
      </c>
    </row>
    <row r="212" spans="16:36" x14ac:dyDescent="0.2">
      <c r="P212" s="6">
        <v>1050</v>
      </c>
      <c r="Q212" s="24">
        <f t="shared" ref="Q212:S212" si="94">Q101/Q$80*100</f>
        <v>75.277759019108245</v>
      </c>
      <c r="R212" s="24">
        <f t="shared" si="94"/>
        <v>64.787637656511251</v>
      </c>
      <c r="S212" s="24">
        <f t="shared" si="94"/>
        <v>65.634816424391488</v>
      </c>
      <c r="Z212" s="6">
        <v>2640</v>
      </c>
      <c r="AA212" s="24">
        <v>-39.895803003478598</v>
      </c>
      <c r="AB212" s="24">
        <v>-22.425897604620499</v>
      </c>
      <c r="AG212" s="6">
        <v>2640</v>
      </c>
      <c r="AH212" s="24">
        <f t="shared" si="89"/>
        <v>26.200560013573565</v>
      </c>
      <c r="AI212" s="24">
        <f t="shared" si="90"/>
        <v>15.39437755393314</v>
      </c>
      <c r="AJ212" s="24" t="e">
        <f t="shared" si="91"/>
        <v>#DIV/0!</v>
      </c>
    </row>
    <row r="213" spans="16:36" x14ac:dyDescent="0.2">
      <c r="P213" s="6">
        <v>1100</v>
      </c>
      <c r="Q213" s="24">
        <f t="shared" ref="Q213:S213" si="95">Q102/Q$80*100</f>
        <v>73.80393311447817</v>
      </c>
      <c r="R213" s="24">
        <f t="shared" si="95"/>
        <v>51.812362698674654</v>
      </c>
      <c r="S213" s="24">
        <f t="shared" si="95"/>
        <v>65.753727094203285</v>
      </c>
      <c r="Z213" s="6">
        <v>2660</v>
      </c>
      <c r="AA213" s="24">
        <v>-37.270803014230601</v>
      </c>
      <c r="AB213" s="24">
        <v>-25.1133975936125</v>
      </c>
      <c r="AG213" s="6">
        <v>2660</v>
      </c>
      <c r="AH213" s="24">
        <f t="shared" si="89"/>
        <v>24.476657633467937</v>
      </c>
      <c r="AI213" s="24">
        <f t="shared" si="90"/>
        <v>17.239226319237851</v>
      </c>
      <c r="AJ213" s="24" t="e">
        <f t="shared" si="91"/>
        <v>#DIV/0!</v>
      </c>
    </row>
    <row r="214" spans="16:36" x14ac:dyDescent="0.2">
      <c r="P214" s="6">
        <v>1150</v>
      </c>
      <c r="Q214" s="24">
        <f t="shared" ref="Q214:S214" si="96">Q103/Q$80*100</f>
        <v>72.139936125379691</v>
      </c>
      <c r="R214" s="24">
        <f t="shared" si="96"/>
        <v>66.535149435344465</v>
      </c>
      <c r="S214" s="24">
        <f t="shared" si="96"/>
        <v>68.250851160251017</v>
      </c>
      <c r="Z214" s="6">
        <v>2680</v>
      </c>
      <c r="AA214" s="24">
        <v>-40.7083030001506</v>
      </c>
      <c r="AB214" s="24">
        <v>-25.550897591820501</v>
      </c>
      <c r="AG214" s="6">
        <v>2680</v>
      </c>
      <c r="AH214" s="24">
        <f t="shared" si="89"/>
        <v>26.734148845511026</v>
      </c>
      <c r="AI214" s="24">
        <f t="shared" si="90"/>
        <v>17.539550536845596</v>
      </c>
      <c r="AJ214" s="24" t="e">
        <f t="shared" si="91"/>
        <v>#DIV/0!</v>
      </c>
    </row>
    <row r="215" spans="16:36" x14ac:dyDescent="0.2">
      <c r="P215" s="6">
        <v>1200</v>
      </c>
      <c r="Q215" s="24">
        <f t="shared" ref="Q215:S215" si="97">Q104/Q$80*100</f>
        <v>73.185877089955881</v>
      </c>
      <c r="R215" s="24">
        <f t="shared" si="97"/>
        <v>57.142273624115958</v>
      </c>
      <c r="S215" s="24">
        <f t="shared" si="97"/>
        <v>72.055992594228513</v>
      </c>
      <c r="Z215" s="6">
        <v>2700</v>
      </c>
      <c r="AA215" s="24">
        <v>-43.770802987606601</v>
      </c>
      <c r="AB215" s="24">
        <v>-24.738397595148498</v>
      </c>
      <c r="AG215" s="6">
        <v>2700</v>
      </c>
      <c r="AH215" s="24">
        <f t="shared" si="89"/>
        <v>28.745368288967594</v>
      </c>
      <c r="AI215" s="24">
        <f t="shared" si="90"/>
        <v>16.981805561288354</v>
      </c>
      <c r="AJ215" s="24" t="e">
        <f t="shared" si="91"/>
        <v>#DIV/0!</v>
      </c>
    </row>
    <row r="216" spans="16:36" x14ac:dyDescent="0.2">
      <c r="P216" s="6">
        <v>1250</v>
      </c>
      <c r="Q216" s="24">
        <f t="shared" ref="Q216:S216" si="98">Q105/Q$80*100</f>
        <v>72.092393354262583</v>
      </c>
      <c r="R216" s="24">
        <f t="shared" si="98"/>
        <v>66.491461640873638</v>
      </c>
      <c r="S216" s="24">
        <f t="shared" si="98"/>
        <v>70.272332547051548</v>
      </c>
      <c r="Z216" s="6">
        <v>2720</v>
      </c>
      <c r="AA216" s="24">
        <v>-48.083302969942601</v>
      </c>
      <c r="AB216" s="24">
        <v>-24.800897594892501</v>
      </c>
      <c r="AG216" s="6">
        <v>2720</v>
      </c>
      <c r="AH216" s="24">
        <f t="shared" si="89"/>
        <v>31.57749362771256</v>
      </c>
      <c r="AI216" s="24">
        <f t="shared" si="90"/>
        <v>17.024709020946606</v>
      </c>
      <c r="AJ216" s="24" t="e">
        <f t="shared" si="91"/>
        <v>#DIV/0!</v>
      </c>
    </row>
    <row r="217" spans="16:36" x14ac:dyDescent="0.2">
      <c r="P217" s="6">
        <v>1300</v>
      </c>
      <c r="Q217" s="24">
        <f t="shared" ref="Q217:S217" si="99">Q106/Q$80*100</f>
        <v>73.233419861072974</v>
      </c>
      <c r="R217" s="24">
        <f t="shared" si="99"/>
        <v>59.938292470249088</v>
      </c>
      <c r="S217" s="24">
        <f t="shared" si="99"/>
        <v>71.639805249887218</v>
      </c>
      <c r="Z217" s="6">
        <v>2740</v>
      </c>
      <c r="AA217" s="24">
        <v>-46.8958029748066</v>
      </c>
      <c r="AB217" s="24">
        <v>-26.300897588748501</v>
      </c>
      <c r="AG217" s="6">
        <v>2740</v>
      </c>
      <c r="AH217" s="24">
        <f t="shared" si="89"/>
        <v>30.797633027188589</v>
      </c>
      <c r="AI217" s="24">
        <f t="shared" si="90"/>
        <v>18.054392052744582</v>
      </c>
      <c r="AJ217" s="24" t="e">
        <f t="shared" si="91"/>
        <v>#DIV/0!</v>
      </c>
    </row>
    <row r="218" spans="16:36" x14ac:dyDescent="0.2">
      <c r="P218" s="6">
        <v>1350</v>
      </c>
      <c r="Q218" s="24">
        <f t="shared" ref="Q218:S218" si="100">Q107/Q$80*100</f>
        <v>69.66771202729052</v>
      </c>
      <c r="R218" s="24">
        <f t="shared" si="100"/>
        <v>64.831325450982078</v>
      </c>
      <c r="S218" s="24">
        <f t="shared" si="100"/>
        <v>73.066733287628779</v>
      </c>
      <c r="Z218" s="6">
        <v>2760</v>
      </c>
      <c r="AA218" s="24">
        <v>-43.520802988630599</v>
      </c>
      <c r="AB218" s="24">
        <v>-26.113397589516499</v>
      </c>
      <c r="AG218" s="6">
        <v>2760</v>
      </c>
      <c r="AH218" s="24">
        <f t="shared" si="89"/>
        <v>28.581187109909916</v>
      </c>
      <c r="AI218" s="24">
        <f t="shared" si="90"/>
        <v>17.925681673769837</v>
      </c>
      <c r="AJ218" s="24" t="e">
        <f t="shared" si="91"/>
        <v>#DIV/0!</v>
      </c>
    </row>
    <row r="219" spans="16:36" x14ac:dyDescent="0.2">
      <c r="P219" s="6">
        <v>1400</v>
      </c>
      <c r="Q219" s="24">
        <f t="shared" ref="Q219:S219" si="101">Q108/Q$80*100</f>
        <v>73.185877089955881</v>
      </c>
      <c r="R219" s="24">
        <f t="shared" si="101"/>
        <v>58.234468485886715</v>
      </c>
      <c r="S219" s="24">
        <f t="shared" si="101"/>
        <v>65.396995084767894</v>
      </c>
      <c r="Z219" s="6">
        <v>2780</v>
      </c>
      <c r="AA219" s="24">
        <v>-38.958303007318598</v>
      </c>
      <c r="AB219" s="24">
        <v>-25.3008975928445</v>
      </c>
      <c r="AG219" s="6">
        <v>2780</v>
      </c>
      <c r="AH219" s="24">
        <f t="shared" si="89"/>
        <v>25.584880592107268</v>
      </c>
      <c r="AI219" s="24">
        <f t="shared" si="90"/>
        <v>17.367936698212596</v>
      </c>
      <c r="AJ219" s="24" t="e">
        <f t="shared" si="91"/>
        <v>#DIV/0!</v>
      </c>
    </row>
    <row r="220" spans="16:36" x14ac:dyDescent="0.2">
      <c r="P220" s="6">
        <v>1450</v>
      </c>
      <c r="Q220" s="24">
        <f t="shared" ref="Q220:S220" si="102">Q109/Q$80*100</f>
        <v>71.854679498677086</v>
      </c>
      <c r="R220" s="24">
        <f t="shared" si="102"/>
        <v>62.166369988261437</v>
      </c>
      <c r="S220" s="24">
        <f t="shared" si="102"/>
        <v>68.13194049043922</v>
      </c>
      <c r="Z220" s="6">
        <v>2800</v>
      </c>
      <c r="AA220" s="24">
        <v>-41.208302998102702</v>
      </c>
      <c r="AB220" s="24">
        <v>-22.488397604364501</v>
      </c>
      <c r="AG220" s="6">
        <v>2800</v>
      </c>
      <c r="AH220" s="24">
        <f t="shared" si="89"/>
        <v>27.06251120362645</v>
      </c>
      <c r="AI220" s="24">
        <f t="shared" si="90"/>
        <v>15.43728101359139</v>
      </c>
      <c r="AJ220" s="24" t="e">
        <f t="shared" si="91"/>
        <v>#DIV/0!</v>
      </c>
    </row>
    <row r="221" spans="16:36" x14ac:dyDescent="0.2">
      <c r="P221" s="6">
        <v>1500</v>
      </c>
      <c r="Q221" s="24">
        <f t="shared" ref="Q221:S221" si="103">Q110/Q$80*100</f>
        <v>74.517074681234661</v>
      </c>
      <c r="R221" s="24">
        <f t="shared" si="103"/>
        <v>58.190780691415881</v>
      </c>
      <c r="S221" s="24">
        <f t="shared" si="103"/>
        <v>66.823923122509441</v>
      </c>
      <c r="Z221" s="6">
        <v>2820</v>
      </c>
      <c r="AA221" s="24">
        <v>-41.6458029963106</v>
      </c>
      <c r="AB221" s="24">
        <v>-22.925897602572501</v>
      </c>
      <c r="AG221" s="6">
        <v>2820</v>
      </c>
      <c r="AH221" s="24">
        <f t="shared" si="89"/>
        <v>27.349828266977322</v>
      </c>
      <c r="AI221" s="24">
        <f t="shared" si="90"/>
        <v>15.737605231199133</v>
      </c>
      <c r="AJ221" s="24" t="e">
        <f t="shared" si="91"/>
        <v>#DIV/0!</v>
      </c>
    </row>
    <row r="222" spans="16:36" x14ac:dyDescent="0.2">
      <c r="P222" s="6">
        <v>1550</v>
      </c>
      <c r="Q222" s="24">
        <f t="shared" ref="Q222:S222" si="104">Q111/Q$80*100</f>
        <v>73.994104198946559</v>
      </c>
      <c r="R222" s="24">
        <f t="shared" si="104"/>
        <v>63.433316027915509</v>
      </c>
      <c r="S222" s="24">
        <f t="shared" si="104"/>
        <v>66.051003768732784</v>
      </c>
      <c r="Z222" s="6">
        <v>2840</v>
      </c>
      <c r="AA222" s="24">
        <v>-39.020803007062597</v>
      </c>
      <c r="AB222" s="24">
        <v>-24.550897595916499</v>
      </c>
      <c r="AG222" s="6">
        <v>2840</v>
      </c>
      <c r="AH222" s="24">
        <f t="shared" si="89"/>
        <v>25.625925886871688</v>
      </c>
      <c r="AI222" s="24">
        <f t="shared" si="90"/>
        <v>16.853095182313606</v>
      </c>
      <c r="AJ222" s="24" t="e">
        <f t="shared" si="91"/>
        <v>#DIV/0!</v>
      </c>
    </row>
    <row r="223" spans="16:36" x14ac:dyDescent="0.2">
      <c r="P223" s="6">
        <v>1600</v>
      </c>
      <c r="Q223" s="24">
        <f t="shared" ref="Q223:S223" si="105">Q112/Q$80*100</f>
        <v>71.379251787506092</v>
      </c>
      <c r="R223" s="24">
        <f t="shared" si="105"/>
        <v>55.525825228695226</v>
      </c>
      <c r="S223" s="24">
        <f t="shared" si="105"/>
        <v>67.537387141380236</v>
      </c>
      <c r="Z223" s="6">
        <v>2860</v>
      </c>
      <c r="AA223" s="24">
        <v>-45.395802980950599</v>
      </c>
      <c r="AB223" s="24">
        <v>-24.175897597452501</v>
      </c>
      <c r="AG223" s="6">
        <v>2860</v>
      </c>
      <c r="AH223" s="24">
        <f t="shared" si="89"/>
        <v>29.812545952842505</v>
      </c>
      <c r="AI223" s="24">
        <f t="shared" si="90"/>
        <v>16.595674424364116</v>
      </c>
      <c r="AJ223" s="24" t="e">
        <f t="shared" si="91"/>
        <v>#DIV/0!</v>
      </c>
    </row>
    <row r="224" spans="16:36" x14ac:dyDescent="0.2">
      <c r="P224" s="6">
        <v>1650</v>
      </c>
      <c r="Q224" s="24">
        <f t="shared" ref="Q224:S224" si="106">Q113/Q$80*100</f>
        <v>69.09719877388531</v>
      </c>
      <c r="R224" s="24">
        <f t="shared" si="106"/>
        <v>60.41885820942823</v>
      </c>
      <c r="S224" s="24">
        <f t="shared" si="106"/>
        <v>66.110459103638675</v>
      </c>
      <c r="Z224" s="6">
        <v>2880</v>
      </c>
      <c r="AA224" s="24">
        <v>-45.520802980438603</v>
      </c>
      <c r="AB224" s="24">
        <v>-25.550897591820501</v>
      </c>
      <c r="AG224" s="6">
        <v>2880</v>
      </c>
      <c r="AH224" s="24">
        <f t="shared" si="89"/>
        <v>29.894636542371352</v>
      </c>
      <c r="AI224" s="24">
        <f t="shared" si="90"/>
        <v>17.539550536845596</v>
      </c>
      <c r="AJ224" s="24" t="e">
        <f t="shared" si="91"/>
        <v>#DIV/0!</v>
      </c>
    </row>
    <row r="225" spans="16:36" x14ac:dyDescent="0.2">
      <c r="P225" s="6">
        <v>1700</v>
      </c>
      <c r="Q225" s="24">
        <f t="shared" ref="Q225:S225" si="107">Q114/Q$80*100</f>
        <v>69.572626485056304</v>
      </c>
      <c r="R225" s="24">
        <f t="shared" si="107"/>
        <v>61.467365276728145</v>
      </c>
      <c r="S225" s="24">
        <f t="shared" si="107"/>
        <v>71.996537259322608</v>
      </c>
      <c r="Z225" s="6">
        <v>2900</v>
      </c>
      <c r="AA225" s="24">
        <v>-43.645802988118596</v>
      </c>
      <c r="AB225" s="24">
        <v>-27.863397582348501</v>
      </c>
      <c r="AG225" s="6">
        <v>2900</v>
      </c>
      <c r="AH225" s="24">
        <f t="shared" si="89"/>
        <v>28.663277699438755</v>
      </c>
      <c r="AI225" s="24">
        <f t="shared" si="90"/>
        <v>19.126978544200814</v>
      </c>
      <c r="AJ225" s="24" t="e">
        <f t="shared" si="91"/>
        <v>#DIV/0!</v>
      </c>
    </row>
    <row r="226" spans="16:36" x14ac:dyDescent="0.2">
      <c r="P226" s="6">
        <v>1750</v>
      </c>
      <c r="Q226" s="24">
        <f t="shared" ref="Q226:S226" si="108">Q115/Q$80*100</f>
        <v>69.334912629470807</v>
      </c>
      <c r="R226" s="24">
        <f t="shared" si="108"/>
        <v>54.91419610610361</v>
      </c>
      <c r="S226" s="24">
        <f t="shared" si="108"/>
        <v>67.12119979703894</v>
      </c>
      <c r="Z226" s="6">
        <v>2920</v>
      </c>
      <c r="AA226" s="24">
        <v>-42.083302994518597</v>
      </c>
      <c r="AB226" s="24">
        <v>-25.925897590284499</v>
      </c>
      <c r="AG226" s="6">
        <v>2920</v>
      </c>
      <c r="AH226" s="24">
        <f t="shared" si="89"/>
        <v>27.637145330328256</v>
      </c>
      <c r="AI226" s="24">
        <f t="shared" si="90"/>
        <v>17.796971294795089</v>
      </c>
      <c r="AJ226" s="24" t="e">
        <f t="shared" si="91"/>
        <v>#DIV/0!</v>
      </c>
    </row>
    <row r="227" spans="16:36" x14ac:dyDescent="0.2">
      <c r="P227" s="6">
        <v>1800</v>
      </c>
      <c r="Q227" s="24">
        <f t="shared" ref="Q227:S227" si="109">Q116/Q$80*100</f>
        <v>73.946561427829465</v>
      </c>
      <c r="R227" s="24">
        <f t="shared" si="109"/>
        <v>61.991618810378114</v>
      </c>
      <c r="S227" s="24">
        <f t="shared" si="109"/>
        <v>71.937081924416717</v>
      </c>
      <c r="Z227" s="6">
        <v>2940</v>
      </c>
      <c r="AA227" s="24">
        <v>-42.020802994774598</v>
      </c>
      <c r="AB227" s="24">
        <v>-25.488397592076399</v>
      </c>
      <c r="AG227" s="6">
        <v>2940</v>
      </c>
      <c r="AH227" s="24">
        <f t="shared" si="89"/>
        <v>27.596100035563836</v>
      </c>
      <c r="AI227" s="24">
        <f t="shared" si="90"/>
        <v>17.496647077187276</v>
      </c>
      <c r="AJ227" s="24" t="e">
        <f t="shared" si="91"/>
        <v>#DIV/0!</v>
      </c>
    </row>
    <row r="228" spans="16:36" x14ac:dyDescent="0.2">
      <c r="P228" s="6">
        <v>1850</v>
      </c>
      <c r="Q228" s="24">
        <f t="shared" ref="Q228:S228" si="110">Q117/Q$80*100</f>
        <v>68.146343351543322</v>
      </c>
      <c r="R228" s="24">
        <f t="shared" si="110"/>
        <v>57.753902746707574</v>
      </c>
      <c r="S228" s="24">
        <f t="shared" si="110"/>
        <v>69.796689867804361</v>
      </c>
      <c r="Z228" s="6">
        <v>2960</v>
      </c>
      <c r="AA228" s="24">
        <v>-43.520802988630599</v>
      </c>
      <c r="AB228" s="24">
        <v>-23.800897598988499</v>
      </c>
      <c r="AG228" s="6">
        <v>2960</v>
      </c>
      <c r="AH228" s="24">
        <f t="shared" si="89"/>
        <v>28.581187109909916</v>
      </c>
      <c r="AI228" s="24">
        <f t="shared" si="90"/>
        <v>16.338253666414619</v>
      </c>
      <c r="AJ228" s="24" t="e">
        <f t="shared" si="91"/>
        <v>#DIV/0!</v>
      </c>
    </row>
    <row r="229" spans="16:36" x14ac:dyDescent="0.2">
      <c r="P229" s="6">
        <v>1900</v>
      </c>
      <c r="Q229" s="24">
        <f t="shared" ref="Q229:S229" si="111">Q118/Q$80*100</f>
        <v>71.331709016388999</v>
      </c>
      <c r="R229" s="24">
        <f t="shared" si="111"/>
        <v>63.083813672148871</v>
      </c>
      <c r="S229" s="24">
        <f t="shared" si="111"/>
        <v>70.926341231016437</v>
      </c>
      <c r="Z229" s="6">
        <v>2980</v>
      </c>
      <c r="AA229" s="24">
        <v>-42.395802993238597</v>
      </c>
      <c r="AB229" s="24">
        <v>-28.0508975815805</v>
      </c>
      <c r="AG229" s="6">
        <v>2980</v>
      </c>
      <c r="AH229" s="24">
        <f t="shared" si="89"/>
        <v>27.842371804150357</v>
      </c>
      <c r="AI229" s="24">
        <f t="shared" si="90"/>
        <v>19.255688923175558</v>
      </c>
      <c r="AJ229" s="24" t="e">
        <f t="shared" si="91"/>
        <v>#DIV/0!</v>
      </c>
    </row>
    <row r="230" spans="16:36" x14ac:dyDescent="0.2">
      <c r="P230" s="6">
        <v>1950</v>
      </c>
      <c r="Q230" s="24">
        <f t="shared" ref="Q230:S230" si="112">Q119/Q$80*100</f>
        <v>69.477540942822117</v>
      </c>
      <c r="R230" s="24">
        <f t="shared" si="112"/>
        <v>58.36553186929919</v>
      </c>
      <c r="S230" s="24">
        <f t="shared" si="112"/>
        <v>75.623312688582416</v>
      </c>
      <c r="Z230" s="6">
        <v>3000</v>
      </c>
      <c r="AA230" s="24">
        <v>-46.958302974550598</v>
      </c>
      <c r="AB230" s="24">
        <v>-23.675897599500502</v>
      </c>
      <c r="AG230" s="6">
        <v>3000</v>
      </c>
      <c r="AH230" s="24">
        <f t="shared" si="89"/>
        <v>30.838678321953005</v>
      </c>
      <c r="AI230" s="24">
        <f t="shared" si="90"/>
        <v>16.252446747098123</v>
      </c>
      <c r="AJ230" s="24" t="e">
        <f t="shared" si="91"/>
        <v>#DIV/0!</v>
      </c>
    </row>
    <row r="231" spans="16:36" x14ac:dyDescent="0.2">
      <c r="P231" s="6">
        <v>2000</v>
      </c>
      <c r="Q231" s="24">
        <f t="shared" ref="Q231:S231" si="113">Q120/Q$80*100</f>
        <v>67.575830098138141</v>
      </c>
      <c r="R231" s="24">
        <f t="shared" si="113"/>
        <v>62.297433371673925</v>
      </c>
      <c r="S231" s="24">
        <f t="shared" si="113"/>
        <v>76.752964051794493</v>
      </c>
      <c r="Z231" s="6">
        <v>3020</v>
      </c>
      <c r="AA231" s="24">
        <v>-42.395802993238703</v>
      </c>
      <c r="AB231" s="24">
        <v>-26.0508975897725</v>
      </c>
      <c r="AG231" s="6">
        <v>3020</v>
      </c>
      <c r="AH231" s="24">
        <f t="shared" si="89"/>
        <v>27.842371804150428</v>
      </c>
      <c r="AI231" s="24">
        <f t="shared" si="90"/>
        <v>17.882778214111589</v>
      </c>
      <c r="AJ231" s="24" t="e">
        <f t="shared" si="91"/>
        <v>#DIV/0!</v>
      </c>
    </row>
    <row r="232" spans="16:36" x14ac:dyDescent="0.2">
      <c r="P232" s="6">
        <v>2050</v>
      </c>
      <c r="Q232" s="24">
        <f t="shared" ref="Q232:S232" si="114">Q121/Q$80*100</f>
        <v>74.612160223468862</v>
      </c>
      <c r="R232" s="24">
        <f t="shared" si="114"/>
        <v>54.783132722691107</v>
      </c>
      <c r="S232" s="24">
        <f t="shared" si="114"/>
        <v>65.634816424391488</v>
      </c>
      <c r="Z232" s="6">
        <v>3040</v>
      </c>
      <c r="AA232" s="24">
        <v>-42.458302992982603</v>
      </c>
      <c r="AB232" s="24">
        <v>-27.238397584908501</v>
      </c>
      <c r="AG232" s="6">
        <v>3040</v>
      </c>
      <c r="AH232" s="24">
        <f t="shared" si="89"/>
        <v>27.88341709891478</v>
      </c>
      <c r="AI232" s="24">
        <f t="shared" si="90"/>
        <v>18.69794394761832</v>
      </c>
      <c r="AJ232" s="24" t="e">
        <f t="shared" si="91"/>
        <v>#DIV/0!</v>
      </c>
    </row>
    <row r="233" spans="16:36" x14ac:dyDescent="0.2">
      <c r="P233" s="6">
        <v>2100</v>
      </c>
      <c r="Q233" s="24">
        <f t="shared" ref="Q233:S233" si="115">Q122/Q$80*100</f>
        <v>74.089189741180761</v>
      </c>
      <c r="R233" s="24">
        <f t="shared" si="115"/>
        <v>61.816867632494798</v>
      </c>
      <c r="S233" s="24">
        <f t="shared" si="115"/>
        <v>64.683531065897114</v>
      </c>
      <c r="Z233" s="6">
        <v>3060</v>
      </c>
      <c r="AA233" s="24">
        <v>-44.645802984022602</v>
      </c>
      <c r="AB233" s="24">
        <v>-24.3633975966845</v>
      </c>
      <c r="AG233" s="6">
        <v>3060</v>
      </c>
      <c r="AH233" s="24">
        <f t="shared" si="89"/>
        <v>29.320002415669471</v>
      </c>
      <c r="AI233" s="24">
        <f t="shared" si="90"/>
        <v>16.724384803338861</v>
      </c>
      <c r="AJ233" s="24" t="e">
        <f t="shared" si="91"/>
        <v>#DIV/0!</v>
      </c>
    </row>
    <row r="234" spans="16:36" x14ac:dyDescent="0.2">
      <c r="P234" s="6">
        <v>2150</v>
      </c>
      <c r="Q234" s="24">
        <f t="shared" ref="Q234:S234" si="116">Q123/Q$80*100</f>
        <v>71.093995160803502</v>
      </c>
      <c r="R234" s="24">
        <f t="shared" si="116"/>
        <v>58.58397084165334</v>
      </c>
      <c r="S234" s="24">
        <f t="shared" si="116"/>
        <v>67.359021136662548</v>
      </c>
      <c r="Z234" s="6">
        <v>3080</v>
      </c>
      <c r="AA234" s="24">
        <v>-44.770802983510599</v>
      </c>
      <c r="AB234" s="24">
        <v>-28.300897580556502</v>
      </c>
      <c r="AG234" s="6">
        <v>3080</v>
      </c>
      <c r="AH234" s="24">
        <f t="shared" si="89"/>
        <v>29.40209300519831</v>
      </c>
      <c r="AI234" s="24">
        <f t="shared" si="90"/>
        <v>19.427302761808559</v>
      </c>
      <c r="AJ234" s="24" t="e">
        <f t="shared" si="91"/>
        <v>#DIV/0!</v>
      </c>
    </row>
    <row r="235" spans="16:36" x14ac:dyDescent="0.2">
      <c r="P235" s="6">
        <v>2200</v>
      </c>
      <c r="Q235" s="24">
        <f t="shared" ref="Q235:S235" si="117">Q124/Q$80*100</f>
        <v>71.997307812028382</v>
      </c>
      <c r="R235" s="24">
        <f t="shared" si="117"/>
        <v>63.739130589211321</v>
      </c>
      <c r="S235" s="24">
        <f t="shared" si="117"/>
        <v>61.056755636637305</v>
      </c>
      <c r="Z235" s="6">
        <v>3100</v>
      </c>
      <c r="AA235" s="24">
        <v>-45.583302980182701</v>
      </c>
      <c r="AB235" s="24">
        <v>-24.0508975979645</v>
      </c>
      <c r="AG235" s="6">
        <v>3100</v>
      </c>
      <c r="AH235" s="24">
        <f t="shared" si="89"/>
        <v>29.935681837135835</v>
      </c>
      <c r="AI235" s="24">
        <f t="shared" si="90"/>
        <v>16.509867505047616</v>
      </c>
      <c r="AJ235" s="24" t="e">
        <f t="shared" si="91"/>
        <v>#DIV/0!</v>
      </c>
    </row>
    <row r="236" spans="16:36" x14ac:dyDescent="0.2">
      <c r="P236" s="6">
        <v>2250</v>
      </c>
      <c r="Q236" s="24">
        <f t="shared" ref="Q236:S236" si="118">Q125/Q$80*100</f>
        <v>70.523481907398306</v>
      </c>
      <c r="R236" s="24">
        <f t="shared" si="118"/>
        <v>55.35107405081191</v>
      </c>
      <c r="S236" s="24">
        <f t="shared" si="118"/>
        <v>64.267343721555818</v>
      </c>
      <c r="Z236" s="6">
        <v>3120</v>
      </c>
      <c r="AA236" s="24">
        <v>-43.958302986838603</v>
      </c>
      <c r="AB236" s="24">
        <v>-22.9883976023165</v>
      </c>
      <c r="AG236" s="6">
        <v>3120</v>
      </c>
      <c r="AH236" s="24">
        <f t="shared" si="89"/>
        <v>28.868504173260856</v>
      </c>
      <c r="AI236" s="24">
        <f t="shared" si="90"/>
        <v>15.780508690857381</v>
      </c>
      <c r="AJ236" s="24" t="e">
        <f t="shared" si="91"/>
        <v>#DIV/0!</v>
      </c>
    </row>
    <row r="237" spans="16:36" x14ac:dyDescent="0.2">
      <c r="P237" s="6">
        <v>2300</v>
      </c>
      <c r="Q237" s="24">
        <f t="shared" ref="Q237:S237" si="119">Q126/Q$80*100</f>
        <v>68.526685520480129</v>
      </c>
      <c r="R237" s="24">
        <f t="shared" si="119"/>
        <v>63.433316027915509</v>
      </c>
      <c r="S237" s="24">
        <f t="shared" si="119"/>
        <v>69.023770514027689</v>
      </c>
      <c r="Z237" s="6">
        <v>3140</v>
      </c>
      <c r="AA237" s="24">
        <v>-48.7083029673826</v>
      </c>
      <c r="AB237" s="24">
        <v>-28.550897579532499</v>
      </c>
      <c r="AG237" s="6">
        <v>3140</v>
      </c>
      <c r="AH237" s="24">
        <f t="shared" si="89"/>
        <v>31.987946575356762</v>
      </c>
      <c r="AI237" s="24">
        <f t="shared" si="90"/>
        <v>19.598916600441552</v>
      </c>
      <c r="AJ237" s="24" t="e">
        <f t="shared" si="91"/>
        <v>#DIV/0!</v>
      </c>
    </row>
    <row r="238" spans="16:36" x14ac:dyDescent="0.2">
      <c r="P238" s="6">
        <v>2350</v>
      </c>
      <c r="Q238" s="24">
        <f t="shared" ref="Q238:S238" si="120">Q127/Q$80*100</f>
        <v>72.75799214990198</v>
      </c>
      <c r="R238" s="24">
        <f t="shared" si="120"/>
        <v>52.511367410207946</v>
      </c>
      <c r="S238" s="24">
        <f t="shared" si="120"/>
        <v>67.537387141380236</v>
      </c>
      <c r="Z238" s="6">
        <v>3160</v>
      </c>
      <c r="AA238" s="24">
        <v>-46.458302976598603</v>
      </c>
      <c r="AB238" s="24">
        <v>-26.863397586444499</v>
      </c>
      <c r="AG238" s="6">
        <v>3160</v>
      </c>
      <c r="AH238" s="24">
        <f t="shared" si="89"/>
        <v>30.510315963837648</v>
      </c>
      <c r="AI238" s="24">
        <f t="shared" si="90"/>
        <v>18.440523189668827</v>
      </c>
      <c r="AJ238" s="24" t="e">
        <f t="shared" si="91"/>
        <v>#DIV/0!</v>
      </c>
    </row>
    <row r="239" spans="16:36" x14ac:dyDescent="0.2">
      <c r="P239" s="6">
        <v>2400</v>
      </c>
      <c r="Q239" s="24">
        <f t="shared" ref="Q239:S239" si="121">Q128/Q$80*100</f>
        <v>68.669313833831424</v>
      </c>
      <c r="R239" s="24">
        <f t="shared" si="121"/>
        <v>63.957569561565478</v>
      </c>
      <c r="S239" s="24">
        <f t="shared" si="121"/>
        <v>65.396995084767894</v>
      </c>
      <c r="Z239" s="6">
        <v>3180</v>
      </c>
      <c r="AA239" s="24">
        <v>-42.520802992726601</v>
      </c>
      <c r="AB239" s="24">
        <v>-23.925897598476499</v>
      </c>
      <c r="AG239" s="6">
        <v>3180</v>
      </c>
      <c r="AH239" s="24">
        <f t="shared" si="89"/>
        <v>27.9244623936792</v>
      </c>
      <c r="AI239" s="24">
        <f t="shared" si="90"/>
        <v>16.424060585731119</v>
      </c>
      <c r="AJ239" s="24" t="e">
        <f t="shared" si="91"/>
        <v>#DIV/0!</v>
      </c>
    </row>
    <row r="240" spans="16:36" x14ac:dyDescent="0.2">
      <c r="P240" s="6">
        <v>2450</v>
      </c>
      <c r="Q240" s="24">
        <f t="shared" ref="Q240:S240" si="122">Q129/Q$80*100</f>
        <v>70.808738534100897</v>
      </c>
      <c r="R240" s="24">
        <f t="shared" si="122"/>
        <v>55.525825228695226</v>
      </c>
      <c r="S240" s="24">
        <f t="shared" si="122"/>
        <v>70.569609221581047</v>
      </c>
      <c r="Z240" s="6">
        <v>3200</v>
      </c>
      <c r="AA240" s="24">
        <v>-45.0208029824866</v>
      </c>
      <c r="AB240" s="24">
        <v>-26.0508975897725</v>
      </c>
      <c r="AG240" s="6">
        <v>3200</v>
      </c>
      <c r="AH240" s="24">
        <f t="shared" si="89"/>
        <v>29.566274184255992</v>
      </c>
      <c r="AI240" s="24">
        <f t="shared" si="90"/>
        <v>17.882778214111589</v>
      </c>
      <c r="AJ240" s="24" t="e">
        <f t="shared" si="91"/>
        <v>#DIV/0!</v>
      </c>
    </row>
    <row r="241" spans="16:36" x14ac:dyDescent="0.2">
      <c r="P241" s="6">
        <v>2500</v>
      </c>
      <c r="Q241" s="24">
        <f t="shared" ref="Q241:S241" si="123">Q130/Q$80*100</f>
        <v>71.046452389686394</v>
      </c>
      <c r="R241" s="24">
        <f t="shared" si="123"/>
        <v>61.467365276728145</v>
      </c>
      <c r="S241" s="24">
        <f t="shared" si="123"/>
        <v>65.278084414956098</v>
      </c>
      <c r="Z241" s="6">
        <v>3220</v>
      </c>
      <c r="AA241" s="24">
        <v>-46.020802978390599</v>
      </c>
      <c r="AB241" s="24">
        <v>-30.113397573132499</v>
      </c>
      <c r="AG241" s="6">
        <v>3220</v>
      </c>
      <c r="AH241" s="24">
        <f t="shared" si="89"/>
        <v>30.222998900486708</v>
      </c>
      <c r="AI241" s="24">
        <f t="shared" si="90"/>
        <v>20.671503091897776</v>
      </c>
      <c r="AJ241" s="24" t="e">
        <f t="shared" si="91"/>
        <v>#DIV/0!</v>
      </c>
    </row>
    <row r="242" spans="16:36" x14ac:dyDescent="0.2">
      <c r="P242" s="6">
        <v>2550</v>
      </c>
      <c r="Q242" s="24">
        <f t="shared" ref="Q242:S242" si="124">Q131/Q$80*100</f>
        <v>68.384057207128819</v>
      </c>
      <c r="R242" s="24">
        <f t="shared" si="124"/>
        <v>57.753902746707574</v>
      </c>
      <c r="S242" s="24">
        <f t="shared" si="124"/>
        <v>66.051003768732784</v>
      </c>
      <c r="Z242" s="6">
        <v>3240</v>
      </c>
      <c r="AA242" s="24">
        <v>-43.1458029901667</v>
      </c>
      <c r="AB242" s="24">
        <v>-29.113397577228501</v>
      </c>
      <c r="AG242" s="6">
        <v>3240</v>
      </c>
      <c r="AH242" s="24">
        <f t="shared" si="89"/>
        <v>28.334915341323462</v>
      </c>
      <c r="AI242" s="24">
        <f t="shared" si="90"/>
        <v>19.985047737365793</v>
      </c>
      <c r="AJ242" s="24" t="e">
        <f t="shared" si="91"/>
        <v>#DIV/0!</v>
      </c>
    </row>
    <row r="243" spans="16:36" x14ac:dyDescent="0.2">
      <c r="P243" s="6">
        <v>2600</v>
      </c>
      <c r="Q243" s="24">
        <f t="shared" ref="Q243:S243" si="125">Q132/Q$80*100</f>
        <v>73.37604817442427</v>
      </c>
      <c r="R243" s="24">
        <f t="shared" si="125"/>
        <v>62.122682193790602</v>
      </c>
      <c r="S243" s="24">
        <f t="shared" si="125"/>
        <v>59.808193603613446</v>
      </c>
      <c r="Z243" s="6">
        <v>3260</v>
      </c>
      <c r="AA243" s="24">
        <v>-43.833302987350599</v>
      </c>
      <c r="AB243" s="24">
        <v>-24.9883975941245</v>
      </c>
      <c r="AG243" s="6">
        <v>3260</v>
      </c>
      <c r="AH243" s="24">
        <f t="shared" si="89"/>
        <v>28.786413583732013</v>
      </c>
      <c r="AI243" s="24">
        <f t="shared" si="90"/>
        <v>17.153419399921351</v>
      </c>
      <c r="AJ243" s="24" t="e">
        <f t="shared" si="91"/>
        <v>#DIV/0!</v>
      </c>
    </row>
    <row r="244" spans="16:36" x14ac:dyDescent="0.2">
      <c r="P244" s="6">
        <v>2650</v>
      </c>
      <c r="Q244" s="24">
        <f t="shared" ref="Q244:S244" si="126">Q133/Q$80*100</f>
        <v>70.5710246785154</v>
      </c>
      <c r="R244" s="24">
        <f t="shared" si="126"/>
        <v>57.753902746707574</v>
      </c>
      <c r="S244" s="24">
        <f t="shared" si="126"/>
        <v>62.305317669661179</v>
      </c>
      <c r="Z244" s="6">
        <v>3280</v>
      </c>
      <c r="AA244" s="24">
        <v>-39.458303005270601</v>
      </c>
      <c r="AB244" s="24">
        <v>-26.3633975884925</v>
      </c>
      <c r="AG244" s="6">
        <v>3280</v>
      </c>
      <c r="AH244" s="24">
        <f t="shared" si="89"/>
        <v>25.913242950222624</v>
      </c>
      <c r="AI244" s="24">
        <f t="shared" si="90"/>
        <v>18.097295512402834</v>
      </c>
      <c r="AJ244" s="24" t="e">
        <f t="shared" si="91"/>
        <v>#DIV/0!</v>
      </c>
    </row>
    <row r="245" spans="16:36" x14ac:dyDescent="0.2">
      <c r="P245" s="6">
        <v>2700</v>
      </c>
      <c r="Q245" s="24">
        <f t="shared" ref="Q245:S245" si="127">Q134/Q$80*100</f>
        <v>68.19388612266043</v>
      </c>
      <c r="R245" s="24">
        <f t="shared" si="127"/>
        <v>62.297433371673925</v>
      </c>
      <c r="S245" s="24">
        <f t="shared" si="127"/>
        <v>66.645557117791768</v>
      </c>
      <c r="Z245" s="6">
        <v>3300</v>
      </c>
      <c r="AA245" s="24">
        <v>-43.708302987862602</v>
      </c>
      <c r="AB245" s="24">
        <v>-23.675897599500502</v>
      </c>
      <c r="AG245" s="6">
        <v>3300</v>
      </c>
      <c r="AH245" s="24">
        <f t="shared" si="89"/>
        <v>28.704322994203174</v>
      </c>
      <c r="AI245" s="24">
        <f t="shared" si="90"/>
        <v>16.252446747098123</v>
      </c>
      <c r="AJ245" s="24" t="e">
        <f t="shared" si="91"/>
        <v>#DIV/0!</v>
      </c>
    </row>
    <row r="246" spans="16:36" x14ac:dyDescent="0.2">
      <c r="P246" s="6">
        <v>2750</v>
      </c>
      <c r="Q246" s="24">
        <f t="shared" ref="Q246:S246" si="128">Q135/Q$80*100</f>
        <v>67.718458411489436</v>
      </c>
      <c r="R246" s="24">
        <f t="shared" si="128"/>
        <v>59.326663347657473</v>
      </c>
      <c r="S246" s="24">
        <f t="shared" si="128"/>
        <v>70.629064556486952</v>
      </c>
      <c r="Z246" s="6">
        <v>3320</v>
      </c>
      <c r="AA246" s="24">
        <v>-40.083303002710601</v>
      </c>
      <c r="AB246" s="24">
        <v>-23.3008976010365</v>
      </c>
      <c r="AG246" s="6">
        <v>3320</v>
      </c>
      <c r="AH246" s="24">
        <f t="shared" si="89"/>
        <v>26.323695897866827</v>
      </c>
      <c r="AI246" s="24">
        <f t="shared" si="90"/>
        <v>15.995025989148626</v>
      </c>
      <c r="AJ246" s="24" t="e">
        <f t="shared" si="91"/>
        <v>#DIV/0!</v>
      </c>
    </row>
    <row r="247" spans="16:36" x14ac:dyDescent="0.2">
      <c r="P247" s="6">
        <v>2800</v>
      </c>
      <c r="Q247" s="24">
        <f t="shared" ref="Q247:S247" si="129">Q136/Q$80*100</f>
        <v>73.756390343361062</v>
      </c>
      <c r="R247" s="24">
        <f t="shared" si="129"/>
        <v>59.239287758715811</v>
      </c>
      <c r="S247" s="24">
        <f t="shared" si="129"/>
        <v>71.81817125460492</v>
      </c>
      <c r="Z247" s="6">
        <v>3340</v>
      </c>
      <c r="AA247" s="24">
        <v>-43.583302988374697</v>
      </c>
      <c r="AB247" s="24">
        <v>-23.550897600012501</v>
      </c>
      <c r="AG247" s="6">
        <v>3340</v>
      </c>
      <c r="AH247" s="24">
        <f t="shared" si="89"/>
        <v>28.622232404674396</v>
      </c>
      <c r="AI247" s="24">
        <f t="shared" si="90"/>
        <v>16.166639827781623</v>
      </c>
      <c r="AJ247" s="24" t="e">
        <f t="shared" si="91"/>
        <v>#DIV/0!</v>
      </c>
    </row>
    <row r="248" spans="16:36" x14ac:dyDescent="0.2">
      <c r="P248" s="6">
        <v>2850</v>
      </c>
      <c r="Q248" s="24">
        <f t="shared" ref="Q248:S248" si="130">Q137/Q$80*100</f>
        <v>70.951366847452206</v>
      </c>
      <c r="R248" s="24">
        <f t="shared" si="130"/>
        <v>61.904243221436452</v>
      </c>
      <c r="S248" s="24">
        <f t="shared" si="130"/>
        <v>72.055992594228513</v>
      </c>
      <c r="Z248" s="6">
        <v>3360</v>
      </c>
      <c r="AA248" s="24">
        <v>-47.7708029712227</v>
      </c>
      <c r="AB248" s="24">
        <v>-24.0508975979645</v>
      </c>
      <c r="AG248" s="6">
        <v>3360</v>
      </c>
      <c r="AH248" s="24">
        <f t="shared" si="89"/>
        <v>31.372267153890526</v>
      </c>
      <c r="AI248" s="24">
        <f t="shared" si="90"/>
        <v>16.509867505047616</v>
      </c>
      <c r="AJ248" s="24" t="e">
        <f t="shared" si="91"/>
        <v>#DIV/0!</v>
      </c>
    </row>
    <row r="249" spans="16:36" x14ac:dyDescent="0.2">
      <c r="P249" s="6">
        <v>2900</v>
      </c>
      <c r="Q249" s="24">
        <f t="shared" ref="Q249:S249" si="131">Q138/Q$80*100</f>
        <v>73.37604817442427</v>
      </c>
      <c r="R249" s="24">
        <f t="shared" si="131"/>
        <v>60.20041923707408</v>
      </c>
      <c r="S249" s="24">
        <f t="shared" si="131"/>
        <v>69.321047188557188</v>
      </c>
      <c r="Z249" s="6">
        <v>3380</v>
      </c>
      <c r="AA249" s="24">
        <v>-44.270802985558603</v>
      </c>
      <c r="AB249" s="24">
        <v>-23.675897599500502</v>
      </c>
      <c r="AG249" s="6">
        <v>3380</v>
      </c>
      <c r="AH249" s="24">
        <f t="shared" si="89"/>
        <v>29.073730647082957</v>
      </c>
      <c r="AI249" s="24">
        <f t="shared" si="90"/>
        <v>16.252446747098123</v>
      </c>
      <c r="AJ249" s="24" t="e">
        <f t="shared" si="91"/>
        <v>#DIV/0!</v>
      </c>
    </row>
    <row r="250" spans="16:36" x14ac:dyDescent="0.2">
      <c r="P250" s="6">
        <v>2950</v>
      </c>
      <c r="Q250" s="24">
        <f t="shared" ref="Q250:S250" si="132">Q139/Q$80*100</f>
        <v>74.136732512297868</v>
      </c>
      <c r="R250" s="24">
        <f t="shared" si="132"/>
        <v>57.360712596470108</v>
      </c>
      <c r="S250" s="24">
        <f t="shared" si="132"/>
        <v>69.083225848933594</v>
      </c>
      <c r="Z250" s="6">
        <v>3400</v>
      </c>
      <c r="AA250" s="24">
        <v>-47.458302972502601</v>
      </c>
      <c r="AB250" s="24">
        <v>-22.113397605900499</v>
      </c>
      <c r="AG250" s="6">
        <v>3400</v>
      </c>
      <c r="AH250" s="24">
        <f t="shared" si="89"/>
        <v>31.167040680068364</v>
      </c>
      <c r="AI250" s="24">
        <f t="shared" si="90"/>
        <v>15.179860255641895</v>
      </c>
      <c r="AJ250" s="24" t="e">
        <f t="shared" si="91"/>
        <v>#DIV/0!</v>
      </c>
    </row>
    <row r="251" spans="16:36" x14ac:dyDescent="0.2">
      <c r="P251" s="6">
        <v>3000</v>
      </c>
      <c r="Q251" s="24">
        <f t="shared" ref="Q251:S251" si="133">Q140/Q$80*100</f>
        <v>75.848272272513455</v>
      </c>
      <c r="R251" s="24">
        <f t="shared" si="133"/>
        <v>60.41885820942823</v>
      </c>
      <c r="S251" s="24">
        <f t="shared" si="133"/>
        <v>67.477931806474331</v>
      </c>
      <c r="Z251" s="6">
        <v>3420</v>
      </c>
      <c r="AA251" s="24">
        <v>-41.9583029950306</v>
      </c>
      <c r="AB251" s="24">
        <v>-22.925897602572501</v>
      </c>
      <c r="AG251" s="6">
        <v>3420</v>
      </c>
      <c r="AH251" s="24">
        <f t="shared" si="89"/>
        <v>27.555054740799417</v>
      </c>
      <c r="AI251" s="24">
        <f t="shared" si="90"/>
        <v>15.737605231199133</v>
      </c>
      <c r="AJ251" s="24" t="e">
        <f t="shared" si="91"/>
        <v>#DIV/0!</v>
      </c>
    </row>
    <row r="252" spans="16:36" x14ac:dyDescent="0.2">
      <c r="P252" s="6">
        <v>3050</v>
      </c>
      <c r="Q252" s="24">
        <f t="shared" ref="Q252:S252" si="134">Q141/Q$80*100</f>
        <v>67.813543953723638</v>
      </c>
      <c r="R252" s="24">
        <f t="shared" si="134"/>
        <v>62.690623521911405</v>
      </c>
      <c r="S252" s="24">
        <f t="shared" si="134"/>
        <v>65.753727094203285</v>
      </c>
      <c r="Z252" s="6">
        <v>3440</v>
      </c>
      <c r="AA252" s="24">
        <v>-38.8958030075746</v>
      </c>
      <c r="AB252" s="24">
        <v>-26.3633975884925</v>
      </c>
      <c r="AG252" s="6">
        <v>3440</v>
      </c>
      <c r="AH252" s="24">
        <f t="shared" si="89"/>
        <v>25.543835297342849</v>
      </c>
      <c r="AI252" s="24">
        <f t="shared" si="90"/>
        <v>18.097295512402834</v>
      </c>
      <c r="AJ252" s="24" t="e">
        <f t="shared" si="91"/>
        <v>#DIV/0!</v>
      </c>
    </row>
    <row r="253" spans="16:36" x14ac:dyDescent="0.2">
      <c r="P253" s="6">
        <v>3100</v>
      </c>
      <c r="Q253" s="24">
        <f t="shared" ref="Q253:S253" si="135">Q142/Q$80*100</f>
        <v>72.662906607667779</v>
      </c>
      <c r="R253" s="24">
        <f t="shared" si="135"/>
        <v>56.486956707053501</v>
      </c>
      <c r="S253" s="24">
        <f t="shared" si="135"/>
        <v>68.726493839498204</v>
      </c>
      <c r="Z253" s="6">
        <v>3460</v>
      </c>
      <c r="AA253" s="24">
        <v>-41.583302996566701</v>
      </c>
      <c r="AB253" s="24">
        <v>-25.550897591820501</v>
      </c>
      <c r="AG253" s="6">
        <v>3460</v>
      </c>
      <c r="AH253" s="24">
        <f t="shared" si="89"/>
        <v>27.30878297221297</v>
      </c>
      <c r="AI253" s="24">
        <f t="shared" si="90"/>
        <v>17.539550536845596</v>
      </c>
      <c r="AJ253" s="24" t="e">
        <f t="shared" si="91"/>
        <v>#DIV/0!</v>
      </c>
    </row>
    <row r="254" spans="16:36" x14ac:dyDescent="0.2">
      <c r="P254" s="6">
        <v>3150</v>
      </c>
      <c r="Q254" s="24">
        <f t="shared" ref="Q254:S254" si="136">Q143/Q$80*100</f>
        <v>71.093995160803502</v>
      </c>
      <c r="R254" s="24">
        <f t="shared" si="136"/>
        <v>62.253745577203098</v>
      </c>
      <c r="S254" s="24">
        <f t="shared" si="136"/>
        <v>70.272332547051548</v>
      </c>
      <c r="Z254" s="6">
        <v>3480</v>
      </c>
      <c r="AA254" s="24">
        <v>-47.2083029735266</v>
      </c>
      <c r="AB254" s="24">
        <v>-28.300897580556502</v>
      </c>
      <c r="AG254" s="6">
        <v>3480</v>
      </c>
      <c r="AH254" s="24">
        <f t="shared" si="89"/>
        <v>31.002859501010683</v>
      </c>
      <c r="AI254" s="24">
        <f t="shared" si="90"/>
        <v>19.427302761808559</v>
      </c>
      <c r="AJ254" s="24" t="e">
        <f t="shared" si="91"/>
        <v>#DIV/0!</v>
      </c>
    </row>
    <row r="255" spans="16:36" x14ac:dyDescent="0.2">
      <c r="P255" s="6">
        <v>3200</v>
      </c>
      <c r="Q255" s="24">
        <f t="shared" ref="Q255:S255" si="137">Q144/Q$80*100</f>
        <v>69.334912629470807</v>
      </c>
      <c r="R255" s="24">
        <f t="shared" si="137"/>
        <v>55.656888612107721</v>
      </c>
      <c r="S255" s="24">
        <f t="shared" si="137"/>
        <v>67.12119979703894</v>
      </c>
      <c r="Z255" s="6">
        <v>3500</v>
      </c>
      <c r="AA255" s="24">
        <v>-43.645802988118596</v>
      </c>
      <c r="AB255" s="24">
        <v>-26.925897586188501</v>
      </c>
      <c r="AG255" s="6">
        <v>3500</v>
      </c>
      <c r="AH255" s="24">
        <f t="shared" si="89"/>
        <v>28.663277699438755</v>
      </c>
      <c r="AI255" s="24">
        <f t="shared" si="90"/>
        <v>18.483426649327075</v>
      </c>
      <c r="AJ255" s="24" t="e">
        <f t="shared" si="91"/>
        <v>#DIV/0!</v>
      </c>
    </row>
    <row r="256" spans="16:36" x14ac:dyDescent="0.2">
      <c r="P256" s="6">
        <v>3250</v>
      </c>
      <c r="Q256" s="24">
        <f t="shared" ref="Q256:S256" si="138">Q145/Q$80*100</f>
        <v>68.859484918299813</v>
      </c>
      <c r="R256" s="24">
        <f t="shared" si="138"/>
        <v>65.923520312752842</v>
      </c>
      <c r="S256" s="24">
        <f t="shared" si="138"/>
        <v>70.153421877239765</v>
      </c>
      <c r="Z256" s="6">
        <v>3520</v>
      </c>
      <c r="AA256" s="24">
        <v>-42.458302992982603</v>
      </c>
      <c r="AB256" s="24">
        <v>-24.050897597964401</v>
      </c>
      <c r="AG256" s="6">
        <v>3520</v>
      </c>
      <c r="AH256" s="24">
        <f t="shared" si="89"/>
        <v>27.88341709891478</v>
      </c>
      <c r="AI256" s="24">
        <f t="shared" si="90"/>
        <v>16.509867505047549</v>
      </c>
      <c r="AJ256" s="24" t="e">
        <f t="shared" si="91"/>
        <v>#DIV/0!</v>
      </c>
    </row>
    <row r="257" spans="16:36" x14ac:dyDescent="0.2">
      <c r="P257" s="6">
        <v>3300</v>
      </c>
      <c r="Q257" s="24">
        <f t="shared" ref="Q257:S257" si="139">Q146/Q$80*100</f>
        <v>74.469531910117553</v>
      </c>
      <c r="R257" s="24">
        <f t="shared" si="139"/>
        <v>55.700576406578548</v>
      </c>
      <c r="S257" s="24">
        <f t="shared" si="139"/>
        <v>72.174903264040296</v>
      </c>
      <c r="Z257" s="6">
        <v>3540</v>
      </c>
      <c r="AA257" s="24">
        <v>-46.645802975830598</v>
      </c>
      <c r="AB257" s="24">
        <v>-25.363397592588498</v>
      </c>
      <c r="AG257" s="6">
        <v>3540</v>
      </c>
      <c r="AH257" s="24">
        <f t="shared" si="89"/>
        <v>30.633451848130903</v>
      </c>
      <c r="AI257" s="24">
        <f t="shared" si="90"/>
        <v>17.410840157870847</v>
      </c>
      <c r="AJ257" s="24" t="e">
        <f t="shared" si="91"/>
        <v>#DIV/0!</v>
      </c>
    </row>
    <row r="258" spans="16:36" x14ac:dyDescent="0.2">
      <c r="P258" s="6">
        <v>3350</v>
      </c>
      <c r="Q258" s="24">
        <f t="shared" ref="Q258:S258" si="140">Q147/Q$80*100</f>
        <v>71.616965643091589</v>
      </c>
      <c r="R258" s="24">
        <f t="shared" si="140"/>
        <v>63.345940438973855</v>
      </c>
      <c r="S258" s="24">
        <f t="shared" si="140"/>
        <v>68.072485155533329</v>
      </c>
      <c r="Z258" s="6">
        <v>3560</v>
      </c>
      <c r="AA258" s="24">
        <v>-49.3333029648226</v>
      </c>
      <c r="AB258" s="24">
        <v>-24.738397595148498</v>
      </c>
      <c r="AG258" s="6">
        <v>3560</v>
      </c>
      <c r="AH258" s="24">
        <f t="shared" si="89"/>
        <v>32.398399523000961</v>
      </c>
      <c r="AI258" s="24">
        <f t="shared" si="90"/>
        <v>16.981805561288354</v>
      </c>
      <c r="AJ258" s="24" t="e">
        <f t="shared" si="91"/>
        <v>#DIV/0!</v>
      </c>
    </row>
    <row r="259" spans="16:36" x14ac:dyDescent="0.2">
      <c r="P259" s="6">
        <v>3400</v>
      </c>
      <c r="Q259" s="24">
        <f t="shared" ref="Q259:S259" si="141">Q148/Q$80*100</f>
        <v>71.4267945586232</v>
      </c>
      <c r="R259" s="24">
        <f t="shared" si="141"/>
        <v>61.685804249082295</v>
      </c>
      <c r="S259" s="24">
        <f t="shared" si="141"/>
        <v>70.866885896110631</v>
      </c>
      <c r="Z259" s="6">
        <v>3580</v>
      </c>
      <c r="AA259" s="24">
        <v>-41.770802995798697</v>
      </c>
      <c r="AB259" s="24">
        <v>-26.863397586444499</v>
      </c>
      <c r="AG259" s="6">
        <v>3580</v>
      </c>
      <c r="AH259" s="24">
        <f t="shared" si="89"/>
        <v>27.431918856506222</v>
      </c>
      <c r="AI259" s="24">
        <f t="shared" si="90"/>
        <v>18.440523189668827</v>
      </c>
      <c r="AJ259" s="24" t="e">
        <f t="shared" si="91"/>
        <v>#DIV/0!</v>
      </c>
    </row>
    <row r="260" spans="16:36" x14ac:dyDescent="0.2">
      <c r="P260" s="6">
        <v>3450</v>
      </c>
      <c r="Q260" s="24">
        <f t="shared" ref="Q260:S260" si="142">Q149/Q$80*100</f>
        <v>69.192284316119526</v>
      </c>
      <c r="R260" s="24">
        <f t="shared" si="142"/>
        <v>62.515872344028075</v>
      </c>
      <c r="S260" s="24">
        <f t="shared" si="142"/>
        <v>67.834663815909735</v>
      </c>
      <c r="Z260" s="6">
        <v>3600</v>
      </c>
      <c r="AA260" s="24">
        <v>-45.208302981718603</v>
      </c>
      <c r="AB260" s="24">
        <v>-21.050897610252498</v>
      </c>
      <c r="AG260" s="6">
        <v>3600</v>
      </c>
      <c r="AH260" s="24">
        <f t="shared" si="89"/>
        <v>29.689410068549254</v>
      </c>
      <c r="AI260" s="24">
        <f t="shared" si="90"/>
        <v>14.450501441451657</v>
      </c>
      <c r="AJ260" s="24" t="e">
        <f t="shared" si="91"/>
        <v>#DIV/0!</v>
      </c>
    </row>
    <row r="261" spans="16:36" x14ac:dyDescent="0.2">
      <c r="P261" s="6">
        <v>3500</v>
      </c>
      <c r="Q261" s="24">
        <f t="shared" ref="Q261:S261" si="143">Q150/Q$80*100</f>
        <v>70.333310822929903</v>
      </c>
      <c r="R261" s="24">
        <f t="shared" si="143"/>
        <v>60.02566805919075</v>
      </c>
      <c r="S261" s="24">
        <f t="shared" si="143"/>
        <v>63.970067047026326</v>
      </c>
      <c r="Z261" s="6">
        <v>3620</v>
      </c>
      <c r="AA261" s="24">
        <v>-39.270803006038598</v>
      </c>
      <c r="AB261" s="24">
        <v>-23.050897602060498</v>
      </c>
      <c r="AG261" s="6">
        <v>3620</v>
      </c>
      <c r="AH261" s="24">
        <f t="shared" si="89"/>
        <v>25.790107065929369</v>
      </c>
      <c r="AI261" s="24">
        <f t="shared" si="90"/>
        <v>15.823412150515628</v>
      </c>
      <c r="AJ261" s="24" t="e">
        <f t="shared" si="91"/>
        <v>#DIV/0!</v>
      </c>
    </row>
    <row r="262" spans="16:36" x14ac:dyDescent="0.2">
      <c r="P262" s="6">
        <v>3550</v>
      </c>
      <c r="Q262" s="24">
        <f t="shared" ref="Q262:S262" si="144">Q151/Q$80*100</f>
        <v>71.759593956442885</v>
      </c>
      <c r="R262" s="24">
        <f t="shared" si="144"/>
        <v>68.413724597590175</v>
      </c>
      <c r="S262" s="24">
        <f t="shared" si="144"/>
        <v>67.477931806474331</v>
      </c>
      <c r="Z262" s="6">
        <v>3640</v>
      </c>
      <c r="AA262" s="24">
        <v>-44.7083029837666</v>
      </c>
      <c r="AB262" s="24">
        <v>-25.363397592588498</v>
      </c>
      <c r="AG262" s="6">
        <v>3640</v>
      </c>
      <c r="AH262" s="24">
        <f t="shared" si="89"/>
        <v>29.361047710433891</v>
      </c>
      <c r="AI262" s="24">
        <f t="shared" si="90"/>
        <v>17.410840157870847</v>
      </c>
      <c r="AJ262" s="24" t="e">
        <f t="shared" si="91"/>
        <v>#DIV/0!</v>
      </c>
    </row>
    <row r="263" spans="16:36" x14ac:dyDescent="0.2">
      <c r="P263" s="6">
        <v>3600</v>
      </c>
      <c r="Q263" s="24">
        <f t="shared" ref="Q263:S263" si="145">Q152/Q$80*100</f>
        <v>69.810340340641801</v>
      </c>
      <c r="R263" s="24">
        <f t="shared" si="145"/>
        <v>53.079308738328734</v>
      </c>
      <c r="S263" s="24">
        <f t="shared" si="145"/>
        <v>65.515905754579677</v>
      </c>
      <c r="Z263" s="6">
        <v>3660</v>
      </c>
      <c r="AA263" s="24">
        <v>-45.395802980950599</v>
      </c>
      <c r="AB263" s="24">
        <v>-27.988397581836502</v>
      </c>
      <c r="AG263" s="6">
        <v>3660</v>
      </c>
      <c r="AH263" s="24">
        <f t="shared" si="89"/>
        <v>29.812545952842505</v>
      </c>
      <c r="AI263" s="24">
        <f t="shared" si="90"/>
        <v>19.21278546351731</v>
      </c>
      <c r="AJ263" s="24" t="e">
        <f t="shared" si="91"/>
        <v>#DIV/0!</v>
      </c>
    </row>
    <row r="264" spans="16:36" x14ac:dyDescent="0.2">
      <c r="P264" s="6">
        <v>3650</v>
      </c>
      <c r="Q264" s="24">
        <f t="shared" ref="Q264:S264" si="146">Q153/Q$80*100</f>
        <v>71.331709016388999</v>
      </c>
      <c r="R264" s="24">
        <f t="shared" si="146"/>
        <v>59.763541292365773</v>
      </c>
      <c r="S264" s="24">
        <f t="shared" si="146"/>
        <v>66.526646447979957</v>
      </c>
      <c r="Z264" s="6">
        <v>3680</v>
      </c>
      <c r="AA264" s="24">
        <v>-46.958302974550598</v>
      </c>
      <c r="AB264" s="24">
        <v>-25.050897593868498</v>
      </c>
      <c r="AG264" s="6">
        <v>3680</v>
      </c>
      <c r="AH264" s="24">
        <f t="shared" si="89"/>
        <v>30.838678321953005</v>
      </c>
      <c r="AI264" s="24">
        <f t="shared" si="90"/>
        <v>17.196322859579602</v>
      </c>
      <c r="AJ264" s="24" t="e">
        <f t="shared" si="91"/>
        <v>#DIV/0!</v>
      </c>
    </row>
    <row r="265" spans="16:36" x14ac:dyDescent="0.2">
      <c r="P265" s="6">
        <v>3700</v>
      </c>
      <c r="Q265" s="24">
        <f t="shared" ref="Q265:S265" si="147">Q154/Q$80*100</f>
        <v>73.280962632190068</v>
      </c>
      <c r="R265" s="24">
        <f t="shared" si="147"/>
        <v>53.559874477507861</v>
      </c>
      <c r="S265" s="24">
        <f t="shared" si="147"/>
        <v>71.580349914981326</v>
      </c>
      <c r="Z265" s="6">
        <v>3700</v>
      </c>
      <c r="AA265" s="24">
        <v>-50.520802959958601</v>
      </c>
      <c r="AB265" s="24">
        <v>-22.925897602572501</v>
      </c>
      <c r="AG265" s="6">
        <v>3700</v>
      </c>
      <c r="AH265" s="24">
        <f t="shared" si="89"/>
        <v>33.178260123524936</v>
      </c>
      <c r="AI265" s="24">
        <f t="shared" si="90"/>
        <v>15.737605231199133</v>
      </c>
      <c r="AJ265" s="24" t="e">
        <f t="shared" si="91"/>
        <v>#DIV/0!</v>
      </c>
    </row>
    <row r="266" spans="16:36" x14ac:dyDescent="0.2">
      <c r="P266" s="6">
        <v>3750</v>
      </c>
      <c r="Q266" s="24">
        <f t="shared" ref="Q266:S266" si="148">Q155/Q$80*100</f>
        <v>71.521880100857388</v>
      </c>
      <c r="R266" s="24">
        <f t="shared" si="148"/>
        <v>63.040125877678044</v>
      </c>
      <c r="S266" s="24">
        <f t="shared" si="148"/>
        <v>63.970067047026326</v>
      </c>
      <c r="Z266" s="6">
        <v>3720</v>
      </c>
      <c r="AA266" s="24">
        <v>-49.145802965590597</v>
      </c>
      <c r="AB266" s="24">
        <v>-25.050897593868498</v>
      </c>
      <c r="AG266" s="6">
        <v>3720</v>
      </c>
      <c r="AH266" s="24">
        <f t="shared" si="89"/>
        <v>32.275263638707699</v>
      </c>
      <c r="AI266" s="24">
        <f t="shared" si="90"/>
        <v>17.196322859579602</v>
      </c>
      <c r="AJ266" s="24" t="e">
        <f t="shared" si="91"/>
        <v>#DIV/0!</v>
      </c>
    </row>
    <row r="267" spans="16:36" x14ac:dyDescent="0.2">
      <c r="P267" s="6">
        <v>3800</v>
      </c>
      <c r="Q267" s="24">
        <f t="shared" ref="Q267:S267" si="149">Q156/Q$80*100</f>
        <v>71.474337329740294</v>
      </c>
      <c r="R267" s="24">
        <f t="shared" si="149"/>
        <v>57.360712596470108</v>
      </c>
      <c r="S267" s="24">
        <f t="shared" si="149"/>
        <v>66.110459103638675</v>
      </c>
      <c r="Z267" s="6">
        <v>3740</v>
      </c>
      <c r="AA267" s="24">
        <v>-45.3333029812067</v>
      </c>
      <c r="AB267" s="24">
        <v>-25.7383975910525</v>
      </c>
      <c r="AG267" s="6">
        <v>3740</v>
      </c>
      <c r="AH267" s="24">
        <f t="shared" si="89"/>
        <v>29.771500658078153</v>
      </c>
      <c r="AI267" s="24">
        <f t="shared" si="90"/>
        <v>17.668260915820341</v>
      </c>
      <c r="AJ267" s="24" t="e">
        <f t="shared" si="91"/>
        <v>#DIV/0!</v>
      </c>
    </row>
    <row r="268" spans="16:36" x14ac:dyDescent="0.2">
      <c r="P268" s="6">
        <v>3850</v>
      </c>
      <c r="Q268" s="24">
        <f t="shared" ref="Q268:S268" si="150">Q157/Q$80*100</f>
        <v>69.334912629470807</v>
      </c>
      <c r="R268" s="24">
        <f t="shared" si="150"/>
        <v>60.63729718178238</v>
      </c>
      <c r="S268" s="24">
        <f t="shared" si="150"/>
        <v>67.894119150815627</v>
      </c>
      <c r="Z268" s="6">
        <v>3760</v>
      </c>
      <c r="AA268" s="24">
        <v>-46.083302978134597</v>
      </c>
      <c r="AB268" s="24">
        <v>-23.988397598220502</v>
      </c>
      <c r="AG268" s="6">
        <v>3760</v>
      </c>
      <c r="AH268" s="24">
        <f t="shared" si="89"/>
        <v>30.264044195251127</v>
      </c>
      <c r="AI268" s="24">
        <f t="shared" si="90"/>
        <v>16.466964045389368</v>
      </c>
      <c r="AJ268" s="24" t="e">
        <f t="shared" si="91"/>
        <v>#DIV/0!</v>
      </c>
    </row>
    <row r="269" spans="16:36" x14ac:dyDescent="0.2">
      <c r="P269" s="6">
        <v>3900</v>
      </c>
      <c r="Q269" s="24">
        <f t="shared" ref="Q269:S269" si="151">Q158/Q$80*100</f>
        <v>67.052859615850053</v>
      </c>
      <c r="R269" s="24">
        <f t="shared" si="151"/>
        <v>58.802409814007497</v>
      </c>
      <c r="S269" s="24">
        <f t="shared" si="151"/>
        <v>65.515905754579677</v>
      </c>
      <c r="Z269" s="6">
        <v>3780</v>
      </c>
      <c r="AA269" s="24">
        <v>-45.583302980182701</v>
      </c>
      <c r="AB269" s="24">
        <v>-24.800897594892501</v>
      </c>
      <c r="AG269" s="6">
        <v>3780</v>
      </c>
      <c r="AH269" s="24">
        <f t="shared" si="89"/>
        <v>29.935681837135835</v>
      </c>
      <c r="AI269" s="24">
        <f t="shared" si="90"/>
        <v>17.024709020946606</v>
      </c>
      <c r="AJ269" s="24" t="e">
        <f t="shared" si="91"/>
        <v>#DIV/0!</v>
      </c>
    </row>
    <row r="270" spans="16:36" x14ac:dyDescent="0.2">
      <c r="P270" s="6">
        <v>3950</v>
      </c>
      <c r="Q270" s="24">
        <f t="shared" ref="Q270:S270" si="152">Q159/Q$80*100</f>
        <v>65.911833109039648</v>
      </c>
      <c r="R270" s="24">
        <f t="shared" si="152"/>
        <v>58.889785402949165</v>
      </c>
      <c r="S270" s="24">
        <f t="shared" si="152"/>
        <v>70.747975226298749</v>
      </c>
      <c r="Z270" s="6">
        <v>3800</v>
      </c>
      <c r="AA270" s="24">
        <v>-43.020802990678597</v>
      </c>
      <c r="AB270" s="24">
        <v>-21.550897608204501</v>
      </c>
      <c r="AG270" s="6">
        <v>3800</v>
      </c>
      <c r="AH270" s="24">
        <f t="shared" si="89"/>
        <v>28.252824751794552</v>
      </c>
      <c r="AI270" s="24">
        <f t="shared" si="90"/>
        <v>14.793729118717652</v>
      </c>
      <c r="AJ270" s="24" t="e">
        <f t="shared" si="91"/>
        <v>#DIV/0!</v>
      </c>
    </row>
    <row r="271" spans="16:36" x14ac:dyDescent="0.2">
      <c r="P271" s="6">
        <v>4000</v>
      </c>
      <c r="Q271" s="24">
        <f t="shared" ref="Q271:S271" si="153">Q160/Q$80*100</f>
        <v>66.720060218030341</v>
      </c>
      <c r="R271" s="24">
        <f t="shared" si="153"/>
        <v>61.904243221436452</v>
      </c>
      <c r="S271" s="24">
        <f t="shared" si="153"/>
        <v>66.229369773450458</v>
      </c>
      <c r="Z271" s="6">
        <v>3820</v>
      </c>
      <c r="AA271" s="24">
        <v>-45.0208029824866</v>
      </c>
      <c r="AB271" s="24">
        <v>-23.988397598220502</v>
      </c>
      <c r="AG271" s="6">
        <v>3820</v>
      </c>
      <c r="AH271" s="24">
        <f t="shared" si="89"/>
        <v>29.566274184255992</v>
      </c>
      <c r="AI271" s="24">
        <f t="shared" si="90"/>
        <v>16.466964045389368</v>
      </c>
      <c r="AJ271" s="24" t="e">
        <f t="shared" si="91"/>
        <v>#DIV/0!</v>
      </c>
    </row>
    <row r="272" spans="16:36" x14ac:dyDescent="0.2">
      <c r="P272" s="6">
        <v>4050</v>
      </c>
      <c r="Q272" s="24">
        <f t="shared" ref="Q272:S272" si="154">Q161/Q$80*100</f>
        <v>73.090791547721679</v>
      </c>
      <c r="R272" s="24">
        <f t="shared" si="154"/>
        <v>58.846097608478331</v>
      </c>
      <c r="S272" s="24">
        <f t="shared" si="154"/>
        <v>71.877626589510811</v>
      </c>
      <c r="Z272" s="6">
        <v>3840</v>
      </c>
      <c r="AA272" s="24">
        <v>-41.3333029975906</v>
      </c>
      <c r="AB272" s="24">
        <v>-28.175897581068501</v>
      </c>
      <c r="AG272" s="6">
        <v>3840</v>
      </c>
      <c r="AH272" s="24">
        <f t="shared" si="89"/>
        <v>27.144601793155221</v>
      </c>
      <c r="AI272" s="24">
        <f t="shared" si="90"/>
        <v>19.341495842492058</v>
      </c>
      <c r="AJ272" s="24" t="e">
        <f t="shared" si="91"/>
        <v>#DIV/0!</v>
      </c>
    </row>
    <row r="273" spans="16:36" x14ac:dyDescent="0.2">
      <c r="P273" s="6">
        <v>4100</v>
      </c>
      <c r="Q273" s="24">
        <f t="shared" ref="Q273:S273" si="155">Q162/Q$80*100</f>
        <v>71.949765040911288</v>
      </c>
      <c r="R273" s="24">
        <f t="shared" si="155"/>
        <v>61.685804249082295</v>
      </c>
      <c r="S273" s="24">
        <f t="shared" si="155"/>
        <v>71.104707235734139</v>
      </c>
      <c r="Z273" s="6">
        <v>3860</v>
      </c>
      <c r="AA273" s="24">
        <v>-42.520802992726601</v>
      </c>
      <c r="AB273" s="24">
        <v>-24.300897596940501</v>
      </c>
      <c r="AG273" s="6">
        <v>3860</v>
      </c>
      <c r="AH273" s="24">
        <f t="shared" ref="AH273:AH329" si="156">100*(AA273/AA$80)</f>
        <v>27.9244623936792</v>
      </c>
      <c r="AI273" s="24">
        <f t="shared" ref="AI273:AI329" si="157">100*(AB273/AB$80)</f>
        <v>16.681481343680613</v>
      </c>
      <c r="AJ273" s="24" t="e">
        <f t="shared" ref="AJ273:AJ329" si="158">100*(AC273/AC$80)</f>
        <v>#DIV/0!</v>
      </c>
    </row>
    <row r="274" spans="16:36" x14ac:dyDescent="0.2">
      <c r="P274" s="6">
        <v>4150</v>
      </c>
      <c r="Q274" s="24">
        <f t="shared" ref="Q274:S274" si="159">Q163/Q$80*100</f>
        <v>72.948163234370384</v>
      </c>
      <c r="R274" s="24">
        <f t="shared" si="159"/>
        <v>59.8072290868366</v>
      </c>
      <c r="S274" s="24">
        <f t="shared" si="159"/>
        <v>65.278084414956098</v>
      </c>
      <c r="Z274" s="6">
        <v>3880</v>
      </c>
      <c r="AA274" s="24">
        <v>-44.770802983510599</v>
      </c>
      <c r="AB274" s="24">
        <v>-25.363397592588399</v>
      </c>
      <c r="AG274" s="6">
        <v>3880</v>
      </c>
      <c r="AH274" s="24">
        <f t="shared" si="156"/>
        <v>29.40209300519831</v>
      </c>
      <c r="AI274" s="24">
        <f t="shared" si="157"/>
        <v>17.410840157870776</v>
      </c>
      <c r="AJ274" s="24" t="e">
        <f t="shared" si="158"/>
        <v>#DIV/0!</v>
      </c>
    </row>
    <row r="275" spans="16:36" x14ac:dyDescent="0.2">
      <c r="P275" s="6">
        <v>4200</v>
      </c>
      <c r="Q275" s="24">
        <f t="shared" ref="Q275:S275" si="160">Q164/Q$80*100</f>
        <v>71.046452389686394</v>
      </c>
      <c r="R275" s="24">
        <f t="shared" si="160"/>
        <v>62.603247932969744</v>
      </c>
      <c r="S275" s="24">
        <f t="shared" si="160"/>
        <v>61.710764320602195</v>
      </c>
      <c r="Z275" s="6">
        <v>3900</v>
      </c>
      <c r="AA275" s="24">
        <v>-45.833302979158603</v>
      </c>
      <c r="AB275" s="24">
        <v>-22.6758976035965</v>
      </c>
      <c r="AG275" s="6">
        <v>3900</v>
      </c>
      <c r="AH275" s="24">
        <f t="shared" si="156"/>
        <v>30.099863016193453</v>
      </c>
      <c r="AI275" s="24">
        <f t="shared" si="157"/>
        <v>15.565991392566136</v>
      </c>
      <c r="AJ275" s="24" t="e">
        <f t="shared" si="158"/>
        <v>#DIV/0!</v>
      </c>
    </row>
    <row r="276" spans="16:36" x14ac:dyDescent="0.2">
      <c r="P276" s="6">
        <v>4250</v>
      </c>
      <c r="Q276" s="24">
        <f t="shared" ref="Q276:S276" si="161">Q165/Q$80*100</f>
        <v>71.949765040911288</v>
      </c>
      <c r="R276" s="24">
        <f t="shared" si="161"/>
        <v>61.336301893315657</v>
      </c>
      <c r="S276" s="24">
        <f t="shared" si="161"/>
        <v>69.915600537616172</v>
      </c>
      <c r="Z276" s="6">
        <v>3920</v>
      </c>
      <c r="AA276" s="24">
        <v>-45.3333029812067</v>
      </c>
      <c r="AB276" s="24">
        <v>-27.4258975841405</v>
      </c>
      <c r="AG276" s="6">
        <v>3920</v>
      </c>
      <c r="AH276" s="24">
        <f t="shared" si="156"/>
        <v>29.771500658078153</v>
      </c>
      <c r="AI276" s="24">
        <f t="shared" si="157"/>
        <v>18.826654326593069</v>
      </c>
      <c r="AJ276" s="24" t="e">
        <f t="shared" si="158"/>
        <v>#DIV/0!</v>
      </c>
    </row>
    <row r="277" spans="16:36" x14ac:dyDescent="0.2">
      <c r="P277" s="6">
        <v>4300</v>
      </c>
      <c r="Q277" s="24">
        <f t="shared" ref="Q277:S277" si="162">Q166/Q$80*100</f>
        <v>70.143139738461514</v>
      </c>
      <c r="R277" s="24">
        <f t="shared" si="162"/>
        <v>60.986799537549018</v>
      </c>
      <c r="S277" s="24">
        <f t="shared" si="162"/>
        <v>75.266580679147026</v>
      </c>
      <c r="Z277" s="6">
        <v>3940</v>
      </c>
      <c r="AA277" s="24">
        <v>-39.958303003222703</v>
      </c>
      <c r="AB277" s="24">
        <v>-24.0508975979645</v>
      </c>
      <c r="AG277" s="6">
        <v>3940</v>
      </c>
      <c r="AH277" s="24">
        <f t="shared" si="156"/>
        <v>26.241605308338052</v>
      </c>
      <c r="AI277" s="24">
        <f t="shared" si="157"/>
        <v>16.509867505047616</v>
      </c>
      <c r="AJ277" s="24" t="e">
        <f t="shared" si="158"/>
        <v>#DIV/0!</v>
      </c>
    </row>
    <row r="278" spans="16:36" x14ac:dyDescent="0.2">
      <c r="P278" s="6">
        <v>4350</v>
      </c>
      <c r="Q278" s="24">
        <f t="shared" ref="Q278:S278" si="163">Q167/Q$80*100</f>
        <v>64.865892144463473</v>
      </c>
      <c r="R278" s="24">
        <f t="shared" si="163"/>
        <v>55.875327584461878</v>
      </c>
      <c r="S278" s="24">
        <f t="shared" si="163"/>
        <v>69.202136518745377</v>
      </c>
      <c r="Z278" s="6">
        <v>3960</v>
      </c>
      <c r="AA278" s="24">
        <v>-44.645802984022602</v>
      </c>
      <c r="AB278" s="24">
        <v>-23.7383975992445</v>
      </c>
      <c r="AG278" s="6">
        <v>3960</v>
      </c>
      <c r="AH278" s="24">
        <f t="shared" si="156"/>
        <v>29.320002415669471</v>
      </c>
      <c r="AI278" s="24">
        <f t="shared" si="157"/>
        <v>16.295350206756371</v>
      </c>
      <c r="AJ278" s="24" t="e">
        <f t="shared" si="158"/>
        <v>#DIV/0!</v>
      </c>
    </row>
    <row r="279" spans="16:36" x14ac:dyDescent="0.2">
      <c r="P279" s="6">
        <v>4400</v>
      </c>
      <c r="Q279" s="24">
        <f t="shared" ref="Q279:S279" si="164">Q168/Q$80*100</f>
        <v>71.379251787506092</v>
      </c>
      <c r="R279" s="24">
        <f t="shared" si="164"/>
        <v>61.292614098844837</v>
      </c>
      <c r="S279" s="24">
        <f t="shared" si="164"/>
        <v>69.856145202710366</v>
      </c>
      <c r="Z279" s="6">
        <v>3980</v>
      </c>
      <c r="AA279" s="24">
        <v>-43.645802988118596</v>
      </c>
      <c r="AB279" s="24">
        <v>-27.1133975854205</v>
      </c>
      <c r="AG279" s="6">
        <v>3980</v>
      </c>
      <c r="AH279" s="24">
        <f t="shared" si="156"/>
        <v>28.663277699438755</v>
      </c>
      <c r="AI279" s="24">
        <f t="shared" si="157"/>
        <v>18.612137028301824</v>
      </c>
      <c r="AJ279" s="24" t="e">
        <f t="shared" si="158"/>
        <v>#DIV/0!</v>
      </c>
    </row>
    <row r="280" spans="16:36" x14ac:dyDescent="0.2">
      <c r="P280" s="6">
        <v>4450</v>
      </c>
      <c r="Q280" s="24">
        <f t="shared" ref="Q280:S280" si="165">Q169/Q$80*100</f>
        <v>68.81194214718272</v>
      </c>
      <c r="R280" s="24">
        <f t="shared" si="165"/>
        <v>55.831639789991051</v>
      </c>
      <c r="S280" s="24">
        <f t="shared" si="165"/>
        <v>71.104707235734139</v>
      </c>
      <c r="Z280" s="14">
        <v>4000</v>
      </c>
      <c r="AA280" s="24">
        <v>-43.583302988374598</v>
      </c>
      <c r="AB280" s="24">
        <v>-29.800897574412499</v>
      </c>
      <c r="AG280" s="14">
        <v>4000</v>
      </c>
      <c r="AH280" s="24">
        <f t="shared" si="156"/>
        <v>28.622232404674335</v>
      </c>
      <c r="AI280" s="24">
        <f t="shared" si="157"/>
        <v>20.456985793606535</v>
      </c>
      <c r="AJ280" s="24" t="e">
        <f t="shared" si="158"/>
        <v>#DIV/0!</v>
      </c>
    </row>
    <row r="281" spans="16:36" x14ac:dyDescent="0.2">
      <c r="P281" s="6">
        <v>4500</v>
      </c>
      <c r="Q281" s="24">
        <f t="shared" ref="Q281:S281" si="166">Q170/Q$80*100</f>
        <v>70.428396365164105</v>
      </c>
      <c r="R281" s="24">
        <f t="shared" si="166"/>
        <v>61.379989687786498</v>
      </c>
      <c r="S281" s="24">
        <f t="shared" si="166"/>
        <v>67.834663815909735</v>
      </c>
      <c r="Z281" s="14">
        <v>4020</v>
      </c>
      <c r="AA281" s="24">
        <v>-46.333302977110598</v>
      </c>
      <c r="AB281" s="24">
        <v>-24.300897596940501</v>
      </c>
      <c r="AG281" s="14">
        <v>4020</v>
      </c>
      <c r="AH281" s="24">
        <f t="shared" si="156"/>
        <v>30.428225374308802</v>
      </c>
      <c r="AI281" s="24">
        <f t="shared" si="157"/>
        <v>16.681481343680613</v>
      </c>
      <c r="AJ281" s="24" t="e">
        <f t="shared" si="158"/>
        <v>#DIV/0!</v>
      </c>
    </row>
    <row r="282" spans="16:36" x14ac:dyDescent="0.2">
      <c r="P282" s="6">
        <v>4550</v>
      </c>
      <c r="Q282" s="24">
        <f t="shared" ref="Q282:S282" si="167">Q171/Q$80*100</f>
        <v>68.954570460534029</v>
      </c>
      <c r="R282" s="24">
        <f t="shared" si="167"/>
        <v>58.278156280357543</v>
      </c>
      <c r="S282" s="24">
        <f t="shared" si="167"/>
        <v>65.337539749861989</v>
      </c>
      <c r="Z282" s="14">
        <v>4040</v>
      </c>
      <c r="AA282" s="24">
        <v>-43.708302987862602</v>
      </c>
      <c r="AB282" s="24">
        <v>-22.738397603340498</v>
      </c>
      <c r="AG282" s="14">
        <v>4040</v>
      </c>
      <c r="AH282" s="24">
        <f t="shared" si="156"/>
        <v>28.704322994203174</v>
      </c>
      <c r="AI282" s="24">
        <f t="shared" si="157"/>
        <v>15.608894852224383</v>
      </c>
      <c r="AJ282" s="24" t="e">
        <f t="shared" si="158"/>
        <v>#DIV/0!</v>
      </c>
    </row>
    <row r="283" spans="16:36" x14ac:dyDescent="0.2">
      <c r="P283" s="6">
        <v>4600</v>
      </c>
      <c r="Q283" s="24">
        <f t="shared" ref="Q283:S283" si="168">Q172/Q$80*100</f>
        <v>71.189080703037703</v>
      </c>
      <c r="R283" s="24">
        <f t="shared" si="168"/>
        <v>65.705081340398692</v>
      </c>
      <c r="S283" s="24">
        <f t="shared" si="168"/>
        <v>67.477931806474331</v>
      </c>
      <c r="Z283" s="14">
        <v>4060</v>
      </c>
      <c r="AA283" s="24">
        <v>-40.270803001942603</v>
      </c>
      <c r="AB283" s="24">
        <v>-23.4258976005245</v>
      </c>
      <c r="AG283" s="14">
        <v>4060</v>
      </c>
      <c r="AH283" s="24">
        <f t="shared" si="156"/>
        <v>26.446831782160086</v>
      </c>
      <c r="AI283" s="24">
        <f t="shared" si="157"/>
        <v>16.080832908465126</v>
      </c>
      <c r="AJ283" s="24" t="e">
        <f t="shared" si="158"/>
        <v>#DIV/0!</v>
      </c>
    </row>
    <row r="284" spans="16:36" x14ac:dyDescent="0.2">
      <c r="P284" s="6">
        <v>4650</v>
      </c>
      <c r="Q284" s="24">
        <f t="shared" ref="Q284:S284" si="169">Q173/Q$80*100</f>
        <v>71.4267945586232</v>
      </c>
      <c r="R284" s="24">
        <f t="shared" si="169"/>
        <v>55.919015378932698</v>
      </c>
      <c r="S284" s="24">
        <f t="shared" si="169"/>
        <v>70.747975226298749</v>
      </c>
      <c r="Z284" s="14">
        <v>4080</v>
      </c>
      <c r="AA284" s="24">
        <v>-43.7708029876067</v>
      </c>
      <c r="AB284" s="24">
        <v>-27.050897585676498</v>
      </c>
      <c r="AG284" s="14">
        <v>4080</v>
      </c>
      <c r="AH284" s="24">
        <f t="shared" si="156"/>
        <v>28.745368288967661</v>
      </c>
      <c r="AI284" s="24">
        <f t="shared" si="157"/>
        <v>18.569233568643572</v>
      </c>
      <c r="AJ284" s="24" t="e">
        <f t="shared" si="158"/>
        <v>#DIV/0!</v>
      </c>
    </row>
    <row r="285" spans="16:36" x14ac:dyDescent="0.2">
      <c r="P285" s="6">
        <v>4700</v>
      </c>
      <c r="Q285" s="24">
        <f t="shared" ref="Q285:S285" si="170">Q174/Q$80*100</f>
        <v>68.669313833831424</v>
      </c>
      <c r="R285" s="24">
        <f t="shared" si="170"/>
        <v>63.608067205798832</v>
      </c>
      <c r="S285" s="24">
        <f t="shared" si="170"/>
        <v>68.845404509310001</v>
      </c>
      <c r="Z285" s="14">
        <v>4100</v>
      </c>
      <c r="AA285" s="24">
        <v>-46.333302977110598</v>
      </c>
      <c r="AB285" s="24">
        <v>-25.6133975915645</v>
      </c>
      <c r="AG285" s="14">
        <v>4100</v>
      </c>
      <c r="AH285" s="24">
        <f t="shared" si="156"/>
        <v>30.428225374308802</v>
      </c>
      <c r="AI285" s="24">
        <f t="shared" si="157"/>
        <v>17.582453996503844</v>
      </c>
      <c r="AJ285" s="24" t="e">
        <f t="shared" si="158"/>
        <v>#DIV/0!</v>
      </c>
    </row>
    <row r="286" spans="16:36" x14ac:dyDescent="0.2">
      <c r="P286" s="6">
        <v>4750</v>
      </c>
      <c r="Q286" s="24">
        <f t="shared" ref="Q286:S286" si="171">Q175/Q$80*100</f>
        <v>69.477540942822117</v>
      </c>
      <c r="R286" s="24">
        <f t="shared" si="171"/>
        <v>56.050078762345201</v>
      </c>
      <c r="S286" s="24">
        <f t="shared" si="171"/>
        <v>75.147670009335229</v>
      </c>
      <c r="Z286" s="14">
        <v>4120</v>
      </c>
      <c r="AA286" s="24">
        <v>-44.3958029850466</v>
      </c>
      <c r="AB286" s="24">
        <v>-21.925897606668499</v>
      </c>
      <c r="AG286" s="14">
        <v>4120</v>
      </c>
      <c r="AH286" s="24">
        <f t="shared" si="156"/>
        <v>29.155821236611796</v>
      </c>
      <c r="AI286" s="24">
        <f t="shared" si="157"/>
        <v>15.051149876667147</v>
      </c>
      <c r="AJ286" s="24" t="e">
        <f t="shared" si="158"/>
        <v>#DIV/0!</v>
      </c>
    </row>
    <row r="287" spans="16:36" x14ac:dyDescent="0.2">
      <c r="P287" s="6">
        <v>4800</v>
      </c>
      <c r="Q287" s="24">
        <f t="shared" ref="Q287:S287" si="172">Q176/Q$80*100</f>
        <v>69.905425882876017</v>
      </c>
      <c r="R287" s="24">
        <f t="shared" si="172"/>
        <v>65.355578984632061</v>
      </c>
      <c r="S287" s="24">
        <f t="shared" si="172"/>
        <v>66.645557117791768</v>
      </c>
      <c r="Z287" s="14">
        <v>4140</v>
      </c>
      <c r="AA287" s="24">
        <v>-46.333302977110598</v>
      </c>
      <c r="AB287" s="24">
        <v>-26.488397587980501</v>
      </c>
      <c r="AG287" s="14">
        <v>4140</v>
      </c>
      <c r="AH287" s="24">
        <f t="shared" si="156"/>
        <v>30.428225374308802</v>
      </c>
      <c r="AI287" s="24">
        <f t="shared" si="157"/>
        <v>18.18310243171933</v>
      </c>
      <c r="AJ287" s="24" t="e">
        <f t="shared" si="158"/>
        <v>#DIV/0!</v>
      </c>
    </row>
    <row r="288" spans="16:36" x14ac:dyDescent="0.2">
      <c r="P288" s="6">
        <v>4850</v>
      </c>
      <c r="Q288" s="24">
        <f t="shared" ref="Q288:S288" si="173">Q177/Q$80*100</f>
        <v>67.861086724840732</v>
      </c>
      <c r="R288" s="24">
        <f t="shared" si="173"/>
        <v>59.457726731069961</v>
      </c>
      <c r="S288" s="24">
        <f t="shared" si="173"/>
        <v>69.083225848933594</v>
      </c>
      <c r="Z288" s="14">
        <v>4160</v>
      </c>
      <c r="AA288" s="24">
        <v>-42.333302993494598</v>
      </c>
      <c r="AB288" s="24">
        <v>-28.300897580556502</v>
      </c>
      <c r="AG288" s="14">
        <v>4160</v>
      </c>
      <c r="AH288" s="24">
        <f t="shared" si="156"/>
        <v>27.801326509385937</v>
      </c>
      <c r="AI288" s="24">
        <f t="shared" si="157"/>
        <v>19.427302761808559</v>
      </c>
      <c r="AJ288" s="24" t="e">
        <f t="shared" si="158"/>
        <v>#DIV/0!</v>
      </c>
    </row>
    <row r="289" spans="16:36" x14ac:dyDescent="0.2">
      <c r="P289" s="6">
        <v>4900</v>
      </c>
      <c r="Q289" s="24">
        <f t="shared" ref="Q289:S289" si="174">Q178/Q$80*100</f>
        <v>69.334912629470807</v>
      </c>
      <c r="R289" s="24">
        <f t="shared" si="174"/>
        <v>61.336301893315657</v>
      </c>
      <c r="S289" s="24">
        <f t="shared" si="174"/>
        <v>67.77520848100383</v>
      </c>
      <c r="Z289" s="14">
        <v>4180</v>
      </c>
      <c r="AA289" s="24">
        <v>-41.833302995542603</v>
      </c>
      <c r="AB289" s="24">
        <v>-25.488397592076499</v>
      </c>
      <c r="AG289" s="14">
        <v>4180</v>
      </c>
      <c r="AH289" s="24">
        <f t="shared" si="156"/>
        <v>27.472964151270585</v>
      </c>
      <c r="AI289" s="24">
        <f t="shared" si="157"/>
        <v>17.496647077187344</v>
      </c>
      <c r="AJ289" s="24" t="e">
        <f t="shared" si="158"/>
        <v>#DIV/0!</v>
      </c>
    </row>
    <row r="290" spans="16:36" x14ac:dyDescent="0.2">
      <c r="P290" s="6">
        <v>4950</v>
      </c>
      <c r="Q290" s="24">
        <f t="shared" ref="Q290:S290" si="175">Q179/Q$80*100</f>
        <v>71.664508414208697</v>
      </c>
      <c r="R290" s="24">
        <f t="shared" si="175"/>
        <v>56.705395679407658</v>
      </c>
      <c r="S290" s="24">
        <f t="shared" si="175"/>
        <v>62.543139009284765</v>
      </c>
      <c r="Z290" s="14">
        <v>4200</v>
      </c>
      <c r="AA290" s="24">
        <v>-41.895802995286701</v>
      </c>
      <c r="AB290" s="24">
        <v>-25.1133975936125</v>
      </c>
      <c r="AG290" s="14">
        <v>4200</v>
      </c>
      <c r="AH290" s="24">
        <f t="shared" si="156"/>
        <v>27.514009446035065</v>
      </c>
      <c r="AI290" s="24">
        <f t="shared" si="157"/>
        <v>17.239226319237851</v>
      </c>
      <c r="AJ290" s="24" t="e">
        <f t="shared" si="158"/>
        <v>#DIV/0!</v>
      </c>
    </row>
    <row r="291" spans="16:36" x14ac:dyDescent="0.2">
      <c r="Z291" s="14">
        <v>4220</v>
      </c>
      <c r="AA291" s="24">
        <v>-39.770803003990601</v>
      </c>
      <c r="AB291" s="24">
        <v>-25.675897591308502</v>
      </c>
      <c r="AG291" s="14">
        <v>4220</v>
      </c>
      <c r="AH291" s="24">
        <f t="shared" si="156"/>
        <v>26.118469424044726</v>
      </c>
      <c r="AI291" s="24">
        <f t="shared" si="157"/>
        <v>17.625357456162092</v>
      </c>
      <c r="AJ291" s="24" t="e">
        <f t="shared" si="158"/>
        <v>#DIV/0!</v>
      </c>
    </row>
    <row r="292" spans="16:36" x14ac:dyDescent="0.2">
      <c r="Z292" s="14">
        <v>4240</v>
      </c>
      <c r="AA292" s="24">
        <v>-42.020802994774598</v>
      </c>
      <c r="AB292" s="24">
        <v>-24.9883975941245</v>
      </c>
      <c r="AG292" s="14">
        <v>4240</v>
      </c>
      <c r="AH292" s="24">
        <f t="shared" si="156"/>
        <v>27.596100035563836</v>
      </c>
      <c r="AI292" s="24">
        <f t="shared" si="157"/>
        <v>17.153419399921351</v>
      </c>
      <c r="AJ292" s="24" t="e">
        <f t="shared" si="158"/>
        <v>#DIV/0!</v>
      </c>
    </row>
    <row r="293" spans="16:36" x14ac:dyDescent="0.2">
      <c r="Z293" s="14">
        <v>4260</v>
      </c>
      <c r="AA293" s="24">
        <v>-42.5833029924706</v>
      </c>
      <c r="AB293" s="24">
        <v>-25.925897590284499</v>
      </c>
      <c r="AG293" s="14">
        <v>4260</v>
      </c>
      <c r="AH293" s="24">
        <f t="shared" si="156"/>
        <v>27.965507688443619</v>
      </c>
      <c r="AI293" s="24">
        <f t="shared" si="157"/>
        <v>17.796971294795089</v>
      </c>
      <c r="AJ293" s="24" t="e">
        <f t="shared" si="158"/>
        <v>#DIV/0!</v>
      </c>
    </row>
    <row r="294" spans="16:36" x14ac:dyDescent="0.2">
      <c r="Z294" s="14">
        <v>4280</v>
      </c>
      <c r="AA294" s="24">
        <v>-41.958302995030699</v>
      </c>
      <c r="AB294" s="24">
        <v>-26.613397587468501</v>
      </c>
      <c r="AG294" s="14">
        <v>4280</v>
      </c>
      <c r="AH294" s="24">
        <f t="shared" si="156"/>
        <v>27.555054740799484</v>
      </c>
      <c r="AI294" s="24">
        <f t="shared" si="157"/>
        <v>18.26890935103583</v>
      </c>
      <c r="AJ294" s="24" t="e">
        <f t="shared" si="158"/>
        <v>#DIV/0!</v>
      </c>
    </row>
    <row r="295" spans="16:36" x14ac:dyDescent="0.2">
      <c r="Z295" s="14">
        <v>4300</v>
      </c>
      <c r="AA295" s="24">
        <v>-38.208303010390601</v>
      </c>
      <c r="AB295" s="24">
        <v>-23.238397601292501</v>
      </c>
      <c r="AG295" s="14">
        <v>4300</v>
      </c>
      <c r="AH295" s="24">
        <f t="shared" si="156"/>
        <v>25.092337054934234</v>
      </c>
      <c r="AI295" s="24">
        <f t="shared" si="157"/>
        <v>15.952122529490378</v>
      </c>
      <c r="AJ295" s="24" t="e">
        <f t="shared" si="158"/>
        <v>#DIV/0!</v>
      </c>
    </row>
    <row r="296" spans="16:36" x14ac:dyDescent="0.2">
      <c r="Z296" s="14">
        <v>4320</v>
      </c>
      <c r="AA296" s="24">
        <v>-43.208302989910599</v>
      </c>
      <c r="AB296" s="24">
        <v>-23.675897599500502</v>
      </c>
      <c r="AG296" s="14">
        <v>4320</v>
      </c>
      <c r="AH296" s="24">
        <f t="shared" si="156"/>
        <v>28.375960636087814</v>
      </c>
      <c r="AI296" s="24">
        <f t="shared" si="157"/>
        <v>16.252446747098123</v>
      </c>
      <c r="AJ296" s="24" t="e">
        <f t="shared" si="158"/>
        <v>#DIV/0!</v>
      </c>
    </row>
    <row r="297" spans="16:36" x14ac:dyDescent="0.2">
      <c r="Z297" s="14">
        <v>4340</v>
      </c>
      <c r="AA297" s="24">
        <v>-40.020803002966701</v>
      </c>
      <c r="AB297" s="24">
        <v>-24.425897596428499</v>
      </c>
      <c r="AG297" s="14">
        <v>4340</v>
      </c>
      <c r="AH297" s="24">
        <f t="shared" si="156"/>
        <v>26.282650603102471</v>
      </c>
      <c r="AI297" s="24">
        <f t="shared" si="157"/>
        <v>16.767288262997109</v>
      </c>
      <c r="AJ297" s="24" t="e">
        <f t="shared" si="158"/>
        <v>#DIV/0!</v>
      </c>
    </row>
    <row r="298" spans="16:36" x14ac:dyDescent="0.2">
      <c r="Z298" s="14">
        <v>4360</v>
      </c>
      <c r="AA298" s="24">
        <v>-41.6458029963106</v>
      </c>
      <c r="AB298" s="24">
        <v>-27.6133975833725</v>
      </c>
      <c r="AG298" s="14">
        <v>4360</v>
      </c>
      <c r="AH298" s="24">
        <f t="shared" si="156"/>
        <v>27.349828266977322</v>
      </c>
      <c r="AI298" s="24">
        <f t="shared" si="157"/>
        <v>18.955364705567813</v>
      </c>
      <c r="AJ298" s="24" t="e">
        <f t="shared" si="158"/>
        <v>#DIV/0!</v>
      </c>
    </row>
    <row r="299" spans="16:36" x14ac:dyDescent="0.2">
      <c r="Z299" s="14">
        <v>4380</v>
      </c>
      <c r="AA299" s="24">
        <v>-40.520803000918697</v>
      </c>
      <c r="AB299" s="24">
        <v>-24.800897594892501</v>
      </c>
      <c r="AG299" s="14">
        <v>4380</v>
      </c>
      <c r="AH299" s="24">
        <f t="shared" si="156"/>
        <v>26.611012961217828</v>
      </c>
      <c r="AI299" s="24">
        <f t="shared" si="157"/>
        <v>17.024709020946606</v>
      </c>
      <c r="AJ299" s="24" t="e">
        <f t="shared" si="158"/>
        <v>#DIV/0!</v>
      </c>
    </row>
    <row r="300" spans="16:36" x14ac:dyDescent="0.2">
      <c r="Z300" s="14">
        <v>4400</v>
      </c>
      <c r="AA300" s="24">
        <v>-39.645803004502703</v>
      </c>
      <c r="AB300" s="24">
        <v>-23.863397598732401</v>
      </c>
      <c r="AG300" s="14">
        <v>4400</v>
      </c>
      <c r="AH300" s="24">
        <f t="shared" si="156"/>
        <v>26.036378834515954</v>
      </c>
      <c r="AI300" s="24">
        <f t="shared" si="157"/>
        <v>16.3811571260728</v>
      </c>
      <c r="AJ300" s="24" t="e">
        <f t="shared" si="158"/>
        <v>#DIV/0!</v>
      </c>
    </row>
    <row r="301" spans="16:36" x14ac:dyDescent="0.2">
      <c r="Z301" s="14">
        <v>4420</v>
      </c>
      <c r="AA301" s="24">
        <v>-37.145803014742597</v>
      </c>
      <c r="AB301" s="24">
        <v>-27.863397582348501</v>
      </c>
      <c r="AG301" s="14">
        <v>4420</v>
      </c>
      <c r="AH301" s="24">
        <f t="shared" si="156"/>
        <v>24.394567043939091</v>
      </c>
      <c r="AI301" s="24">
        <f t="shared" si="157"/>
        <v>19.126978544200814</v>
      </c>
      <c r="AJ301" s="24" t="e">
        <f t="shared" si="158"/>
        <v>#DIV/0!</v>
      </c>
    </row>
    <row r="302" spans="16:36" x14ac:dyDescent="0.2">
      <c r="Z302" s="14">
        <v>4440</v>
      </c>
      <c r="AA302" s="24">
        <v>-40.083303002710601</v>
      </c>
      <c r="AB302" s="24">
        <v>-26.300897588748501</v>
      </c>
      <c r="AG302" s="14">
        <v>4440</v>
      </c>
      <c r="AH302" s="24">
        <f t="shared" si="156"/>
        <v>26.323695897866827</v>
      </c>
      <c r="AI302" s="24">
        <f t="shared" si="157"/>
        <v>18.054392052744582</v>
      </c>
      <c r="AJ302" s="24" t="e">
        <f t="shared" si="158"/>
        <v>#DIV/0!</v>
      </c>
    </row>
    <row r="303" spans="16:36" x14ac:dyDescent="0.2">
      <c r="Z303" s="14">
        <v>4460</v>
      </c>
      <c r="AA303" s="24">
        <v>-44.083302986326601</v>
      </c>
      <c r="AB303" s="24">
        <v>-23.050897602060498</v>
      </c>
      <c r="AG303" s="14">
        <v>4460</v>
      </c>
      <c r="AH303" s="24">
        <f t="shared" si="156"/>
        <v>28.950594762789695</v>
      </c>
      <c r="AI303" s="24">
        <f t="shared" si="157"/>
        <v>15.823412150515628</v>
      </c>
      <c r="AJ303" s="24" t="e">
        <f t="shared" si="158"/>
        <v>#DIV/0!</v>
      </c>
    </row>
    <row r="304" spans="16:36" x14ac:dyDescent="0.2">
      <c r="Z304" s="14">
        <v>4480</v>
      </c>
      <c r="AA304" s="24">
        <v>-40.458303001174599</v>
      </c>
      <c r="AB304" s="24">
        <v>-22.550897604108499</v>
      </c>
      <c r="AG304" s="14">
        <v>4480</v>
      </c>
      <c r="AH304" s="24">
        <f t="shared" si="156"/>
        <v>26.569967666453344</v>
      </c>
      <c r="AI304" s="24">
        <f t="shared" si="157"/>
        <v>15.480184473249636</v>
      </c>
      <c r="AJ304" s="24" t="e">
        <f t="shared" si="158"/>
        <v>#DIV/0!</v>
      </c>
    </row>
    <row r="305" spans="26:36" x14ac:dyDescent="0.2">
      <c r="Z305" s="14">
        <v>4500</v>
      </c>
      <c r="AA305" s="24">
        <v>-44.583302984278703</v>
      </c>
      <c r="AB305" s="24">
        <v>-26.425897588236499</v>
      </c>
      <c r="AG305" s="14">
        <v>4500</v>
      </c>
      <c r="AH305" s="24">
        <f t="shared" si="156"/>
        <v>29.278957120905119</v>
      </c>
      <c r="AI305" s="24">
        <f t="shared" si="157"/>
        <v>18.140198972061082</v>
      </c>
      <c r="AJ305" s="24" t="e">
        <f t="shared" si="158"/>
        <v>#DIV/0!</v>
      </c>
    </row>
    <row r="306" spans="26:36" x14ac:dyDescent="0.2">
      <c r="Z306" s="14">
        <v>4520</v>
      </c>
      <c r="AA306" s="24">
        <v>-47.270802973270598</v>
      </c>
      <c r="AB306" s="24">
        <v>-21.3008976092285</v>
      </c>
      <c r="AG306" s="14">
        <v>4520</v>
      </c>
      <c r="AH306" s="24">
        <f t="shared" si="156"/>
        <v>31.043904795775102</v>
      </c>
      <c r="AI306" s="24">
        <f t="shared" si="157"/>
        <v>14.622115280084655</v>
      </c>
      <c r="AJ306" s="24" t="e">
        <f t="shared" si="158"/>
        <v>#DIV/0!</v>
      </c>
    </row>
    <row r="307" spans="26:36" x14ac:dyDescent="0.2">
      <c r="Z307" s="14">
        <v>4540</v>
      </c>
      <c r="AA307" s="24">
        <v>-49.458302964310697</v>
      </c>
      <c r="AB307" s="24">
        <v>-20.113397614092499</v>
      </c>
      <c r="AG307" s="14">
        <v>4540</v>
      </c>
      <c r="AH307" s="24">
        <f t="shared" si="156"/>
        <v>32.480490112529864</v>
      </c>
      <c r="AI307" s="24">
        <f t="shared" si="157"/>
        <v>13.806949546577924</v>
      </c>
      <c r="AJ307" s="24" t="e">
        <f t="shared" si="158"/>
        <v>#DIV/0!</v>
      </c>
    </row>
    <row r="308" spans="26:36" x14ac:dyDescent="0.2">
      <c r="Z308" s="14">
        <v>4560</v>
      </c>
      <c r="AA308" s="24">
        <v>-46.645802975830598</v>
      </c>
      <c r="AB308" s="24">
        <v>-25.925897590284499</v>
      </c>
      <c r="AG308" s="14">
        <v>4560</v>
      </c>
      <c r="AH308" s="24">
        <f t="shared" si="156"/>
        <v>30.633451848130903</v>
      </c>
      <c r="AI308" s="24">
        <f t="shared" si="157"/>
        <v>17.796971294795089</v>
      </c>
      <c r="AJ308" s="24" t="e">
        <f t="shared" si="158"/>
        <v>#DIV/0!</v>
      </c>
    </row>
    <row r="309" spans="26:36" x14ac:dyDescent="0.2">
      <c r="Z309" s="14">
        <v>4580</v>
      </c>
      <c r="AA309" s="24">
        <v>-43.270802989654598</v>
      </c>
      <c r="AB309" s="24">
        <v>-25.238397593100501</v>
      </c>
      <c r="AG309" s="14">
        <v>4580</v>
      </c>
      <c r="AH309" s="24">
        <f t="shared" si="156"/>
        <v>28.417005930852234</v>
      </c>
      <c r="AI309" s="24">
        <f t="shared" si="157"/>
        <v>17.325033238554351</v>
      </c>
      <c r="AJ309" s="24" t="e">
        <f t="shared" si="158"/>
        <v>#DIV/0!</v>
      </c>
    </row>
    <row r="310" spans="26:36" x14ac:dyDescent="0.2">
      <c r="Z310" s="14">
        <v>4600</v>
      </c>
      <c r="AA310" s="24">
        <v>-42.395802993238703</v>
      </c>
      <c r="AB310" s="24">
        <v>-28.425897580044399</v>
      </c>
      <c r="AG310" s="14">
        <v>4600</v>
      </c>
      <c r="AH310" s="24">
        <f t="shared" si="156"/>
        <v>27.842371804150428</v>
      </c>
      <c r="AI310" s="24">
        <f t="shared" si="157"/>
        <v>19.513109681124984</v>
      </c>
      <c r="AJ310" s="24" t="e">
        <f t="shared" si="158"/>
        <v>#DIV/0!</v>
      </c>
    </row>
    <row r="311" spans="26:36" x14ac:dyDescent="0.2">
      <c r="Z311" s="14">
        <v>4620</v>
      </c>
      <c r="AA311" s="24">
        <v>-43.958302986838603</v>
      </c>
      <c r="AB311" s="24">
        <v>-21.925897606668499</v>
      </c>
      <c r="AG311" s="14">
        <v>4620</v>
      </c>
      <c r="AH311" s="24">
        <f t="shared" si="156"/>
        <v>28.868504173260856</v>
      </c>
      <c r="AI311" s="24">
        <f t="shared" si="157"/>
        <v>15.051149876667147</v>
      </c>
      <c r="AJ311" s="24" t="e">
        <f t="shared" si="158"/>
        <v>#DIV/0!</v>
      </c>
    </row>
    <row r="312" spans="26:36" x14ac:dyDescent="0.2">
      <c r="Z312" s="14">
        <v>4640</v>
      </c>
      <c r="AA312" s="24">
        <v>-41.520802996822603</v>
      </c>
      <c r="AB312" s="24">
        <v>-21.7383976074365</v>
      </c>
      <c r="AG312" s="14">
        <v>4640</v>
      </c>
      <c r="AH312" s="24">
        <f t="shared" si="156"/>
        <v>27.267737677448483</v>
      </c>
      <c r="AI312" s="24">
        <f t="shared" si="157"/>
        <v>14.9224394976924</v>
      </c>
      <c r="AJ312" s="24" t="e">
        <f t="shared" si="158"/>
        <v>#DIV/0!</v>
      </c>
    </row>
    <row r="313" spans="26:36" x14ac:dyDescent="0.2">
      <c r="Z313" s="14">
        <v>4660</v>
      </c>
      <c r="AA313" s="24">
        <v>-43.270802989654598</v>
      </c>
      <c r="AB313" s="24">
        <v>-21.7383976074365</v>
      </c>
      <c r="AG313" s="14">
        <v>4660</v>
      </c>
      <c r="AH313" s="24">
        <f t="shared" si="156"/>
        <v>28.417005930852234</v>
      </c>
      <c r="AI313" s="24">
        <f t="shared" si="157"/>
        <v>14.9224394976924</v>
      </c>
      <c r="AJ313" s="24" t="e">
        <f t="shared" si="158"/>
        <v>#DIV/0!</v>
      </c>
    </row>
    <row r="314" spans="26:36" x14ac:dyDescent="0.2">
      <c r="Z314" s="14">
        <v>4680</v>
      </c>
      <c r="AA314" s="24">
        <v>-46.145802977878603</v>
      </c>
      <c r="AB314" s="24">
        <v>-27.238397584908501</v>
      </c>
      <c r="AG314" s="14">
        <v>4680</v>
      </c>
      <c r="AH314" s="24">
        <f t="shared" si="156"/>
        <v>30.305089490015547</v>
      </c>
      <c r="AI314" s="24">
        <f t="shared" si="157"/>
        <v>18.69794394761832</v>
      </c>
      <c r="AJ314" s="24" t="e">
        <f t="shared" si="158"/>
        <v>#DIV/0!</v>
      </c>
    </row>
    <row r="315" spans="26:36" x14ac:dyDescent="0.2">
      <c r="Z315" s="14">
        <v>4700</v>
      </c>
      <c r="AA315" s="24">
        <v>-42.520802992726601</v>
      </c>
      <c r="AB315" s="24">
        <v>-26.9883975859325</v>
      </c>
      <c r="AG315" s="14">
        <v>4700</v>
      </c>
      <c r="AH315" s="24">
        <f t="shared" si="156"/>
        <v>27.9244623936792</v>
      </c>
      <c r="AI315" s="24">
        <f t="shared" si="157"/>
        <v>18.526330108985324</v>
      </c>
      <c r="AJ315" s="24" t="e">
        <f t="shared" si="158"/>
        <v>#DIV/0!</v>
      </c>
    </row>
    <row r="316" spans="26:36" x14ac:dyDescent="0.2">
      <c r="Z316" s="14">
        <v>4720</v>
      </c>
      <c r="AA316" s="24">
        <v>-42.708302991958703</v>
      </c>
      <c r="AB316" s="24">
        <v>-23.363397600780502</v>
      </c>
      <c r="AG316" s="14">
        <v>4720</v>
      </c>
      <c r="AH316" s="24">
        <f t="shared" si="156"/>
        <v>28.047598277972526</v>
      </c>
      <c r="AI316" s="24">
        <f t="shared" si="157"/>
        <v>16.037929448806878</v>
      </c>
      <c r="AJ316" s="24" t="e">
        <f t="shared" si="158"/>
        <v>#DIV/0!</v>
      </c>
    </row>
    <row r="317" spans="26:36" x14ac:dyDescent="0.2">
      <c r="Z317" s="14">
        <v>4740</v>
      </c>
      <c r="AA317" s="24">
        <v>-42.958302990934698</v>
      </c>
      <c r="AB317" s="24">
        <v>-23.1133976018045</v>
      </c>
      <c r="AG317" s="14">
        <v>4740</v>
      </c>
      <c r="AH317" s="24">
        <f t="shared" si="156"/>
        <v>28.2117794570302</v>
      </c>
      <c r="AI317" s="24">
        <f t="shared" si="157"/>
        <v>15.866315610173881</v>
      </c>
      <c r="AJ317" s="24" t="e">
        <f t="shared" si="158"/>
        <v>#DIV/0!</v>
      </c>
    </row>
    <row r="318" spans="26:36" x14ac:dyDescent="0.2">
      <c r="Z318" s="14">
        <v>4760</v>
      </c>
      <c r="AA318" s="24">
        <v>-48.645802967638602</v>
      </c>
      <c r="AB318" s="24">
        <v>-19.3008976174205</v>
      </c>
      <c r="AG318" s="14">
        <v>4760</v>
      </c>
      <c r="AH318" s="24">
        <f t="shared" si="156"/>
        <v>31.946901280592343</v>
      </c>
      <c r="AI318" s="24">
        <f t="shared" si="157"/>
        <v>13.249204571020684</v>
      </c>
      <c r="AJ318" s="24" t="e">
        <f t="shared" si="158"/>
        <v>#DIV/0!</v>
      </c>
    </row>
    <row r="319" spans="26:36" x14ac:dyDescent="0.2">
      <c r="Z319" s="14">
        <v>4780</v>
      </c>
      <c r="AA319" s="24">
        <v>-45.520802980438702</v>
      </c>
      <c r="AB319" s="24">
        <v>-25.1133975936125</v>
      </c>
      <c r="AG319" s="14">
        <v>4780</v>
      </c>
      <c r="AH319" s="24">
        <f t="shared" si="156"/>
        <v>29.894636542371416</v>
      </c>
      <c r="AI319" s="24">
        <f t="shared" si="157"/>
        <v>17.239226319237851</v>
      </c>
      <c r="AJ319" s="24" t="e">
        <f t="shared" si="158"/>
        <v>#DIV/0!</v>
      </c>
    </row>
    <row r="320" spans="26:36" x14ac:dyDescent="0.2">
      <c r="Z320" s="14">
        <v>4800</v>
      </c>
      <c r="AA320" s="24">
        <v>-47.458302972502601</v>
      </c>
      <c r="AB320" s="24">
        <v>-22.488397604364501</v>
      </c>
      <c r="AG320" s="14">
        <v>4800</v>
      </c>
      <c r="AH320" s="24">
        <f t="shared" si="156"/>
        <v>31.167040680068364</v>
      </c>
      <c r="AI320" s="24">
        <f t="shared" si="157"/>
        <v>15.43728101359139</v>
      </c>
      <c r="AJ320" s="24" t="e">
        <f t="shared" si="158"/>
        <v>#DIV/0!</v>
      </c>
    </row>
    <row r="321" spans="26:36" x14ac:dyDescent="0.2">
      <c r="Z321" s="14">
        <v>4820</v>
      </c>
      <c r="AA321" s="24">
        <v>-41.208302998102702</v>
      </c>
      <c r="AB321" s="24">
        <v>-24.9883975941245</v>
      </c>
      <c r="AG321" s="14">
        <v>4820</v>
      </c>
      <c r="AH321" s="24">
        <f t="shared" si="156"/>
        <v>27.06251120362645</v>
      </c>
      <c r="AI321" s="24">
        <f t="shared" si="157"/>
        <v>17.153419399921351</v>
      </c>
      <c r="AJ321" s="24" t="e">
        <f t="shared" si="158"/>
        <v>#DIV/0!</v>
      </c>
    </row>
    <row r="322" spans="26:36" x14ac:dyDescent="0.2">
      <c r="Z322" s="14">
        <v>4840</v>
      </c>
      <c r="AA322" s="24">
        <v>-42.458302992982603</v>
      </c>
      <c r="AB322" s="24">
        <v>-29.363397576204498</v>
      </c>
      <c r="AG322" s="14">
        <v>4840</v>
      </c>
      <c r="AH322" s="24">
        <f t="shared" si="156"/>
        <v>27.88341709891478</v>
      </c>
      <c r="AI322" s="24">
        <f t="shared" si="157"/>
        <v>20.15666157599879</v>
      </c>
      <c r="AJ322" s="24" t="e">
        <f t="shared" si="158"/>
        <v>#DIV/0!</v>
      </c>
    </row>
    <row r="323" spans="26:36" x14ac:dyDescent="0.2">
      <c r="Z323" s="14">
        <v>4860</v>
      </c>
      <c r="AA323" s="24">
        <v>-38.145803010646603</v>
      </c>
      <c r="AB323" s="24">
        <v>-27.363397584396498</v>
      </c>
      <c r="AG323" s="14">
        <v>4860</v>
      </c>
      <c r="AH323" s="24">
        <f t="shared" si="156"/>
        <v>25.051291760169814</v>
      </c>
      <c r="AI323" s="24">
        <f t="shared" si="157"/>
        <v>18.783750866934817</v>
      </c>
      <c r="AJ323" s="24" t="e">
        <f t="shared" si="158"/>
        <v>#DIV/0!</v>
      </c>
    </row>
    <row r="324" spans="26:36" x14ac:dyDescent="0.2">
      <c r="Z324" s="14">
        <v>4880</v>
      </c>
      <c r="AA324" s="24">
        <v>-42.145802994262603</v>
      </c>
      <c r="AB324" s="24">
        <v>-28.113397581324499</v>
      </c>
      <c r="AG324" s="14">
        <v>4880</v>
      </c>
      <c r="AH324" s="24">
        <f t="shared" si="156"/>
        <v>27.678190625092679</v>
      </c>
      <c r="AI324" s="24">
        <f t="shared" si="157"/>
        <v>19.298592382833807</v>
      </c>
      <c r="AJ324" s="24" t="e">
        <f t="shared" si="158"/>
        <v>#DIV/0!</v>
      </c>
    </row>
    <row r="325" spans="26:36" x14ac:dyDescent="0.2">
      <c r="Z325" s="14">
        <v>4900</v>
      </c>
      <c r="AA325" s="24">
        <v>-39.833303003734599</v>
      </c>
      <c r="AB325" s="24">
        <v>-29.3008975764605</v>
      </c>
      <c r="AG325" s="14">
        <v>4900</v>
      </c>
      <c r="AH325" s="24">
        <f t="shared" si="156"/>
        <v>26.159514718809145</v>
      </c>
      <c r="AI325" s="24">
        <f t="shared" si="157"/>
        <v>20.113758116340541</v>
      </c>
      <c r="AJ325" s="24" t="e">
        <f t="shared" si="158"/>
        <v>#DIV/0!</v>
      </c>
    </row>
    <row r="326" spans="26:36" x14ac:dyDescent="0.2">
      <c r="Z326" s="14">
        <v>4920</v>
      </c>
      <c r="AA326" s="24">
        <v>-43.020802990678597</v>
      </c>
      <c r="AB326" s="24">
        <v>-23.800897598988499</v>
      </c>
      <c r="AG326" s="14">
        <v>4920</v>
      </c>
      <c r="AH326" s="24">
        <f t="shared" si="156"/>
        <v>28.252824751794552</v>
      </c>
      <c r="AI326" s="24">
        <f t="shared" si="157"/>
        <v>16.338253666414619</v>
      </c>
      <c r="AJ326" s="24" t="e">
        <f t="shared" si="158"/>
        <v>#DIV/0!</v>
      </c>
    </row>
    <row r="327" spans="26:36" x14ac:dyDescent="0.2">
      <c r="Z327" s="14">
        <v>4940</v>
      </c>
      <c r="AA327" s="24">
        <v>-45.520802980438702</v>
      </c>
      <c r="AB327" s="24">
        <v>-27.7383975828605</v>
      </c>
      <c r="AG327" s="14">
        <v>4940</v>
      </c>
      <c r="AH327" s="24">
        <f t="shared" si="156"/>
        <v>29.894636542371416</v>
      </c>
      <c r="AI327" s="24">
        <f t="shared" si="157"/>
        <v>19.041171624884313</v>
      </c>
      <c r="AJ327" s="24" t="e">
        <f t="shared" si="158"/>
        <v>#DIV/0!</v>
      </c>
    </row>
    <row r="328" spans="26:36" x14ac:dyDescent="0.2">
      <c r="Z328" s="14">
        <v>4960</v>
      </c>
      <c r="AA328" s="24">
        <v>-45.145802981974597</v>
      </c>
      <c r="AB328" s="24">
        <v>-25.7383975910525</v>
      </c>
      <c r="AG328" s="14">
        <v>4960</v>
      </c>
      <c r="AH328" s="24">
        <f t="shared" si="156"/>
        <v>29.648364773784831</v>
      </c>
      <c r="AI328" s="24">
        <f t="shared" si="157"/>
        <v>17.668260915820341</v>
      </c>
      <c r="AJ328" s="24" t="e">
        <f t="shared" si="158"/>
        <v>#DIV/0!</v>
      </c>
    </row>
    <row r="329" spans="26:36" x14ac:dyDescent="0.2">
      <c r="Z329" s="14">
        <v>4980</v>
      </c>
      <c r="AA329" s="24">
        <v>-46.458302976598603</v>
      </c>
      <c r="AB329" s="24">
        <v>-28.3633975803005</v>
      </c>
      <c r="AG329" s="14">
        <v>4980</v>
      </c>
      <c r="AH329" s="24">
        <f t="shared" si="156"/>
        <v>30.510315963837648</v>
      </c>
      <c r="AI329" s="24">
        <f t="shared" si="157"/>
        <v>19.470206221466803</v>
      </c>
      <c r="AJ329" s="24" t="e">
        <f t="shared" si="158"/>
        <v>#DIV/0!</v>
      </c>
    </row>
  </sheetData>
  <mergeCells count="6">
    <mergeCell ref="D76:J76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B7C7-3891-684B-BA03-BEB01A28C7C8}">
  <sheetPr>
    <tabColor rgb="FFFF9B00"/>
  </sheetPr>
  <dimension ref="A1:H11"/>
  <sheetViews>
    <sheetView workbookViewId="0">
      <selection activeCell="J34" sqref="A1:XFD1048576"/>
    </sheetView>
  </sheetViews>
  <sheetFormatPr baseColWidth="10" defaultRowHeight="16" x14ac:dyDescent="0.2"/>
  <sheetData>
    <row r="1" spans="1:8" x14ac:dyDescent="0.2">
      <c r="A1" s="26" t="str">
        <f>kinetics!B6</f>
        <v>Recording number</v>
      </c>
      <c r="B1" s="26" t="str">
        <f>kinetics!C6</f>
        <v>Date</v>
      </c>
      <c r="C1" s="26" t="str">
        <f>kinetics!D6</f>
        <v>Holding potential (mV)</v>
      </c>
      <c r="D1" s="28" t="str">
        <f>kinetics!G6</f>
        <v>Peak (pA)</v>
      </c>
      <c r="E1" s="28" t="str">
        <f>kinetics!H6</f>
        <v>Rise time (ms)</v>
      </c>
      <c r="F1" s="28" t="str">
        <f>kinetics!I6</f>
        <v>Steady state %</v>
      </c>
      <c r="G1" s="29" t="str">
        <f>kinetics!P6</f>
        <v>weighted tau (ms)</v>
      </c>
      <c r="H1" s="29" t="s">
        <v>66</v>
      </c>
    </row>
    <row r="2" spans="1:8" x14ac:dyDescent="0.2">
      <c r="A2" s="26">
        <f>kinetics!B7</f>
        <v>1</v>
      </c>
      <c r="B2" s="26" t="str">
        <f>kinetics!C7</f>
        <v>18.07.2024</v>
      </c>
      <c r="C2" s="26">
        <f>kinetics!D7</f>
        <v>-60</v>
      </c>
      <c r="D2" s="28">
        <f>kinetics!G7</f>
        <v>0</v>
      </c>
      <c r="E2" s="28">
        <f>kinetics!H7</f>
        <v>0</v>
      </c>
      <c r="F2" s="28">
        <f>kinetics!I7</f>
        <v>0</v>
      </c>
      <c r="G2" s="29">
        <f>kinetics!P7</f>
        <v>0</v>
      </c>
      <c r="H2" s="54">
        <f>kinetics!AB7</f>
        <v>0</v>
      </c>
    </row>
    <row r="3" spans="1:8" x14ac:dyDescent="0.2">
      <c r="A3" s="26">
        <f>kinetics!B8</f>
        <v>8</v>
      </c>
      <c r="B3" s="26" t="str">
        <f>kinetics!C8</f>
        <v>18.07.2024</v>
      </c>
      <c r="C3" s="26">
        <f>kinetics!D8</f>
        <v>50</v>
      </c>
      <c r="D3" s="28">
        <f>kinetics!G8</f>
        <v>0</v>
      </c>
      <c r="E3" s="28">
        <f>kinetics!H8</f>
        <v>0</v>
      </c>
      <c r="F3" s="28">
        <f>kinetics!I8</f>
        <v>0</v>
      </c>
      <c r="G3" s="29">
        <f>kinetics!P8</f>
        <v>0</v>
      </c>
      <c r="H3" s="54">
        <f>kinetics!AB8</f>
        <v>0</v>
      </c>
    </row>
    <row r="4" spans="1:8" x14ac:dyDescent="0.2">
      <c r="A4" s="26">
        <f>kinetics!B9</f>
        <v>13</v>
      </c>
      <c r="B4" s="26" t="str">
        <f>kinetics!C9</f>
        <v>25.07.2024</v>
      </c>
      <c r="C4" s="26">
        <f>kinetics!D9</f>
        <v>-60</v>
      </c>
      <c r="D4" s="28">
        <f>kinetics!G9</f>
        <v>-238.08</v>
      </c>
      <c r="E4" s="28">
        <f>kinetics!H9</f>
        <v>0.43</v>
      </c>
      <c r="F4" s="28">
        <f>kinetics!I9</f>
        <v>3.47</v>
      </c>
      <c r="G4" s="29">
        <f>kinetics!P9</f>
        <v>7.9498576797795035</v>
      </c>
      <c r="H4" s="54">
        <f>kinetics!AB9</f>
        <v>15.833436499466382</v>
      </c>
    </row>
    <row r="5" spans="1:8" x14ac:dyDescent="0.2">
      <c r="A5" s="26">
        <f>kinetics!B10</f>
        <v>27</v>
      </c>
      <c r="B5" s="26" t="str">
        <f>kinetics!C10</f>
        <v>25.07.2025</v>
      </c>
      <c r="C5" s="26">
        <f>kinetics!D10</f>
        <v>50</v>
      </c>
      <c r="D5" s="28">
        <f>kinetics!G10</f>
        <v>76.58</v>
      </c>
      <c r="E5" s="28">
        <f>kinetics!H10</f>
        <v>0.69</v>
      </c>
      <c r="F5" s="28">
        <f>kinetics!I10</f>
        <v>7.9263515278140515</v>
      </c>
      <c r="G5" s="29">
        <f>kinetics!P10</f>
        <v>13.779180897119378</v>
      </c>
      <c r="H5" s="54">
        <f>kinetics!AB10</f>
        <v>2.7561980237408878</v>
      </c>
    </row>
    <row r="6" spans="1:8" x14ac:dyDescent="0.2">
      <c r="A6" s="26">
        <f>kinetics!B11</f>
        <v>11</v>
      </c>
      <c r="B6" s="26" t="str">
        <f>kinetics!C11</f>
        <v>01.08.2024</v>
      </c>
      <c r="C6" s="26">
        <f>kinetics!D11</f>
        <v>-60</v>
      </c>
      <c r="D6" s="28">
        <f>kinetics!G11</f>
        <v>-210.29</v>
      </c>
      <c r="E6" s="28">
        <f>kinetics!H11</f>
        <v>0.48</v>
      </c>
      <c r="F6" s="28">
        <f>kinetics!I11</f>
        <v>5.1785629368966672</v>
      </c>
      <c r="G6" s="29">
        <f>kinetics!P11</f>
        <v>6.289408246114097</v>
      </c>
      <c r="H6" s="54">
        <f>kinetics!AB11</f>
        <v>57.943289438326133</v>
      </c>
    </row>
    <row r="7" spans="1:8" x14ac:dyDescent="0.2">
      <c r="A7" s="26">
        <f>kinetics!B12</f>
        <v>32</v>
      </c>
      <c r="B7" s="26" t="str">
        <f>kinetics!C12</f>
        <v>01.08.2025</v>
      </c>
      <c r="C7" s="26">
        <f>kinetics!D12</f>
        <v>-60</v>
      </c>
      <c r="D7" s="28">
        <f>kinetics!G12</f>
        <v>-127.67</v>
      </c>
      <c r="E7" s="28">
        <f>kinetics!H12</f>
        <v>0.54</v>
      </c>
      <c r="F7" s="28">
        <f>kinetics!I12</f>
        <v>8.9371034698832919</v>
      </c>
      <c r="G7" s="29">
        <f>kinetics!P12</f>
        <v>9.0402615744154087</v>
      </c>
      <c r="H7" s="54">
        <f>kinetics!AB12</f>
        <v>38.820534475793146</v>
      </c>
    </row>
    <row r="8" spans="1:8" x14ac:dyDescent="0.2">
      <c r="A8" s="26">
        <f>kinetics!B13</f>
        <v>45</v>
      </c>
      <c r="B8" s="26" t="str">
        <f>kinetics!C13</f>
        <v>01.08.2026</v>
      </c>
      <c r="C8" s="26">
        <f>kinetics!D13</f>
        <v>50</v>
      </c>
      <c r="D8" s="28">
        <f>kinetics!G13</f>
        <v>106.08</v>
      </c>
      <c r="E8" s="28">
        <f>kinetics!H13</f>
        <v>1.1299999999999999</v>
      </c>
      <c r="F8" s="28">
        <f>kinetics!I13</f>
        <v>19.409879336349924</v>
      </c>
      <c r="G8" s="29">
        <f>kinetics!P13</f>
        <v>20.130422758302473</v>
      </c>
      <c r="H8" s="54">
        <f>kinetics!AB13</f>
        <v>64.102307881250169</v>
      </c>
    </row>
    <row r="9" spans="1:8" x14ac:dyDescent="0.2">
      <c r="A9" s="26">
        <f>kinetics!B14</f>
        <v>53</v>
      </c>
      <c r="B9" s="26" t="str">
        <f>kinetics!C14</f>
        <v>01.08.2026</v>
      </c>
      <c r="C9" s="26">
        <f>kinetics!D14</f>
        <v>50</v>
      </c>
      <c r="D9" s="28">
        <f>kinetics!G14</f>
        <v>75.8</v>
      </c>
      <c r="E9" s="28">
        <f>kinetics!H14</f>
        <v>1.05</v>
      </c>
      <c r="F9" s="28">
        <f>kinetics!I14</f>
        <v>23.720316622691296</v>
      </c>
      <c r="G9" s="29">
        <f>kinetics!P14</f>
        <v>24.774372596144971</v>
      </c>
      <c r="H9" s="54">
        <f>kinetics!AB14</f>
        <v>37.673369727467822</v>
      </c>
    </row>
    <row r="10" spans="1:8" x14ac:dyDescent="0.2">
      <c r="A10" s="26">
        <f>kinetics!B15</f>
        <v>72</v>
      </c>
      <c r="B10" s="26" t="str">
        <f>kinetics!C15</f>
        <v>01.08.2027</v>
      </c>
      <c r="C10" s="26">
        <f>kinetics!D15</f>
        <v>-60</v>
      </c>
      <c r="D10" s="28">
        <f>kinetics!G15</f>
        <v>-29.88</v>
      </c>
      <c r="E10" s="28">
        <f>kinetics!H15</f>
        <v>0.66</v>
      </c>
      <c r="F10" s="28">
        <f>kinetics!I15</f>
        <v>5.7228915662650603</v>
      </c>
      <c r="G10" s="29">
        <f>kinetics!P15</f>
        <v>6.3334969113927864</v>
      </c>
      <c r="H10" s="54">
        <f>kinetics!AB15</f>
        <v>4.6429555124880633</v>
      </c>
    </row>
    <row r="11" spans="1:8" x14ac:dyDescent="0.2">
      <c r="A11" s="26">
        <f>kinetics!B16</f>
        <v>10</v>
      </c>
      <c r="B11" s="26" t="str">
        <f>kinetics!C16</f>
        <v>02.08.2028</v>
      </c>
      <c r="C11" s="26">
        <f>kinetics!D16</f>
        <v>-60</v>
      </c>
      <c r="D11" s="28">
        <f>kinetics!G16</f>
        <v>-30.33</v>
      </c>
      <c r="E11" s="28">
        <f>kinetics!H16</f>
        <v>0.59</v>
      </c>
      <c r="F11" s="28">
        <f>kinetics!I16</f>
        <v>17.837124958786681</v>
      </c>
      <c r="G11" s="29">
        <f>kinetics!P16</f>
        <v>16.416584556100513</v>
      </c>
      <c r="H11" s="54" t="e">
        <f>kinetics!AB16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5DEA-3571-3642-A58E-17BE602345E4}">
  <sheetPr>
    <tabColor rgb="FFFF9B00"/>
  </sheetPr>
  <dimension ref="A1:F7"/>
  <sheetViews>
    <sheetView workbookViewId="0">
      <selection activeCell="F6" sqref="A1:F7"/>
    </sheetView>
  </sheetViews>
  <sheetFormatPr baseColWidth="10" defaultRowHeight="16" x14ac:dyDescent="0.2"/>
  <sheetData>
    <row r="1" spans="1:6" x14ac:dyDescent="0.2">
      <c r="A1" s="75" t="str">
        <f>kinetics!B24</f>
        <v>Recording number</v>
      </c>
      <c r="B1" s="75" t="str">
        <f>kinetics!C24</f>
        <v>Date</v>
      </c>
      <c r="C1" s="75" t="str">
        <f>kinetics!D24</f>
        <v>Holding potential (mV)</v>
      </c>
      <c r="D1" s="28" t="str">
        <f>kinetics!G24</f>
        <v>Peak (pA)</v>
      </c>
      <c r="E1" s="28" t="str">
        <f>kinetics!H24</f>
        <v>Rise time (ms)</v>
      </c>
      <c r="F1" t="str">
        <f>kinetics!P24</f>
        <v>weighted tau (ms)</v>
      </c>
    </row>
    <row r="2" spans="1:6" x14ac:dyDescent="0.2">
      <c r="A2" s="75">
        <f>kinetics!B25</f>
        <v>2</v>
      </c>
      <c r="B2" s="75" t="str">
        <f>kinetics!C25</f>
        <v>18.07.2024</v>
      </c>
      <c r="C2" s="75">
        <f>kinetics!D25</f>
        <v>-60</v>
      </c>
      <c r="D2" s="28">
        <f>kinetics!G25</f>
        <v>-89.73</v>
      </c>
      <c r="E2" s="28">
        <f>kinetics!H25</f>
        <v>1.57</v>
      </c>
      <c r="F2">
        <f>kinetics!P25</f>
        <v>2.6333245703892216</v>
      </c>
    </row>
    <row r="3" spans="1:6" x14ac:dyDescent="0.2">
      <c r="A3" s="75">
        <f>kinetics!B26</f>
        <v>14</v>
      </c>
      <c r="B3" s="75" t="str">
        <f>kinetics!C26</f>
        <v>25.07.2024</v>
      </c>
      <c r="C3" s="75">
        <f>kinetics!D26</f>
        <v>-60</v>
      </c>
      <c r="D3" s="28">
        <f>kinetics!G26</f>
        <v>-249.81</v>
      </c>
      <c r="E3" s="28">
        <f>kinetics!H26</f>
        <v>0.44</v>
      </c>
      <c r="F3">
        <f>kinetics!P26</f>
        <v>2.7458943126015618</v>
      </c>
    </row>
    <row r="4" spans="1:6" x14ac:dyDescent="0.2">
      <c r="A4" s="75">
        <f>kinetics!B27</f>
        <v>29</v>
      </c>
      <c r="B4" s="75" t="str">
        <f>kinetics!C27</f>
        <v>25.07.2024</v>
      </c>
      <c r="C4" s="75">
        <f>kinetics!D27</f>
        <v>50</v>
      </c>
      <c r="D4" s="28">
        <f>kinetics!G27</f>
        <v>75.25</v>
      </c>
      <c r="E4" s="28">
        <f>kinetics!H27</f>
        <v>0.55000000000000004</v>
      </c>
      <c r="F4">
        <f>kinetics!P27</f>
        <v>67.621039861436444</v>
      </c>
    </row>
    <row r="5" spans="1:6" x14ac:dyDescent="0.2">
      <c r="A5" s="75">
        <f>kinetics!B28</f>
        <v>12</v>
      </c>
      <c r="B5" s="75" t="str">
        <f>kinetics!C28</f>
        <v>01.08.2024</v>
      </c>
      <c r="C5" s="75">
        <f>kinetics!D28</f>
        <v>-60</v>
      </c>
      <c r="D5" s="28">
        <f>kinetics!G28</f>
        <v>-149.08000000000001</v>
      </c>
      <c r="E5" s="28">
        <f>kinetics!H28</f>
        <v>0.55000000000000004</v>
      </c>
      <c r="F5">
        <f>kinetics!P28</f>
        <v>4.1097697450968429</v>
      </c>
    </row>
    <row r="6" spans="1:6" x14ac:dyDescent="0.2">
      <c r="A6" s="75">
        <f>kinetics!B29</f>
        <v>33</v>
      </c>
      <c r="B6" s="75" t="str">
        <f>kinetics!C29</f>
        <v>01.08.2024</v>
      </c>
      <c r="C6" s="75">
        <f>kinetics!D29</f>
        <v>-60</v>
      </c>
      <c r="D6" s="28">
        <f>kinetics!G29</f>
        <v>-140.77000000000001</v>
      </c>
      <c r="E6" s="28">
        <f>kinetics!H29</f>
        <v>1.01</v>
      </c>
      <c r="F6">
        <f>kinetics!P29</f>
        <v>127.19472507730126</v>
      </c>
    </row>
    <row r="7" spans="1:6" x14ac:dyDescent="0.2">
      <c r="A7" s="75">
        <f>kinetics!B30</f>
        <v>44</v>
      </c>
      <c r="B7" s="75" t="str">
        <f>kinetics!C30</f>
        <v>01.08.2024</v>
      </c>
      <c r="C7" s="75">
        <f>kinetics!D30</f>
        <v>50</v>
      </c>
      <c r="D7" s="28">
        <f>kinetics!G30</f>
        <v>112.94</v>
      </c>
      <c r="E7" s="28">
        <f>kinetics!H30</f>
        <v>0.99</v>
      </c>
      <c r="F7">
        <f>kinetics!P30</f>
        <v>83.428222078530439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30E8-28CC-E94B-8C9D-D8AB18291DE5}">
  <sheetPr>
    <tabColor rgb="FFFF9B00"/>
  </sheetPr>
  <dimension ref="A1:E15"/>
  <sheetViews>
    <sheetView workbookViewId="0">
      <selection activeCell="K20" sqref="A1:XFD1048576"/>
    </sheetView>
  </sheetViews>
  <sheetFormatPr baseColWidth="10" defaultRowHeight="16" x14ac:dyDescent="0.2"/>
  <sheetData>
    <row r="1" spans="1:5" x14ac:dyDescent="0.2">
      <c r="A1" t="str">
        <f>kinetics!C58</f>
        <v>holding v</v>
      </c>
      <c r="B1">
        <f>kinetics!D58</f>
        <v>-60</v>
      </c>
      <c r="C1">
        <f>kinetics!E58</f>
        <v>50</v>
      </c>
      <c r="D1">
        <f>kinetics!F58</f>
        <v>-60</v>
      </c>
      <c r="E1">
        <f>kinetics!G58</f>
        <v>50</v>
      </c>
    </row>
    <row r="2" spans="1:5" x14ac:dyDescent="0.2">
      <c r="A2" t="str">
        <f>kinetics!C59</f>
        <v>Recording number</v>
      </c>
      <c r="B2">
        <f>kinetics!D59</f>
        <v>15</v>
      </c>
      <c r="C2">
        <f>kinetics!E59</f>
        <v>30</v>
      </c>
      <c r="D2">
        <f>kinetics!F59</f>
        <v>34</v>
      </c>
      <c r="E2">
        <f>kinetics!G59</f>
        <v>46</v>
      </c>
    </row>
    <row r="3" spans="1:5" x14ac:dyDescent="0.2">
      <c r="A3" t="str">
        <f>kinetics!C60</f>
        <v>Date</v>
      </c>
      <c r="B3" t="str">
        <f>kinetics!D60</f>
        <v>25.07.2024</v>
      </c>
      <c r="C3" t="str">
        <f>kinetics!E60</f>
        <v>25.07.2024</v>
      </c>
      <c r="D3" t="str">
        <f>kinetics!F60</f>
        <v>01.08.2024</v>
      </c>
      <c r="E3" t="str">
        <f>kinetics!G60</f>
        <v>01.08.2025</v>
      </c>
    </row>
    <row r="4" spans="1:5" x14ac:dyDescent="0.2">
      <c r="A4">
        <f>kinetics!C61</f>
        <v>0</v>
      </c>
      <c r="B4">
        <f>kinetics!D61</f>
        <v>100</v>
      </c>
      <c r="C4">
        <f>kinetics!E61</f>
        <v>100</v>
      </c>
      <c r="D4">
        <f>kinetics!F61</f>
        <v>100</v>
      </c>
      <c r="E4">
        <f>kinetics!G61</f>
        <v>100</v>
      </c>
    </row>
    <row r="5" spans="1:5" x14ac:dyDescent="0.2">
      <c r="A5">
        <f>kinetics!C62</f>
        <v>25</v>
      </c>
      <c r="B5">
        <f>kinetics!D62</f>
        <v>15.401733924007468</v>
      </c>
      <c r="C5">
        <f>kinetics!E62</f>
        <v>39.744520482133446</v>
      </c>
      <c r="D5">
        <f>kinetics!F62</f>
        <v>20.113261401194389</v>
      </c>
      <c r="E5">
        <f>kinetics!G62</f>
        <v>55.817984832069335</v>
      </c>
    </row>
    <row r="6" spans="1:5" x14ac:dyDescent="0.2">
      <c r="A6">
        <f>kinetics!C63</f>
        <v>100</v>
      </c>
      <c r="B6">
        <f>kinetics!D63</f>
        <v>31.455562667639359</v>
      </c>
      <c r="C6">
        <f>kinetics!E63</f>
        <v>63.147906946950329</v>
      </c>
      <c r="D6">
        <f>kinetics!F63</f>
        <v>33.607135454706253</v>
      </c>
      <c r="E6">
        <f>kinetics!G63</f>
        <v>69.729144095341283</v>
      </c>
    </row>
    <row r="7" spans="1:5" x14ac:dyDescent="0.2">
      <c r="A7">
        <f>kinetics!C64</f>
        <v>225</v>
      </c>
      <c r="B7">
        <f>kinetics!D64</f>
        <v>55.761780905890788</v>
      </c>
      <c r="C7">
        <f>kinetics!E64</f>
        <v>84.046142184547364</v>
      </c>
      <c r="D7">
        <f>kinetics!F64</f>
        <v>54.461304446497316</v>
      </c>
      <c r="E7">
        <f>kinetics!G64</f>
        <v>81.235102925243766</v>
      </c>
    </row>
    <row r="8" spans="1:5" x14ac:dyDescent="0.2">
      <c r="A8">
        <f>kinetics!C65</f>
        <v>400</v>
      </c>
      <c r="B8">
        <f>kinetics!D65</f>
        <v>68.92952807763379</v>
      </c>
      <c r="C8">
        <f>kinetics!E65</f>
        <v>85.166867733566775</v>
      </c>
      <c r="D8">
        <f>kinetics!F65</f>
        <v>71.660360985945644</v>
      </c>
      <c r="E8">
        <f>kinetics!G65</f>
        <v>90.877573131094252</v>
      </c>
    </row>
    <row r="9" spans="1:5" x14ac:dyDescent="0.2">
      <c r="A9">
        <f>kinetics!C66</f>
        <v>625</v>
      </c>
      <c r="B9">
        <f>kinetics!D66</f>
        <v>78.444578259954937</v>
      </c>
      <c r="C9">
        <f>kinetics!E66</f>
        <v>94.791922448674555</v>
      </c>
      <c r="D9">
        <f>kinetics!F66</f>
        <v>82.976188578129737</v>
      </c>
      <c r="E9">
        <f>kinetics!G66</f>
        <v>93.564463705308782</v>
      </c>
    </row>
    <row r="10" spans="1:5" x14ac:dyDescent="0.2">
      <c r="A10">
        <f>kinetics!C67</f>
        <v>900</v>
      </c>
      <c r="B10">
        <f>kinetics!D67</f>
        <v>82.683510568666733</v>
      </c>
      <c r="C10">
        <f>kinetics!E67</f>
        <v>94.462297287198254</v>
      </c>
      <c r="D10">
        <f>kinetics!F67</f>
        <v>91.387954221877393</v>
      </c>
      <c r="E10">
        <f>kinetics!G67</f>
        <v>94.344528710725882</v>
      </c>
    </row>
    <row r="11" spans="1:5" x14ac:dyDescent="0.2">
      <c r="A11">
        <f>kinetics!C68</f>
        <v>1225</v>
      </c>
      <c r="B11">
        <f>kinetics!D68</f>
        <v>91.071185136968793</v>
      </c>
      <c r="C11">
        <f>kinetics!E68</f>
        <v>90.045320123415934</v>
      </c>
      <c r="D11">
        <f>kinetics!F68</f>
        <v>93.09033536406443</v>
      </c>
      <c r="E11">
        <f>kinetics!G68</f>
        <v>94.409534127843969</v>
      </c>
    </row>
    <row r="12" spans="1:5" x14ac:dyDescent="0.2">
      <c r="A12">
        <f>kinetics!C69</f>
        <v>1600</v>
      </c>
      <c r="B12">
        <f>kinetics!D69</f>
        <v>93.596506512371548</v>
      </c>
      <c r="C12">
        <f>kinetics!E69</f>
        <v>95.385247739331888</v>
      </c>
      <c r="D12">
        <f>kinetics!F69</f>
        <v>99.173844445703367</v>
      </c>
      <c r="E12">
        <f>kinetics!G69</f>
        <v>96.273022751895994</v>
      </c>
    </row>
    <row r="13" spans="1:5" x14ac:dyDescent="0.2">
      <c r="A13">
        <f>kinetics!C70</f>
        <v>2025</v>
      </c>
      <c r="B13">
        <f>kinetics!D70</f>
        <v>98.015818919326392</v>
      </c>
      <c r="C13">
        <f>kinetics!E70</f>
        <v>96.769673417532317</v>
      </c>
      <c r="D13">
        <f>kinetics!F70</f>
        <v>104.63147810742058</v>
      </c>
      <c r="E13">
        <f>kinetics!G70</f>
        <v>97.616468039003252</v>
      </c>
    </row>
    <row r="14" spans="1:5" x14ac:dyDescent="0.2">
      <c r="A14">
        <f>kinetics!C71</f>
        <v>2500</v>
      </c>
      <c r="B14">
        <f>kinetics!D71</f>
        <v>97.023728378989588</v>
      </c>
      <c r="C14">
        <f>kinetics!E71</f>
        <v>97.560773805075428</v>
      </c>
      <c r="D14">
        <f>kinetics!F71</f>
        <v>100.72601548710918</v>
      </c>
      <c r="E14">
        <f>kinetics!G71</f>
        <v>99.068255687974002</v>
      </c>
    </row>
    <row r="15" spans="1:5" x14ac:dyDescent="0.2">
      <c r="A15">
        <f>kinetics!C72</f>
        <v>3025</v>
      </c>
      <c r="B15">
        <f>kinetics!D72</f>
        <v>96.662968182503477</v>
      </c>
      <c r="C15">
        <f>kinetics!E72</f>
        <v>95.978573029989221</v>
      </c>
      <c r="D15">
        <f>kinetics!F72</f>
        <v>105.93329898085773</v>
      </c>
      <c r="E15">
        <f>kinetics!G72</f>
        <v>97.464788732394354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E6E2-9603-BD45-94AC-50616F505AA2}">
  <dimension ref="A1:D53"/>
  <sheetViews>
    <sheetView topLeftCell="A7" workbookViewId="0">
      <selection activeCell="M36" sqref="A1:XFD1048576"/>
    </sheetView>
  </sheetViews>
  <sheetFormatPr baseColWidth="10" defaultRowHeight="16" x14ac:dyDescent="0.2"/>
  <sheetData>
    <row r="1" spans="1:4" x14ac:dyDescent="0.2">
      <c r="A1" t="str">
        <f>kinetics!C77</f>
        <v>holding v</v>
      </c>
      <c r="B1">
        <f>kinetics!D77</f>
        <v>-60</v>
      </c>
      <c r="C1">
        <f>kinetics!E77</f>
        <v>-60</v>
      </c>
      <c r="D1">
        <f>kinetics!F77</f>
        <v>50</v>
      </c>
    </row>
    <row r="2" spans="1:4" x14ac:dyDescent="0.2">
      <c r="A2" t="str">
        <f>kinetics!C78</f>
        <v>recording</v>
      </c>
      <c r="B2">
        <f>kinetics!D78</f>
        <v>22</v>
      </c>
      <c r="C2">
        <f>kinetics!E78</f>
        <v>35</v>
      </c>
      <c r="D2">
        <f>kinetics!F78</f>
        <v>47</v>
      </c>
    </row>
    <row r="3" spans="1:4" x14ac:dyDescent="0.2">
      <c r="A3" t="str">
        <f>kinetics!C79</f>
        <v>date</v>
      </c>
      <c r="B3" t="str">
        <f>kinetics!D79</f>
        <v>25.07.2024</v>
      </c>
      <c r="C3" t="str">
        <f>kinetics!E79</f>
        <v>01.08.2024</v>
      </c>
      <c r="D3" t="str">
        <f>kinetics!F79</f>
        <v>01.08.2024</v>
      </c>
    </row>
    <row r="4" spans="1:4" x14ac:dyDescent="0.2">
      <c r="A4">
        <f>kinetics!C142</f>
        <v>0</v>
      </c>
      <c r="B4">
        <f>kinetics!D142</f>
        <v>100</v>
      </c>
      <c r="C4">
        <f>kinetics!E142</f>
        <v>100</v>
      </c>
      <c r="D4">
        <f>kinetics!F142</f>
        <v>100</v>
      </c>
    </row>
    <row r="5" spans="1:4" x14ac:dyDescent="0.2">
      <c r="A5">
        <f>kinetics!C143</f>
        <v>100</v>
      </c>
      <c r="B5">
        <f>kinetics!D143</f>
        <v>92.515912054431084</v>
      </c>
      <c r="C5">
        <f>kinetics!E143</f>
        <v>89.201267462270366</v>
      </c>
      <c r="D5">
        <f>kinetics!F143</f>
        <v>93.586387188207539</v>
      </c>
    </row>
    <row r="6" spans="1:4" x14ac:dyDescent="0.2">
      <c r="A6">
        <f>kinetics!C144</f>
        <v>200</v>
      </c>
      <c r="B6">
        <f>kinetics!D144</f>
        <v>87.719986309719587</v>
      </c>
      <c r="C6">
        <f>kinetics!E144</f>
        <v>86.513373337158612</v>
      </c>
      <c r="D6">
        <f>kinetics!F144</f>
        <v>84.919342847947462</v>
      </c>
    </row>
    <row r="7" spans="1:4" x14ac:dyDescent="0.2">
      <c r="A7">
        <f>kinetics!C145</f>
        <v>300</v>
      </c>
      <c r="B7">
        <f>kinetics!D145</f>
        <v>88.025459287089745</v>
      </c>
      <c r="C7">
        <f>kinetics!E145</f>
        <v>86.513373337158612</v>
      </c>
      <c r="D7">
        <f>kinetics!F145</f>
        <v>92.719682754181534</v>
      </c>
    </row>
    <row r="8" spans="1:4" x14ac:dyDescent="0.2">
      <c r="A8">
        <f>kinetics!C146</f>
        <v>400</v>
      </c>
      <c r="B8">
        <f>kinetics!D146</f>
        <v>86.192621422868783</v>
      </c>
      <c r="C8">
        <f>kinetics!E146</f>
        <v>82.835202429110964</v>
      </c>
      <c r="D8">
        <f>kinetics!F146</f>
        <v>88.992853687869683</v>
      </c>
    </row>
    <row r="9" spans="1:4" x14ac:dyDescent="0.2">
      <c r="A9">
        <f>kinetics!C147</f>
        <v>500</v>
      </c>
      <c r="B9">
        <f>kinetics!D147</f>
        <v>83.565553817485423</v>
      </c>
      <c r="C9">
        <f>kinetics!E147</f>
        <v>83.872635249329534</v>
      </c>
      <c r="D9">
        <f>kinetics!F147</f>
        <v>80.325809347609635</v>
      </c>
    </row>
    <row r="10" spans="1:4" x14ac:dyDescent="0.2">
      <c r="A10">
        <f>kinetics!C148</f>
        <v>600</v>
      </c>
      <c r="B10">
        <f>kinetics!D148</f>
        <v>86.039884934183704</v>
      </c>
      <c r="C10">
        <f>kinetics!E148</f>
        <v>84.768599957700104</v>
      </c>
      <c r="D10">
        <f>kinetics!F148</f>
        <v>86.652751715999472</v>
      </c>
    </row>
    <row r="11" spans="1:4" x14ac:dyDescent="0.2">
      <c r="A11">
        <f>kinetics!C149</f>
        <v>700</v>
      </c>
      <c r="B11">
        <f>kinetics!D149</f>
        <v>86.009337636446688</v>
      </c>
      <c r="C11">
        <f>kinetics!E149</f>
        <v>82.976670540958935</v>
      </c>
      <c r="D11">
        <f>kinetics!F149</f>
        <v>74.172207866024976</v>
      </c>
    </row>
    <row r="12" spans="1:4" x14ac:dyDescent="0.2">
      <c r="A12">
        <f>kinetics!C150</f>
        <v>800</v>
      </c>
      <c r="B12">
        <f>kinetics!D150</f>
        <v>87.017398461768209</v>
      </c>
      <c r="C12">
        <f>kinetics!E150</f>
        <v>81.797769608892395</v>
      </c>
      <c r="D12">
        <f>kinetics!F150</f>
        <v>87.952808367038642</v>
      </c>
    </row>
    <row r="13" spans="1:4" x14ac:dyDescent="0.2">
      <c r="A13">
        <f>kinetics!C151</f>
        <v>900</v>
      </c>
      <c r="B13">
        <f>kinetics!D151</f>
        <v>86.162074125131767</v>
      </c>
      <c r="C13">
        <f>kinetics!E151</f>
        <v>82.410798093566996</v>
      </c>
      <c r="D13">
        <f>kinetics!F151</f>
        <v>86.219399498986618</v>
      </c>
    </row>
    <row r="14" spans="1:4" x14ac:dyDescent="0.2">
      <c r="A14">
        <f>kinetics!C152</f>
        <v>1000</v>
      </c>
      <c r="B14">
        <f>kinetics!D152</f>
        <v>87.658891714245541</v>
      </c>
      <c r="C14">
        <f>kinetics!E152</f>
        <v>78.49684699910604</v>
      </c>
      <c r="D14">
        <f>kinetics!F152</f>
        <v>85.612706395168274</v>
      </c>
    </row>
    <row r="15" spans="1:4" x14ac:dyDescent="0.2">
      <c r="A15">
        <f>kinetics!C153</f>
        <v>1100</v>
      </c>
      <c r="B15">
        <f>kinetics!D153</f>
        <v>84.329236260910818</v>
      </c>
      <c r="C15">
        <f>kinetics!E153</f>
        <v>82.646578279980304</v>
      </c>
      <c r="D15">
        <f>kinetics!F153</f>
        <v>81.019172894830433</v>
      </c>
    </row>
    <row r="16" spans="1:4" x14ac:dyDescent="0.2">
      <c r="A16">
        <f>kinetics!C154</f>
        <v>1200</v>
      </c>
      <c r="B16">
        <f>kinetics!D154</f>
        <v>86.620283591187004</v>
      </c>
      <c r="C16">
        <f>kinetics!E154</f>
        <v>84.81575599498278</v>
      </c>
      <c r="D16">
        <f>kinetics!F154</f>
        <v>84.572661074337205</v>
      </c>
    </row>
    <row r="17" spans="1:4" x14ac:dyDescent="0.2">
      <c r="A17">
        <f>kinetics!C155</f>
        <v>1300</v>
      </c>
      <c r="B17">
        <f>kinetics!D155</f>
        <v>88.666952539567092</v>
      </c>
      <c r="C17">
        <f>kinetics!E155</f>
        <v>80.100152266716563</v>
      </c>
      <c r="D17">
        <f>kinetics!F155</f>
        <v>80.67249112122002</v>
      </c>
    </row>
    <row r="18" spans="1:4" x14ac:dyDescent="0.2">
      <c r="A18">
        <f>kinetics!C156</f>
        <v>1400</v>
      </c>
      <c r="B18">
        <f>kinetics!D156</f>
        <v>84.451425451858881</v>
      </c>
      <c r="C18">
        <f>kinetics!E156</f>
        <v>81.703457534327057</v>
      </c>
      <c r="D18">
        <f>kinetics!F156</f>
        <v>78.33238914934995</v>
      </c>
    </row>
    <row r="19" spans="1:4" x14ac:dyDescent="0.2">
      <c r="A19">
        <f>kinetics!C157</f>
        <v>1500</v>
      </c>
      <c r="B19">
        <f>kinetics!D157</f>
        <v>81.793810548738492</v>
      </c>
      <c r="C19">
        <f>kinetics!E157</f>
        <v>85.758876740636012</v>
      </c>
      <c r="D19">
        <f>kinetics!F157</f>
        <v>84.139308857324195</v>
      </c>
    </row>
    <row r="20" spans="1:4" x14ac:dyDescent="0.2">
      <c r="A20">
        <f>kinetics!C158</f>
        <v>1600</v>
      </c>
      <c r="B20">
        <f>kinetics!D158</f>
        <v>86.620283591187004</v>
      </c>
      <c r="C20">
        <f>kinetics!E158</f>
        <v>84.862912032265442</v>
      </c>
      <c r="D20">
        <f>kinetics!F158</f>
        <v>88.212819697246289</v>
      </c>
    </row>
    <row r="21" spans="1:4" x14ac:dyDescent="0.2">
      <c r="A21">
        <f>kinetics!C159</f>
        <v>1700</v>
      </c>
      <c r="B21">
        <f>kinetics!D159</f>
        <v>84.879087620177103</v>
      </c>
      <c r="C21">
        <f>kinetics!E159</f>
        <v>82.552266205414995</v>
      </c>
      <c r="D21">
        <f>kinetics!F159</f>
        <v>82.232559102466837</v>
      </c>
    </row>
    <row r="22" spans="1:4" x14ac:dyDescent="0.2">
      <c r="A22">
        <f>kinetics!C160</f>
        <v>1800</v>
      </c>
      <c r="B22">
        <f>kinetics!D160</f>
        <v>82.893513267271061</v>
      </c>
      <c r="C22">
        <f>kinetics!E160</f>
        <v>83.023826578241611</v>
      </c>
      <c r="D22">
        <f>kinetics!F160</f>
        <v>77.639025602128996</v>
      </c>
    </row>
    <row r="23" spans="1:4" x14ac:dyDescent="0.2">
      <c r="A23">
        <f>kinetics!C161</f>
        <v>1900</v>
      </c>
      <c r="B23">
        <f>kinetics!D161</f>
        <v>84.817993024703071</v>
      </c>
      <c r="C23">
        <f>kinetics!E161</f>
        <v>87.079245784550565</v>
      </c>
      <c r="D23">
        <f>kinetics!F161</f>
        <v>81.712536442051245</v>
      </c>
    </row>
    <row r="24" spans="1:4" x14ac:dyDescent="0.2">
      <c r="A24">
        <f>kinetics!C162</f>
        <v>2000</v>
      </c>
      <c r="B24">
        <f>kinetics!D162</f>
        <v>82.221472717056727</v>
      </c>
      <c r="C24">
        <f>kinetics!E162</f>
        <v>84.108415435742842</v>
      </c>
      <c r="D24">
        <f>kinetics!F162</f>
        <v>84.919342847947462</v>
      </c>
    </row>
    <row r="25" spans="1:4" x14ac:dyDescent="0.2">
      <c r="A25">
        <f>kinetics!C163</f>
        <v>2100</v>
      </c>
      <c r="B25">
        <f>kinetics!D163</f>
        <v>84.329236260910818</v>
      </c>
      <c r="C25">
        <f>kinetics!E163</f>
        <v>91.936317624664767</v>
      </c>
      <c r="D25">
        <f>kinetics!F163</f>
        <v>78.072377819142147</v>
      </c>
    </row>
    <row r="26" spans="1:4" x14ac:dyDescent="0.2">
      <c r="A26">
        <f>kinetics!C164</f>
        <v>2200</v>
      </c>
      <c r="B26">
        <f>kinetics!D164</f>
        <v>79.777688898095448</v>
      </c>
      <c r="C26">
        <f>kinetics!E164</f>
        <v>88.022366530203797</v>
      </c>
      <c r="D26">
        <f>kinetics!F164</f>
        <v>91.246285216337455</v>
      </c>
    </row>
    <row r="27" spans="1:4" x14ac:dyDescent="0.2">
      <c r="A27">
        <f>kinetics!C165</f>
        <v>2300</v>
      </c>
      <c r="B27">
        <f>kinetics!D165</f>
        <v>82.282567312530745</v>
      </c>
      <c r="C27">
        <f>kinetics!E165</f>
        <v>85.09869221867875</v>
      </c>
      <c r="D27">
        <f>kinetics!F165</f>
        <v>78.072377819142005</v>
      </c>
    </row>
    <row r="28" spans="1:4" x14ac:dyDescent="0.2">
      <c r="A28">
        <f>kinetics!C166</f>
        <v>2400</v>
      </c>
      <c r="B28">
        <f>kinetics!D166</f>
        <v>83.229533542378249</v>
      </c>
      <c r="C28">
        <f>kinetics!E166</f>
        <v>82.69373431726298</v>
      </c>
      <c r="D28">
        <f>kinetics!F166</f>
        <v>72.612139884778159</v>
      </c>
    </row>
    <row r="29" spans="1:4" x14ac:dyDescent="0.2">
      <c r="A29">
        <f>kinetics!C167</f>
        <v>2500</v>
      </c>
      <c r="B29">
        <f>kinetics!D167</f>
        <v>82.31311461026776</v>
      </c>
      <c r="C29">
        <f>kinetics!E167</f>
        <v>89.295579536835675</v>
      </c>
      <c r="D29">
        <f>kinetics!F167</f>
        <v>86.652751715999472</v>
      </c>
    </row>
    <row r="30" spans="1:4" x14ac:dyDescent="0.2">
      <c r="A30">
        <f>kinetics!C168</f>
        <v>2600</v>
      </c>
      <c r="B30">
        <f>kinetics!D168</f>
        <v>82.34366190800479</v>
      </c>
      <c r="C30">
        <f>kinetics!E168</f>
        <v>83.778323174764211</v>
      </c>
      <c r="D30">
        <f>kinetics!F168</f>
        <v>78.419059592752404</v>
      </c>
    </row>
    <row r="31" spans="1:4" x14ac:dyDescent="0.2">
      <c r="A31">
        <f>kinetics!C169</f>
        <v>2700</v>
      </c>
      <c r="B31">
        <f>kinetics!D169</f>
        <v>83.809932199381549</v>
      </c>
      <c r="C31">
        <f>kinetics!E169</f>
        <v>86.749153523571934</v>
      </c>
      <c r="D31">
        <f>kinetics!F169</f>
        <v>78.93908225316801</v>
      </c>
    </row>
    <row r="32" spans="1:4" x14ac:dyDescent="0.2">
      <c r="A32">
        <f>kinetics!C170</f>
        <v>2800</v>
      </c>
      <c r="B32">
        <f>kinetics!D170</f>
        <v>84.848540322440087</v>
      </c>
      <c r="C32">
        <f>kinetics!E170</f>
        <v>84.438507696721473</v>
      </c>
      <c r="D32">
        <f>kinetics!F170</f>
        <v>83.445945310103255</v>
      </c>
    </row>
    <row r="33" spans="1:4" x14ac:dyDescent="0.2">
      <c r="A33">
        <f>kinetics!C171</f>
        <v>2900</v>
      </c>
      <c r="B33">
        <f>kinetics!D171</f>
        <v>81.152317296261174</v>
      </c>
      <c r="C33">
        <f>kinetics!E171</f>
        <v>88.116678604769135</v>
      </c>
      <c r="D33">
        <f>kinetics!F171</f>
        <v>73.478844318804164</v>
      </c>
    </row>
    <row r="34" spans="1:4" x14ac:dyDescent="0.2">
      <c r="A34">
        <f>kinetics!C172</f>
        <v>3000</v>
      </c>
      <c r="B34">
        <f>kinetics!D172</f>
        <v>79.47221592072529</v>
      </c>
      <c r="C34">
        <f>kinetics!E172</f>
        <v>87.409338045529196</v>
      </c>
      <c r="D34">
        <f>kinetics!F172</f>
        <v>78.245718705947212</v>
      </c>
    </row>
    <row r="35" spans="1:4" x14ac:dyDescent="0.2">
      <c r="A35">
        <f>kinetics!C173</f>
        <v>3100</v>
      </c>
      <c r="B35">
        <f>kinetics!D173</f>
        <v>84.787445726966055</v>
      </c>
      <c r="C35">
        <f>kinetics!E173</f>
        <v>84.957224106830765</v>
      </c>
      <c r="D35">
        <f>kinetics!F173</f>
        <v>72.958821658388558</v>
      </c>
    </row>
    <row r="36" spans="1:4" x14ac:dyDescent="0.2">
      <c r="A36">
        <f>kinetics!C174</f>
        <v>3200</v>
      </c>
      <c r="B36">
        <f>kinetics!D174</f>
        <v>77.547736163293266</v>
      </c>
      <c r="C36">
        <f>kinetics!E174</f>
        <v>87.550806157377181</v>
      </c>
      <c r="D36">
        <f>kinetics!F174</f>
        <v>84.485990630934467</v>
      </c>
    </row>
    <row r="37" spans="1:4" x14ac:dyDescent="0.2">
      <c r="A37">
        <f>kinetics!C175</f>
        <v>3300</v>
      </c>
      <c r="B37">
        <f>kinetics!D175</f>
        <v>80.633013234731891</v>
      </c>
      <c r="C37">
        <f>kinetics!E175</f>
        <v>78.685471148236701</v>
      </c>
      <c r="D37">
        <f>kinetics!F175</f>
        <v>85.006013291350072</v>
      </c>
    </row>
    <row r="38" spans="1:4" x14ac:dyDescent="0.2">
      <c r="A38">
        <f>kinetics!C176</f>
        <v>3400</v>
      </c>
      <c r="B38">
        <f>kinetics!D176</f>
        <v>81.76326325100149</v>
      </c>
      <c r="C38">
        <f>kinetics!E176</f>
        <v>77.082165880626178</v>
      </c>
      <c r="D38">
        <f>kinetics!F176</f>
        <v>76.598980281297784</v>
      </c>
    </row>
    <row r="39" spans="1:4" x14ac:dyDescent="0.2">
      <c r="A39">
        <f>kinetics!C177</f>
        <v>3500</v>
      </c>
      <c r="B39">
        <f>kinetics!D177</f>
        <v>81.793810548738492</v>
      </c>
      <c r="C39">
        <f>kinetics!E177</f>
        <v>81.844925646175056</v>
      </c>
      <c r="D39">
        <f>kinetics!F177</f>
        <v>80.152468460804556</v>
      </c>
    </row>
    <row r="40" spans="1:4" x14ac:dyDescent="0.2">
      <c r="A40">
        <f>kinetics!C178</f>
        <v>3600</v>
      </c>
      <c r="B40">
        <f>kinetics!D178</f>
        <v>81.732715953264474</v>
      </c>
      <c r="C40">
        <f>kinetics!E178</f>
        <v>76.846385694212856</v>
      </c>
      <c r="D40">
        <f>kinetics!F178</f>
        <v>80.065798017401818</v>
      </c>
    </row>
    <row r="41" spans="1:4" x14ac:dyDescent="0.2">
      <c r="A41">
        <f>kinetics!C179</f>
        <v>3700</v>
      </c>
      <c r="B41">
        <f>kinetics!D179</f>
        <v>82.435303801215824</v>
      </c>
      <c r="C41">
        <f>kinetics!E179</f>
        <v>85.758876740636012</v>
      </c>
      <c r="D41">
        <f>kinetics!F179</f>
        <v>74.172207866024976</v>
      </c>
    </row>
    <row r="42" spans="1:4" x14ac:dyDescent="0.2">
      <c r="A42">
        <f>kinetics!C180</f>
        <v>3800</v>
      </c>
      <c r="B42">
        <f>kinetics!D180</f>
        <v>81.488337571368334</v>
      </c>
      <c r="C42">
        <f>kinetics!E180</f>
        <v>86.419061262593289</v>
      </c>
      <c r="D42">
        <f>kinetics!F180</f>
        <v>79.025752696570621</v>
      </c>
    </row>
    <row r="43" spans="1:4" x14ac:dyDescent="0.2">
      <c r="A43">
        <f>kinetics!C181</f>
        <v>3900</v>
      </c>
      <c r="B43">
        <f>kinetics!D181</f>
        <v>83.718290306170502</v>
      </c>
      <c r="C43">
        <f>kinetics!E181</f>
        <v>87.032089747267889</v>
      </c>
      <c r="D43">
        <f>kinetics!F181</f>
        <v>82.752581762882443</v>
      </c>
    </row>
    <row r="44" spans="1:4" x14ac:dyDescent="0.2">
      <c r="A44">
        <f>kinetics!C182</f>
        <v>4000</v>
      </c>
      <c r="B44">
        <f>kinetics!D182</f>
        <v>83.473911924274361</v>
      </c>
      <c r="C44">
        <f>kinetics!E182</f>
        <v>85.71172070335335</v>
      </c>
      <c r="D44">
        <f>kinetics!F182</f>
        <v>75.818946290674376</v>
      </c>
    </row>
    <row r="45" spans="1:4" x14ac:dyDescent="0.2">
      <c r="A45">
        <f>kinetics!C183</f>
        <v>4100</v>
      </c>
      <c r="B45">
        <f>kinetics!D183</f>
        <v>84.481972749595897</v>
      </c>
      <c r="C45">
        <f>kinetics!E183</f>
        <v>82.363642056284348</v>
      </c>
      <c r="D45">
        <f>kinetics!F183</f>
        <v>88.819512801064491</v>
      </c>
    </row>
    <row r="46" spans="1:4" x14ac:dyDescent="0.2">
      <c r="A46">
        <f>kinetics!C184</f>
        <v>4200</v>
      </c>
      <c r="B46">
        <f>kinetics!D184</f>
        <v>82.252020014793729</v>
      </c>
      <c r="C46">
        <f>kinetics!E184</f>
        <v>86.701997486289258</v>
      </c>
      <c r="D46">
        <f>kinetics!F184</f>
        <v>91.419626103142519</v>
      </c>
    </row>
    <row r="47" spans="1:4" x14ac:dyDescent="0.2">
      <c r="A47">
        <f>kinetics!C185</f>
        <v>4300</v>
      </c>
      <c r="B47">
        <f>kinetics!D185</f>
        <v>80.449729448309796</v>
      </c>
      <c r="C47">
        <f>kinetics!E185</f>
        <v>93.492466854992614</v>
      </c>
      <c r="D47">
        <f>kinetics!F185</f>
        <v>85.786047281973467</v>
      </c>
    </row>
    <row r="48" spans="1:4" x14ac:dyDescent="0.2">
      <c r="A48">
        <f>kinetics!C186</f>
        <v>4400</v>
      </c>
      <c r="B48">
        <f>kinetics!D186</f>
        <v>81.549432166842365</v>
      </c>
      <c r="C48">
        <f>kinetics!E186</f>
        <v>91.983473661947428</v>
      </c>
      <c r="D48">
        <f>kinetics!F186</f>
        <v>85.092683734752669</v>
      </c>
    </row>
    <row r="49" spans="1:4" x14ac:dyDescent="0.2">
      <c r="A49">
        <f>kinetics!C187</f>
        <v>4500</v>
      </c>
      <c r="B49">
        <f>kinetics!D187</f>
        <v>82.557492992163887</v>
      </c>
      <c r="C49">
        <f>kinetics!E187</f>
        <v>91.936317624664767</v>
      </c>
      <c r="D49">
        <f>kinetics!F187</f>
        <v>79.805786687194015</v>
      </c>
    </row>
    <row r="50" spans="1:4" x14ac:dyDescent="0.2">
      <c r="A50">
        <f>kinetics!C188</f>
        <v>4600</v>
      </c>
      <c r="B50">
        <f>kinetics!D188</f>
        <v>78.280871308981645</v>
      </c>
      <c r="C50">
        <f>kinetics!E188</f>
        <v>89.295579536835675</v>
      </c>
      <c r="D50">
        <f>kinetics!F188</f>
        <v>91.592966989947712</v>
      </c>
    </row>
    <row r="51" spans="1:4" x14ac:dyDescent="0.2">
      <c r="A51">
        <f>kinetics!C189</f>
        <v>4700</v>
      </c>
      <c r="B51">
        <f>kinetics!D189</f>
        <v>81.152317296261174</v>
      </c>
      <c r="C51">
        <f>kinetics!E189</f>
        <v>92.360721960208721</v>
      </c>
      <c r="D51">
        <f>kinetics!F189</f>
        <v>74.69223052644071</v>
      </c>
    </row>
    <row r="52" spans="1:4" x14ac:dyDescent="0.2">
      <c r="A52">
        <f>kinetics!C190</f>
        <v>4800</v>
      </c>
      <c r="B52">
        <f>kinetics!D190</f>
        <v>79.747141600358432</v>
      </c>
      <c r="C52">
        <f>kinetics!E190</f>
        <v>84.485663734004149</v>
      </c>
      <c r="D52">
        <f>kinetics!F190</f>
        <v>81.885877328856438</v>
      </c>
    </row>
    <row r="53" spans="1:4" x14ac:dyDescent="0.2">
      <c r="A53">
        <f>kinetics!C191</f>
        <v>4900</v>
      </c>
      <c r="B53">
        <f>kinetics!D191</f>
        <v>79.197290241092134</v>
      </c>
      <c r="C53">
        <f>kinetics!E191</f>
        <v>81.137585086935132</v>
      </c>
      <c r="D53">
        <f>kinetics!F191</f>
        <v>68.365288158050731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FEA5-FC2D-2A49-BED2-55E162FC293E}">
  <dimension ref="A1:D103"/>
  <sheetViews>
    <sheetView workbookViewId="0">
      <selection activeCell="J13" sqref="A1:XFD1048576"/>
    </sheetView>
  </sheetViews>
  <sheetFormatPr baseColWidth="10" defaultRowHeight="16" x14ac:dyDescent="0.2"/>
  <sheetData>
    <row r="1" spans="1:4" x14ac:dyDescent="0.2">
      <c r="A1" t="str">
        <f>kinetics!P77</f>
        <v>holding potential</v>
      </c>
      <c r="B1">
        <f>kinetics!Q77</f>
        <v>-60</v>
      </c>
      <c r="C1">
        <f>kinetics!R77</f>
        <v>-60</v>
      </c>
      <c r="D1">
        <f>kinetics!S77</f>
        <v>50</v>
      </c>
    </row>
    <row r="2" spans="1:4" x14ac:dyDescent="0.2">
      <c r="A2" t="str">
        <f>kinetics!P78</f>
        <v>date</v>
      </c>
      <c r="B2" t="str">
        <f>kinetics!Q78</f>
        <v>25.07.2024</v>
      </c>
      <c r="C2" t="str">
        <f>kinetics!R78</f>
        <v>01.08.2024</v>
      </c>
      <c r="D2" t="str">
        <f>kinetics!S78</f>
        <v>01.08.2025</v>
      </c>
    </row>
    <row r="3" spans="1:4" x14ac:dyDescent="0.2">
      <c r="A3" t="str">
        <f>kinetics!P79</f>
        <v>recording</v>
      </c>
      <c r="B3">
        <f>kinetics!Q79</f>
        <v>25</v>
      </c>
      <c r="C3">
        <f>kinetics!R79</f>
        <v>36</v>
      </c>
      <c r="D3">
        <f>kinetics!S79</f>
        <v>48</v>
      </c>
    </row>
    <row r="4" spans="1:4" x14ac:dyDescent="0.2">
      <c r="A4">
        <f>kinetics!P191</f>
        <v>0</v>
      </c>
      <c r="B4">
        <f>kinetics!Q191</f>
        <v>100</v>
      </c>
      <c r="C4">
        <f>kinetics!R191</f>
        <v>100</v>
      </c>
      <c r="D4">
        <f>kinetics!S191</f>
        <v>100</v>
      </c>
    </row>
    <row r="5" spans="1:4" x14ac:dyDescent="0.2">
      <c r="A5">
        <f>kinetics!P192</f>
        <v>50</v>
      </c>
      <c r="B5">
        <f>kinetics!Q192</f>
        <v>78.986095166242009</v>
      </c>
      <c r="C5">
        <f>kinetics!R192</f>
        <v>62.952750288736382</v>
      </c>
      <c r="D5">
        <f>kinetics!S192</f>
        <v>75.86113402820601</v>
      </c>
    </row>
    <row r="6" spans="1:4" x14ac:dyDescent="0.2">
      <c r="A6">
        <f>kinetics!P193</f>
        <v>100</v>
      </c>
      <c r="B6">
        <f>kinetics!Q193</f>
        <v>75.372844561342461</v>
      </c>
      <c r="C6">
        <f>kinetics!R193</f>
        <v>75.622210685276684</v>
      </c>
      <c r="D6">
        <f>kinetics!S193</f>
        <v>75.980044698017807</v>
      </c>
    </row>
    <row r="7" spans="1:4" x14ac:dyDescent="0.2">
      <c r="A7">
        <f>kinetics!P194</f>
        <v>150</v>
      </c>
      <c r="B7">
        <f>kinetics!Q194</f>
        <v>74.136732512297868</v>
      </c>
      <c r="C7">
        <f>kinetics!R194</f>
        <v>58.409219663770031</v>
      </c>
      <c r="D7">
        <f>kinetics!S194</f>
        <v>74.672027330088042</v>
      </c>
    </row>
    <row r="8" spans="1:4" x14ac:dyDescent="0.2">
      <c r="A8">
        <f>kinetics!P195</f>
        <v>200</v>
      </c>
      <c r="B8">
        <f>kinetics!Q195</f>
        <v>76.89421323708963</v>
      </c>
      <c r="C8">
        <f>kinetics!R195</f>
        <v>70.598114321131206</v>
      </c>
      <c r="D8">
        <f>kinetics!S195</f>
        <v>68.785949174404095</v>
      </c>
    </row>
    <row r="9" spans="1:4" x14ac:dyDescent="0.2">
      <c r="A9">
        <f>kinetics!P196</f>
        <v>250</v>
      </c>
      <c r="B9">
        <f>kinetics!Q196</f>
        <v>74.754788536820158</v>
      </c>
      <c r="C9">
        <f>kinetics!R196</f>
        <v>62.952750288736382</v>
      </c>
      <c r="D9">
        <f>kinetics!S196</f>
        <v>66.586101782885947</v>
      </c>
    </row>
    <row r="10" spans="1:4" x14ac:dyDescent="0.2">
      <c r="A10">
        <f>kinetics!P197</f>
        <v>300</v>
      </c>
      <c r="B10">
        <f>kinetics!Q197</f>
        <v>75.943357814747642</v>
      </c>
      <c r="C10">
        <f>kinetics!R197</f>
        <v>68.544787981002671</v>
      </c>
      <c r="D10">
        <f>kinetics!S197</f>
        <v>69.915600537616172</v>
      </c>
    </row>
    <row r="11" spans="1:4" x14ac:dyDescent="0.2">
      <c r="A11">
        <f>kinetics!P198</f>
        <v>350</v>
      </c>
      <c r="B11">
        <f>kinetics!Q198</f>
        <v>72.187478896496785</v>
      </c>
      <c r="C11">
        <f>kinetics!R198</f>
        <v>61.248926304373995</v>
      </c>
      <c r="D11">
        <f>kinetics!S198</f>
        <v>72.055992594228513</v>
      </c>
    </row>
    <row r="12" spans="1:4" x14ac:dyDescent="0.2">
      <c r="A12">
        <f>kinetics!P199</f>
        <v>400</v>
      </c>
      <c r="B12">
        <f>kinetics!Q199</f>
        <v>72.139936125379691</v>
      </c>
      <c r="C12">
        <f>kinetics!R199</f>
        <v>63.127501466619705</v>
      </c>
      <c r="D12">
        <f>kinetics!S199</f>
        <v>75.623312688582416</v>
      </c>
    </row>
    <row r="13" spans="1:4" x14ac:dyDescent="0.2">
      <c r="A13">
        <f>kinetics!P200</f>
        <v>450</v>
      </c>
      <c r="B13">
        <f>kinetics!Q200</f>
        <v>73.661304801126875</v>
      </c>
      <c r="C13">
        <f>kinetics!R200</f>
        <v>61.729492043553137</v>
      </c>
      <c r="D13">
        <f>kinetics!S200</f>
        <v>73.720741971593668</v>
      </c>
    </row>
    <row r="14" spans="1:4" x14ac:dyDescent="0.2">
      <c r="A14">
        <f>kinetics!P201</f>
        <v>500</v>
      </c>
      <c r="B14">
        <f>kinetics!Q201</f>
        <v>73.280962632190068</v>
      </c>
      <c r="C14">
        <f>kinetics!R201</f>
        <v>64.918701039923761</v>
      </c>
      <c r="D14">
        <f>kinetics!S201</f>
        <v>71.580349914981326</v>
      </c>
    </row>
    <row r="15" spans="1:4" x14ac:dyDescent="0.2">
      <c r="A15">
        <f>kinetics!P202</f>
        <v>550</v>
      </c>
      <c r="B15">
        <f>kinetics!Q202</f>
        <v>73.043248776604571</v>
      </c>
      <c r="C15">
        <f>kinetics!R202</f>
        <v>63.302252644503021</v>
      </c>
      <c r="D15">
        <f>kinetics!S202</f>
        <v>68.310306495156908</v>
      </c>
    </row>
    <row r="16" spans="1:4" x14ac:dyDescent="0.2">
      <c r="A16">
        <f>kinetics!P203</f>
        <v>600</v>
      </c>
      <c r="B16">
        <f>kinetics!Q203</f>
        <v>70.666110220749601</v>
      </c>
      <c r="C16">
        <f>kinetics!R203</f>
        <v>63.214877055561359</v>
      </c>
      <c r="D16">
        <f>kinetics!S203</f>
        <v>74.255839985746761</v>
      </c>
    </row>
    <row r="17" spans="1:4" x14ac:dyDescent="0.2">
      <c r="A17">
        <f>kinetics!P204</f>
        <v>650</v>
      </c>
      <c r="B17">
        <f>kinetics!Q204</f>
        <v>70.618567449632508</v>
      </c>
      <c r="C17">
        <f>kinetics!R204</f>
        <v>65.311891190161219</v>
      </c>
      <c r="D17">
        <f>kinetics!S204</f>
        <v>76.158410702735495</v>
      </c>
    </row>
    <row r="18" spans="1:4" x14ac:dyDescent="0.2">
      <c r="A18">
        <f>kinetics!P205</f>
        <v>700</v>
      </c>
      <c r="B18">
        <f>kinetics!Q205</f>
        <v>75.040045163522748</v>
      </c>
      <c r="C18">
        <f>kinetics!R205</f>
        <v>61.467365276728145</v>
      </c>
      <c r="D18">
        <f>kinetics!S205</f>
        <v>75.920589363111901</v>
      </c>
    </row>
    <row r="19" spans="1:4" x14ac:dyDescent="0.2">
      <c r="A19">
        <f>kinetics!P206</f>
        <v>750</v>
      </c>
      <c r="B19">
        <f>kinetics!Q206</f>
        <v>75.800729501396347</v>
      </c>
      <c r="C19">
        <f>kinetics!R206</f>
        <v>60.63729718178238</v>
      </c>
      <c r="D19">
        <f>kinetics!S206</f>
        <v>68.013029820627409</v>
      </c>
    </row>
    <row r="20" spans="1:4" x14ac:dyDescent="0.2">
      <c r="A20">
        <f>kinetics!P207</f>
        <v>800</v>
      </c>
      <c r="B20">
        <f>kinetics!Q207</f>
        <v>71.902222269794194</v>
      </c>
      <c r="C20">
        <f>kinetics!R207</f>
        <v>58.627658636124181</v>
      </c>
      <c r="D20">
        <f>kinetics!S207</f>
        <v>69.618323863086687</v>
      </c>
    </row>
    <row r="21" spans="1:4" x14ac:dyDescent="0.2">
      <c r="A21">
        <f>kinetics!P208</f>
        <v>850</v>
      </c>
      <c r="B21">
        <f>kinetics!Q208</f>
        <v>71.331709016388999</v>
      </c>
      <c r="C21">
        <f>kinetics!R208</f>
        <v>61.860555426965625</v>
      </c>
      <c r="D21">
        <f>kinetics!S208</f>
        <v>70.807430561204654</v>
      </c>
    </row>
    <row r="22" spans="1:4" x14ac:dyDescent="0.2">
      <c r="A22">
        <f>kinetics!P209</f>
        <v>900</v>
      </c>
      <c r="B22">
        <f>kinetics!Q209</f>
        <v>69.287369858353713</v>
      </c>
      <c r="C22">
        <f>kinetics!R209</f>
        <v>60.2441070315449</v>
      </c>
      <c r="D22">
        <f>kinetics!S209</f>
        <v>66.942833792321252</v>
      </c>
    </row>
    <row r="23" spans="1:4" x14ac:dyDescent="0.2">
      <c r="A23">
        <f>kinetics!P210</f>
        <v>950</v>
      </c>
      <c r="B23">
        <f>kinetics!Q210</f>
        <v>69.66771202729052</v>
      </c>
      <c r="C23">
        <f>kinetics!R210</f>
        <v>62.210057782732264</v>
      </c>
      <c r="D23">
        <f>kinetics!S210</f>
        <v>70.688519891392843</v>
      </c>
    </row>
    <row r="24" spans="1:4" x14ac:dyDescent="0.2">
      <c r="A24">
        <f>kinetics!P211</f>
        <v>1000</v>
      </c>
      <c r="B24">
        <f>kinetics!Q211</f>
        <v>70.761195762983803</v>
      </c>
      <c r="C24">
        <f>kinetics!R211</f>
        <v>52.030801671028804</v>
      </c>
      <c r="D24">
        <f>kinetics!S211</f>
        <v>71.223617905545936</v>
      </c>
    </row>
    <row r="25" spans="1:4" x14ac:dyDescent="0.2">
      <c r="A25">
        <f>kinetics!P212</f>
        <v>1050</v>
      </c>
      <c r="B25">
        <f>kinetics!Q212</f>
        <v>75.277759019108245</v>
      </c>
      <c r="C25">
        <f>kinetics!R212</f>
        <v>64.787637656511251</v>
      </c>
      <c r="D25">
        <f>kinetics!S212</f>
        <v>65.634816424391488</v>
      </c>
    </row>
    <row r="26" spans="1:4" x14ac:dyDescent="0.2">
      <c r="A26">
        <f>kinetics!P213</f>
        <v>1100</v>
      </c>
      <c r="B26">
        <f>kinetics!Q213</f>
        <v>73.80393311447817</v>
      </c>
      <c r="C26">
        <f>kinetics!R213</f>
        <v>51.812362698674654</v>
      </c>
      <c r="D26">
        <f>kinetics!S213</f>
        <v>65.753727094203285</v>
      </c>
    </row>
    <row r="27" spans="1:4" x14ac:dyDescent="0.2">
      <c r="A27">
        <f>kinetics!P214</f>
        <v>1150</v>
      </c>
      <c r="B27">
        <f>kinetics!Q214</f>
        <v>72.139936125379691</v>
      </c>
      <c r="C27">
        <f>kinetics!R214</f>
        <v>66.535149435344465</v>
      </c>
      <c r="D27">
        <f>kinetics!S214</f>
        <v>68.250851160251017</v>
      </c>
    </row>
    <row r="28" spans="1:4" x14ac:dyDescent="0.2">
      <c r="A28">
        <f>kinetics!P215</f>
        <v>1200</v>
      </c>
      <c r="B28">
        <f>kinetics!Q215</f>
        <v>73.185877089955881</v>
      </c>
      <c r="C28">
        <f>kinetics!R215</f>
        <v>57.142273624115958</v>
      </c>
      <c r="D28">
        <f>kinetics!S215</f>
        <v>72.055992594228513</v>
      </c>
    </row>
    <row r="29" spans="1:4" x14ac:dyDescent="0.2">
      <c r="A29">
        <f>kinetics!P216</f>
        <v>1250</v>
      </c>
      <c r="B29">
        <f>kinetics!Q216</f>
        <v>72.092393354262583</v>
      </c>
      <c r="C29">
        <f>kinetics!R216</f>
        <v>66.491461640873638</v>
      </c>
      <c r="D29">
        <f>kinetics!S216</f>
        <v>70.272332547051548</v>
      </c>
    </row>
    <row r="30" spans="1:4" x14ac:dyDescent="0.2">
      <c r="A30">
        <f>kinetics!P217</f>
        <v>1300</v>
      </c>
      <c r="B30">
        <f>kinetics!Q217</f>
        <v>73.233419861072974</v>
      </c>
      <c r="C30">
        <f>kinetics!R217</f>
        <v>59.938292470249088</v>
      </c>
      <c r="D30">
        <f>kinetics!S217</f>
        <v>71.639805249887218</v>
      </c>
    </row>
    <row r="31" spans="1:4" x14ac:dyDescent="0.2">
      <c r="A31">
        <f>kinetics!P218</f>
        <v>1350</v>
      </c>
      <c r="B31">
        <f>kinetics!Q218</f>
        <v>69.66771202729052</v>
      </c>
      <c r="C31">
        <f>kinetics!R218</f>
        <v>64.831325450982078</v>
      </c>
      <c r="D31">
        <f>kinetics!S218</f>
        <v>73.066733287628779</v>
      </c>
    </row>
    <row r="32" spans="1:4" x14ac:dyDescent="0.2">
      <c r="A32">
        <f>kinetics!P219</f>
        <v>1400</v>
      </c>
      <c r="B32">
        <f>kinetics!Q219</f>
        <v>73.185877089955881</v>
      </c>
      <c r="C32">
        <f>kinetics!R219</f>
        <v>58.234468485886715</v>
      </c>
      <c r="D32">
        <f>kinetics!S219</f>
        <v>65.396995084767894</v>
      </c>
    </row>
    <row r="33" spans="1:4" x14ac:dyDescent="0.2">
      <c r="A33">
        <f>kinetics!P220</f>
        <v>1450</v>
      </c>
      <c r="B33">
        <f>kinetics!Q220</f>
        <v>71.854679498677086</v>
      </c>
      <c r="C33">
        <f>kinetics!R220</f>
        <v>62.166369988261437</v>
      </c>
      <c r="D33">
        <f>kinetics!S220</f>
        <v>68.13194049043922</v>
      </c>
    </row>
    <row r="34" spans="1:4" x14ac:dyDescent="0.2">
      <c r="A34">
        <f>kinetics!P221</f>
        <v>1500</v>
      </c>
      <c r="B34">
        <f>kinetics!Q221</f>
        <v>74.517074681234661</v>
      </c>
      <c r="C34">
        <f>kinetics!R221</f>
        <v>58.190780691415881</v>
      </c>
      <c r="D34">
        <f>kinetics!S221</f>
        <v>66.823923122509441</v>
      </c>
    </row>
    <row r="35" spans="1:4" x14ac:dyDescent="0.2">
      <c r="A35">
        <f>kinetics!P222</f>
        <v>1550</v>
      </c>
      <c r="B35">
        <f>kinetics!Q222</f>
        <v>73.994104198946559</v>
      </c>
      <c r="C35">
        <f>kinetics!R222</f>
        <v>63.433316027915509</v>
      </c>
      <c r="D35">
        <f>kinetics!S222</f>
        <v>66.051003768732784</v>
      </c>
    </row>
    <row r="36" spans="1:4" x14ac:dyDescent="0.2">
      <c r="A36">
        <f>kinetics!P223</f>
        <v>1600</v>
      </c>
      <c r="B36">
        <f>kinetics!Q223</f>
        <v>71.379251787506092</v>
      </c>
      <c r="C36">
        <f>kinetics!R223</f>
        <v>55.525825228695226</v>
      </c>
      <c r="D36">
        <f>kinetics!S223</f>
        <v>67.537387141380236</v>
      </c>
    </row>
    <row r="37" spans="1:4" x14ac:dyDescent="0.2">
      <c r="A37">
        <f>kinetics!P224</f>
        <v>1650</v>
      </c>
      <c r="B37">
        <f>kinetics!Q224</f>
        <v>69.09719877388531</v>
      </c>
      <c r="C37">
        <f>kinetics!R224</f>
        <v>60.41885820942823</v>
      </c>
      <c r="D37">
        <f>kinetics!S224</f>
        <v>66.110459103638675</v>
      </c>
    </row>
    <row r="38" spans="1:4" x14ac:dyDescent="0.2">
      <c r="A38">
        <f>kinetics!P225</f>
        <v>1700</v>
      </c>
      <c r="B38">
        <f>kinetics!Q225</f>
        <v>69.572626485056304</v>
      </c>
      <c r="C38">
        <f>kinetics!R225</f>
        <v>61.467365276728145</v>
      </c>
      <c r="D38">
        <f>kinetics!S225</f>
        <v>71.996537259322608</v>
      </c>
    </row>
    <row r="39" spans="1:4" x14ac:dyDescent="0.2">
      <c r="A39">
        <f>kinetics!P226</f>
        <v>1750</v>
      </c>
      <c r="B39">
        <f>kinetics!Q226</f>
        <v>69.334912629470807</v>
      </c>
      <c r="C39">
        <f>kinetics!R226</f>
        <v>54.91419610610361</v>
      </c>
      <c r="D39">
        <f>kinetics!S226</f>
        <v>67.12119979703894</v>
      </c>
    </row>
    <row r="40" spans="1:4" x14ac:dyDescent="0.2">
      <c r="A40">
        <f>kinetics!P227</f>
        <v>1800</v>
      </c>
      <c r="B40">
        <f>kinetics!Q227</f>
        <v>73.946561427829465</v>
      </c>
      <c r="C40">
        <f>kinetics!R227</f>
        <v>61.991618810378114</v>
      </c>
      <c r="D40">
        <f>kinetics!S227</f>
        <v>71.937081924416717</v>
      </c>
    </row>
    <row r="41" spans="1:4" x14ac:dyDescent="0.2">
      <c r="A41">
        <f>kinetics!P228</f>
        <v>1850</v>
      </c>
      <c r="B41">
        <f>kinetics!Q228</f>
        <v>68.146343351543322</v>
      </c>
      <c r="C41">
        <f>kinetics!R228</f>
        <v>57.753902746707574</v>
      </c>
      <c r="D41">
        <f>kinetics!S228</f>
        <v>69.796689867804361</v>
      </c>
    </row>
    <row r="42" spans="1:4" x14ac:dyDescent="0.2">
      <c r="A42">
        <f>kinetics!P229</f>
        <v>1900</v>
      </c>
      <c r="B42">
        <f>kinetics!Q229</f>
        <v>71.331709016388999</v>
      </c>
      <c r="C42">
        <f>kinetics!R229</f>
        <v>63.083813672148871</v>
      </c>
      <c r="D42">
        <f>kinetics!S229</f>
        <v>70.926341231016437</v>
      </c>
    </row>
    <row r="43" spans="1:4" x14ac:dyDescent="0.2">
      <c r="A43">
        <f>kinetics!P230</f>
        <v>1950</v>
      </c>
      <c r="B43">
        <f>kinetics!Q230</f>
        <v>69.477540942822117</v>
      </c>
      <c r="C43">
        <f>kinetics!R230</f>
        <v>58.36553186929919</v>
      </c>
      <c r="D43">
        <f>kinetics!S230</f>
        <v>75.623312688582416</v>
      </c>
    </row>
    <row r="44" spans="1:4" x14ac:dyDescent="0.2">
      <c r="A44">
        <f>kinetics!P231</f>
        <v>2000</v>
      </c>
      <c r="B44">
        <f>kinetics!Q231</f>
        <v>67.575830098138141</v>
      </c>
      <c r="C44">
        <f>kinetics!R231</f>
        <v>62.297433371673925</v>
      </c>
      <c r="D44">
        <f>kinetics!S231</f>
        <v>76.752964051794493</v>
      </c>
    </row>
    <row r="45" spans="1:4" x14ac:dyDescent="0.2">
      <c r="A45">
        <f>kinetics!P232</f>
        <v>2050</v>
      </c>
      <c r="B45">
        <f>kinetics!Q232</f>
        <v>74.612160223468862</v>
      </c>
      <c r="C45">
        <f>kinetics!R232</f>
        <v>54.783132722691107</v>
      </c>
      <c r="D45">
        <f>kinetics!S232</f>
        <v>65.634816424391488</v>
      </c>
    </row>
    <row r="46" spans="1:4" x14ac:dyDescent="0.2">
      <c r="A46">
        <f>kinetics!P233</f>
        <v>2100</v>
      </c>
      <c r="B46">
        <f>kinetics!Q233</f>
        <v>74.089189741180761</v>
      </c>
      <c r="C46">
        <f>kinetics!R233</f>
        <v>61.816867632494798</v>
      </c>
      <c r="D46">
        <f>kinetics!S233</f>
        <v>64.683531065897114</v>
      </c>
    </row>
    <row r="47" spans="1:4" x14ac:dyDescent="0.2">
      <c r="A47">
        <f>kinetics!P234</f>
        <v>2150</v>
      </c>
      <c r="B47">
        <f>kinetics!Q234</f>
        <v>71.093995160803502</v>
      </c>
      <c r="C47">
        <f>kinetics!R234</f>
        <v>58.58397084165334</v>
      </c>
      <c r="D47">
        <f>kinetics!S234</f>
        <v>67.359021136662548</v>
      </c>
    </row>
    <row r="48" spans="1:4" x14ac:dyDescent="0.2">
      <c r="A48">
        <f>kinetics!P235</f>
        <v>2200</v>
      </c>
      <c r="B48">
        <f>kinetics!Q235</f>
        <v>71.997307812028382</v>
      </c>
      <c r="C48">
        <f>kinetics!R235</f>
        <v>63.739130589211321</v>
      </c>
      <c r="D48">
        <f>kinetics!S235</f>
        <v>61.056755636637305</v>
      </c>
    </row>
    <row r="49" spans="1:4" x14ac:dyDescent="0.2">
      <c r="A49">
        <f>kinetics!P236</f>
        <v>2250</v>
      </c>
      <c r="B49">
        <f>kinetics!Q236</f>
        <v>70.523481907398306</v>
      </c>
      <c r="C49">
        <f>kinetics!R236</f>
        <v>55.35107405081191</v>
      </c>
      <c r="D49">
        <f>kinetics!S236</f>
        <v>64.267343721555818</v>
      </c>
    </row>
    <row r="50" spans="1:4" x14ac:dyDescent="0.2">
      <c r="A50">
        <f>kinetics!P237</f>
        <v>2300</v>
      </c>
      <c r="B50">
        <f>kinetics!Q237</f>
        <v>68.526685520480129</v>
      </c>
      <c r="C50">
        <f>kinetics!R237</f>
        <v>63.433316027915509</v>
      </c>
      <c r="D50">
        <f>kinetics!S237</f>
        <v>69.023770514027689</v>
      </c>
    </row>
    <row r="51" spans="1:4" x14ac:dyDescent="0.2">
      <c r="A51">
        <f>kinetics!P238</f>
        <v>2350</v>
      </c>
      <c r="B51">
        <f>kinetics!Q238</f>
        <v>72.75799214990198</v>
      </c>
      <c r="C51">
        <f>kinetics!R238</f>
        <v>52.511367410207946</v>
      </c>
      <c r="D51">
        <f>kinetics!S238</f>
        <v>67.537387141380236</v>
      </c>
    </row>
    <row r="52" spans="1:4" x14ac:dyDescent="0.2">
      <c r="A52">
        <f>kinetics!P239</f>
        <v>2400</v>
      </c>
      <c r="B52">
        <f>kinetics!Q239</f>
        <v>68.669313833831424</v>
      </c>
      <c r="C52">
        <f>kinetics!R239</f>
        <v>63.957569561565478</v>
      </c>
      <c r="D52">
        <f>kinetics!S239</f>
        <v>65.396995084767894</v>
      </c>
    </row>
    <row r="53" spans="1:4" x14ac:dyDescent="0.2">
      <c r="A53">
        <f>kinetics!P240</f>
        <v>2450</v>
      </c>
      <c r="B53">
        <f>kinetics!Q240</f>
        <v>70.808738534100897</v>
      </c>
      <c r="C53">
        <f>kinetics!R240</f>
        <v>55.525825228695226</v>
      </c>
      <c r="D53">
        <f>kinetics!S240</f>
        <v>70.569609221581047</v>
      </c>
    </row>
    <row r="54" spans="1:4" x14ac:dyDescent="0.2">
      <c r="A54">
        <f>kinetics!P241</f>
        <v>2500</v>
      </c>
      <c r="B54">
        <f>kinetics!Q241</f>
        <v>71.046452389686394</v>
      </c>
      <c r="C54">
        <f>kinetics!R241</f>
        <v>61.467365276728145</v>
      </c>
      <c r="D54">
        <f>kinetics!S241</f>
        <v>65.278084414956098</v>
      </c>
    </row>
    <row r="55" spans="1:4" x14ac:dyDescent="0.2">
      <c r="A55">
        <f>kinetics!P242</f>
        <v>2550</v>
      </c>
      <c r="B55">
        <f>kinetics!Q242</f>
        <v>68.384057207128819</v>
      </c>
      <c r="C55">
        <f>kinetics!R242</f>
        <v>57.753902746707574</v>
      </c>
      <c r="D55">
        <f>kinetics!S242</f>
        <v>66.051003768732784</v>
      </c>
    </row>
    <row r="56" spans="1:4" x14ac:dyDescent="0.2">
      <c r="A56">
        <f>kinetics!P243</f>
        <v>2600</v>
      </c>
      <c r="B56">
        <f>kinetics!Q243</f>
        <v>73.37604817442427</v>
      </c>
      <c r="C56">
        <f>kinetics!R243</f>
        <v>62.122682193790602</v>
      </c>
      <c r="D56">
        <f>kinetics!S243</f>
        <v>59.808193603613446</v>
      </c>
    </row>
    <row r="57" spans="1:4" x14ac:dyDescent="0.2">
      <c r="A57">
        <f>kinetics!P244</f>
        <v>2650</v>
      </c>
      <c r="B57">
        <f>kinetics!Q244</f>
        <v>70.5710246785154</v>
      </c>
      <c r="C57">
        <f>kinetics!R244</f>
        <v>57.753902746707574</v>
      </c>
      <c r="D57">
        <f>kinetics!S244</f>
        <v>62.305317669661179</v>
      </c>
    </row>
    <row r="58" spans="1:4" x14ac:dyDescent="0.2">
      <c r="A58">
        <f>kinetics!P245</f>
        <v>2700</v>
      </c>
      <c r="B58">
        <f>kinetics!Q245</f>
        <v>68.19388612266043</v>
      </c>
      <c r="C58">
        <f>kinetics!R245</f>
        <v>62.297433371673925</v>
      </c>
      <c r="D58">
        <f>kinetics!S245</f>
        <v>66.645557117791768</v>
      </c>
    </row>
    <row r="59" spans="1:4" x14ac:dyDescent="0.2">
      <c r="A59">
        <f>kinetics!P246</f>
        <v>2750</v>
      </c>
      <c r="B59">
        <f>kinetics!Q246</f>
        <v>67.718458411489436</v>
      </c>
      <c r="C59">
        <f>kinetics!R246</f>
        <v>59.326663347657473</v>
      </c>
      <c r="D59">
        <f>kinetics!S246</f>
        <v>70.629064556486952</v>
      </c>
    </row>
    <row r="60" spans="1:4" x14ac:dyDescent="0.2">
      <c r="A60">
        <f>kinetics!P247</f>
        <v>2800</v>
      </c>
      <c r="B60">
        <f>kinetics!Q247</f>
        <v>73.756390343361062</v>
      </c>
      <c r="C60">
        <f>kinetics!R247</f>
        <v>59.239287758715811</v>
      </c>
      <c r="D60">
        <f>kinetics!S247</f>
        <v>71.81817125460492</v>
      </c>
    </row>
    <row r="61" spans="1:4" x14ac:dyDescent="0.2">
      <c r="A61">
        <f>kinetics!P248</f>
        <v>2850</v>
      </c>
      <c r="B61">
        <f>kinetics!Q248</f>
        <v>70.951366847452206</v>
      </c>
      <c r="C61">
        <f>kinetics!R248</f>
        <v>61.904243221436452</v>
      </c>
      <c r="D61">
        <f>kinetics!S248</f>
        <v>72.055992594228513</v>
      </c>
    </row>
    <row r="62" spans="1:4" x14ac:dyDescent="0.2">
      <c r="A62">
        <f>kinetics!P249</f>
        <v>2900</v>
      </c>
      <c r="B62">
        <f>kinetics!Q249</f>
        <v>73.37604817442427</v>
      </c>
      <c r="C62">
        <f>kinetics!R249</f>
        <v>60.20041923707408</v>
      </c>
      <c r="D62">
        <f>kinetics!S249</f>
        <v>69.321047188557188</v>
      </c>
    </row>
    <row r="63" spans="1:4" x14ac:dyDescent="0.2">
      <c r="A63">
        <f>kinetics!P250</f>
        <v>2950</v>
      </c>
      <c r="B63">
        <f>kinetics!Q250</f>
        <v>74.136732512297868</v>
      </c>
      <c r="C63">
        <f>kinetics!R250</f>
        <v>57.360712596470108</v>
      </c>
      <c r="D63">
        <f>kinetics!S250</f>
        <v>69.083225848933594</v>
      </c>
    </row>
    <row r="64" spans="1:4" x14ac:dyDescent="0.2">
      <c r="A64">
        <f>kinetics!P251</f>
        <v>3000</v>
      </c>
      <c r="B64">
        <f>kinetics!Q251</f>
        <v>75.848272272513455</v>
      </c>
      <c r="C64">
        <f>kinetics!R251</f>
        <v>60.41885820942823</v>
      </c>
      <c r="D64">
        <f>kinetics!S251</f>
        <v>67.477931806474331</v>
      </c>
    </row>
    <row r="65" spans="1:4" x14ac:dyDescent="0.2">
      <c r="A65">
        <f>kinetics!P252</f>
        <v>3050</v>
      </c>
      <c r="B65">
        <f>kinetics!Q252</f>
        <v>67.813543953723638</v>
      </c>
      <c r="C65">
        <f>kinetics!R252</f>
        <v>62.690623521911405</v>
      </c>
      <c r="D65">
        <f>kinetics!S252</f>
        <v>65.753727094203285</v>
      </c>
    </row>
    <row r="66" spans="1:4" x14ac:dyDescent="0.2">
      <c r="A66">
        <f>kinetics!P253</f>
        <v>3100</v>
      </c>
      <c r="B66">
        <f>kinetics!Q253</f>
        <v>72.662906607667779</v>
      </c>
      <c r="C66">
        <f>kinetics!R253</f>
        <v>56.486956707053501</v>
      </c>
      <c r="D66">
        <f>kinetics!S253</f>
        <v>68.726493839498204</v>
      </c>
    </row>
    <row r="67" spans="1:4" x14ac:dyDescent="0.2">
      <c r="A67">
        <f>kinetics!P254</f>
        <v>3150</v>
      </c>
      <c r="B67">
        <f>kinetics!Q254</f>
        <v>71.093995160803502</v>
      </c>
      <c r="C67">
        <f>kinetics!R254</f>
        <v>62.253745577203098</v>
      </c>
      <c r="D67">
        <f>kinetics!S254</f>
        <v>70.272332547051548</v>
      </c>
    </row>
    <row r="68" spans="1:4" x14ac:dyDescent="0.2">
      <c r="A68">
        <f>kinetics!P255</f>
        <v>3200</v>
      </c>
      <c r="B68">
        <f>kinetics!Q255</f>
        <v>69.334912629470807</v>
      </c>
      <c r="C68">
        <f>kinetics!R255</f>
        <v>55.656888612107721</v>
      </c>
      <c r="D68">
        <f>kinetics!S255</f>
        <v>67.12119979703894</v>
      </c>
    </row>
    <row r="69" spans="1:4" x14ac:dyDescent="0.2">
      <c r="A69">
        <f>kinetics!P256</f>
        <v>3250</v>
      </c>
      <c r="B69">
        <f>kinetics!Q256</f>
        <v>68.859484918299813</v>
      </c>
      <c r="C69">
        <f>kinetics!R256</f>
        <v>65.923520312752842</v>
      </c>
      <c r="D69">
        <f>kinetics!S256</f>
        <v>70.153421877239765</v>
      </c>
    </row>
    <row r="70" spans="1:4" x14ac:dyDescent="0.2">
      <c r="A70">
        <f>kinetics!P257</f>
        <v>3300</v>
      </c>
      <c r="B70">
        <f>kinetics!Q257</f>
        <v>74.469531910117553</v>
      </c>
      <c r="C70">
        <f>kinetics!R257</f>
        <v>55.700576406578548</v>
      </c>
      <c r="D70">
        <f>kinetics!S257</f>
        <v>72.174903264040296</v>
      </c>
    </row>
    <row r="71" spans="1:4" x14ac:dyDescent="0.2">
      <c r="A71">
        <f>kinetics!P258</f>
        <v>3350</v>
      </c>
      <c r="B71">
        <f>kinetics!Q258</f>
        <v>71.616965643091589</v>
      </c>
      <c r="C71">
        <f>kinetics!R258</f>
        <v>63.345940438973855</v>
      </c>
      <c r="D71">
        <f>kinetics!S258</f>
        <v>68.072485155533329</v>
      </c>
    </row>
    <row r="72" spans="1:4" x14ac:dyDescent="0.2">
      <c r="A72">
        <f>kinetics!P259</f>
        <v>3400</v>
      </c>
      <c r="B72">
        <f>kinetics!Q259</f>
        <v>71.4267945586232</v>
      </c>
      <c r="C72">
        <f>kinetics!R259</f>
        <v>61.685804249082295</v>
      </c>
      <c r="D72">
        <f>kinetics!S259</f>
        <v>70.866885896110631</v>
      </c>
    </row>
    <row r="73" spans="1:4" x14ac:dyDescent="0.2">
      <c r="A73">
        <f>kinetics!P260</f>
        <v>3450</v>
      </c>
      <c r="B73">
        <f>kinetics!Q260</f>
        <v>69.192284316119526</v>
      </c>
      <c r="C73">
        <f>kinetics!R260</f>
        <v>62.515872344028075</v>
      </c>
      <c r="D73">
        <f>kinetics!S260</f>
        <v>67.834663815909735</v>
      </c>
    </row>
    <row r="74" spans="1:4" x14ac:dyDescent="0.2">
      <c r="A74">
        <f>kinetics!P261</f>
        <v>3500</v>
      </c>
      <c r="B74">
        <f>kinetics!Q261</f>
        <v>70.333310822929903</v>
      </c>
      <c r="C74">
        <f>kinetics!R261</f>
        <v>60.02566805919075</v>
      </c>
      <c r="D74">
        <f>kinetics!S261</f>
        <v>63.970067047026326</v>
      </c>
    </row>
    <row r="75" spans="1:4" x14ac:dyDescent="0.2">
      <c r="A75">
        <f>kinetics!P262</f>
        <v>3550</v>
      </c>
      <c r="B75">
        <f>kinetics!Q262</f>
        <v>71.759593956442885</v>
      </c>
      <c r="C75">
        <f>kinetics!R262</f>
        <v>68.413724597590175</v>
      </c>
      <c r="D75">
        <f>kinetics!S262</f>
        <v>67.477931806474331</v>
      </c>
    </row>
    <row r="76" spans="1:4" x14ac:dyDescent="0.2">
      <c r="A76">
        <f>kinetics!P263</f>
        <v>3600</v>
      </c>
      <c r="B76">
        <f>kinetics!Q263</f>
        <v>69.810340340641801</v>
      </c>
      <c r="C76">
        <f>kinetics!R263</f>
        <v>53.079308738328734</v>
      </c>
      <c r="D76">
        <f>kinetics!S263</f>
        <v>65.515905754579677</v>
      </c>
    </row>
    <row r="77" spans="1:4" x14ac:dyDescent="0.2">
      <c r="A77">
        <f>kinetics!P264</f>
        <v>3650</v>
      </c>
      <c r="B77">
        <f>kinetics!Q264</f>
        <v>71.331709016388999</v>
      </c>
      <c r="C77">
        <f>kinetics!R264</f>
        <v>59.763541292365773</v>
      </c>
      <c r="D77">
        <f>kinetics!S264</f>
        <v>66.526646447979957</v>
      </c>
    </row>
    <row r="78" spans="1:4" x14ac:dyDescent="0.2">
      <c r="A78">
        <f>kinetics!P265</f>
        <v>3700</v>
      </c>
      <c r="B78">
        <f>kinetics!Q265</f>
        <v>73.280962632190068</v>
      </c>
      <c r="C78">
        <f>kinetics!R265</f>
        <v>53.559874477507861</v>
      </c>
      <c r="D78">
        <f>kinetics!S265</f>
        <v>71.580349914981326</v>
      </c>
    </row>
    <row r="79" spans="1:4" x14ac:dyDescent="0.2">
      <c r="A79">
        <f>kinetics!P266</f>
        <v>3750</v>
      </c>
      <c r="B79">
        <f>kinetics!Q266</f>
        <v>71.521880100857388</v>
      </c>
      <c r="C79">
        <f>kinetics!R266</f>
        <v>63.040125877678044</v>
      </c>
      <c r="D79">
        <f>kinetics!S266</f>
        <v>63.970067047026326</v>
      </c>
    </row>
    <row r="80" spans="1:4" x14ac:dyDescent="0.2">
      <c r="A80">
        <f>kinetics!P267</f>
        <v>3800</v>
      </c>
      <c r="B80">
        <f>kinetics!Q267</f>
        <v>71.474337329740294</v>
      </c>
      <c r="C80">
        <f>kinetics!R267</f>
        <v>57.360712596470108</v>
      </c>
      <c r="D80">
        <f>kinetics!S267</f>
        <v>66.110459103638675</v>
      </c>
    </row>
    <row r="81" spans="1:4" x14ac:dyDescent="0.2">
      <c r="A81">
        <f>kinetics!P268</f>
        <v>3850</v>
      </c>
      <c r="B81">
        <f>kinetics!Q268</f>
        <v>69.334912629470807</v>
      </c>
      <c r="C81">
        <f>kinetics!R268</f>
        <v>60.63729718178238</v>
      </c>
      <c r="D81">
        <f>kinetics!S268</f>
        <v>67.894119150815627</v>
      </c>
    </row>
    <row r="82" spans="1:4" x14ac:dyDescent="0.2">
      <c r="A82">
        <f>kinetics!P269</f>
        <v>3900</v>
      </c>
      <c r="B82">
        <f>kinetics!Q269</f>
        <v>67.052859615850053</v>
      </c>
      <c r="C82">
        <f>kinetics!R269</f>
        <v>58.802409814007497</v>
      </c>
      <c r="D82">
        <f>kinetics!S269</f>
        <v>65.515905754579677</v>
      </c>
    </row>
    <row r="83" spans="1:4" x14ac:dyDescent="0.2">
      <c r="A83">
        <f>kinetics!P270</f>
        <v>3950</v>
      </c>
      <c r="B83">
        <f>kinetics!Q270</f>
        <v>65.911833109039648</v>
      </c>
      <c r="C83">
        <f>kinetics!R270</f>
        <v>58.889785402949165</v>
      </c>
      <c r="D83">
        <f>kinetics!S270</f>
        <v>70.747975226298749</v>
      </c>
    </row>
    <row r="84" spans="1:4" x14ac:dyDescent="0.2">
      <c r="A84">
        <f>kinetics!P271</f>
        <v>4000</v>
      </c>
      <c r="B84">
        <f>kinetics!Q271</f>
        <v>66.720060218030341</v>
      </c>
      <c r="C84">
        <f>kinetics!R271</f>
        <v>61.904243221436452</v>
      </c>
      <c r="D84">
        <f>kinetics!S271</f>
        <v>66.229369773450458</v>
      </c>
    </row>
    <row r="85" spans="1:4" x14ac:dyDescent="0.2">
      <c r="A85">
        <f>kinetics!P272</f>
        <v>4050</v>
      </c>
      <c r="B85">
        <f>kinetics!Q272</f>
        <v>73.090791547721679</v>
      </c>
      <c r="C85">
        <f>kinetics!R272</f>
        <v>58.846097608478331</v>
      </c>
      <c r="D85">
        <f>kinetics!S272</f>
        <v>71.877626589510811</v>
      </c>
    </row>
    <row r="86" spans="1:4" x14ac:dyDescent="0.2">
      <c r="A86">
        <f>kinetics!P273</f>
        <v>4100</v>
      </c>
      <c r="B86">
        <f>kinetics!Q273</f>
        <v>71.949765040911288</v>
      </c>
      <c r="C86">
        <f>kinetics!R273</f>
        <v>61.685804249082295</v>
      </c>
      <c r="D86">
        <f>kinetics!S273</f>
        <v>71.104707235734139</v>
      </c>
    </row>
    <row r="87" spans="1:4" x14ac:dyDescent="0.2">
      <c r="A87">
        <f>kinetics!P274</f>
        <v>4150</v>
      </c>
      <c r="B87">
        <f>kinetics!Q274</f>
        <v>72.948163234370384</v>
      </c>
      <c r="C87">
        <f>kinetics!R274</f>
        <v>59.8072290868366</v>
      </c>
      <c r="D87">
        <f>kinetics!S274</f>
        <v>65.278084414956098</v>
      </c>
    </row>
    <row r="88" spans="1:4" x14ac:dyDescent="0.2">
      <c r="A88">
        <f>kinetics!P275</f>
        <v>4200</v>
      </c>
      <c r="B88">
        <f>kinetics!Q275</f>
        <v>71.046452389686394</v>
      </c>
      <c r="C88">
        <f>kinetics!R275</f>
        <v>62.603247932969744</v>
      </c>
      <c r="D88">
        <f>kinetics!S275</f>
        <v>61.710764320602195</v>
      </c>
    </row>
    <row r="89" spans="1:4" x14ac:dyDescent="0.2">
      <c r="A89">
        <f>kinetics!P276</f>
        <v>4250</v>
      </c>
      <c r="B89">
        <f>kinetics!Q276</f>
        <v>71.949765040911288</v>
      </c>
      <c r="C89">
        <f>kinetics!R276</f>
        <v>61.336301893315657</v>
      </c>
      <c r="D89">
        <f>kinetics!S276</f>
        <v>69.915600537616172</v>
      </c>
    </row>
    <row r="90" spans="1:4" x14ac:dyDescent="0.2">
      <c r="A90">
        <f>kinetics!P277</f>
        <v>4300</v>
      </c>
      <c r="B90">
        <f>kinetics!Q277</f>
        <v>70.143139738461514</v>
      </c>
      <c r="C90">
        <f>kinetics!R277</f>
        <v>60.986799537549018</v>
      </c>
      <c r="D90">
        <f>kinetics!S277</f>
        <v>75.266580679147026</v>
      </c>
    </row>
    <row r="91" spans="1:4" x14ac:dyDescent="0.2">
      <c r="A91">
        <f>kinetics!P278</f>
        <v>4350</v>
      </c>
      <c r="B91">
        <f>kinetics!Q278</f>
        <v>64.865892144463473</v>
      </c>
      <c r="C91">
        <f>kinetics!R278</f>
        <v>55.875327584461878</v>
      </c>
      <c r="D91">
        <f>kinetics!S278</f>
        <v>69.202136518745377</v>
      </c>
    </row>
    <row r="92" spans="1:4" x14ac:dyDescent="0.2">
      <c r="A92">
        <f>kinetics!P279</f>
        <v>4400</v>
      </c>
      <c r="B92">
        <f>kinetics!Q279</f>
        <v>71.379251787506092</v>
      </c>
      <c r="C92">
        <f>kinetics!R279</f>
        <v>61.292614098844837</v>
      </c>
      <c r="D92">
        <f>kinetics!S279</f>
        <v>69.856145202710366</v>
      </c>
    </row>
    <row r="93" spans="1:4" x14ac:dyDescent="0.2">
      <c r="A93">
        <f>kinetics!P280</f>
        <v>4450</v>
      </c>
      <c r="B93">
        <f>kinetics!Q280</f>
        <v>68.81194214718272</v>
      </c>
      <c r="C93">
        <f>kinetics!R280</f>
        <v>55.831639789991051</v>
      </c>
      <c r="D93">
        <f>kinetics!S280</f>
        <v>71.104707235734139</v>
      </c>
    </row>
    <row r="94" spans="1:4" x14ac:dyDescent="0.2">
      <c r="A94">
        <f>kinetics!P281</f>
        <v>4500</v>
      </c>
      <c r="B94">
        <f>kinetics!Q281</f>
        <v>70.428396365164105</v>
      </c>
      <c r="C94">
        <f>kinetics!R281</f>
        <v>61.379989687786498</v>
      </c>
      <c r="D94">
        <f>kinetics!S281</f>
        <v>67.834663815909735</v>
      </c>
    </row>
    <row r="95" spans="1:4" x14ac:dyDescent="0.2">
      <c r="A95">
        <f>kinetics!P282</f>
        <v>4550</v>
      </c>
      <c r="B95">
        <f>kinetics!Q282</f>
        <v>68.954570460534029</v>
      </c>
      <c r="C95">
        <f>kinetics!R282</f>
        <v>58.278156280357543</v>
      </c>
      <c r="D95">
        <f>kinetics!S282</f>
        <v>65.337539749861989</v>
      </c>
    </row>
    <row r="96" spans="1:4" x14ac:dyDescent="0.2">
      <c r="A96">
        <f>kinetics!P283</f>
        <v>4600</v>
      </c>
      <c r="B96">
        <f>kinetics!Q283</f>
        <v>71.189080703037703</v>
      </c>
      <c r="C96">
        <f>kinetics!R283</f>
        <v>65.705081340398692</v>
      </c>
      <c r="D96">
        <f>kinetics!S283</f>
        <v>67.477931806474331</v>
      </c>
    </row>
    <row r="97" spans="1:4" x14ac:dyDescent="0.2">
      <c r="A97">
        <f>kinetics!P284</f>
        <v>4650</v>
      </c>
      <c r="B97">
        <f>kinetics!Q284</f>
        <v>71.4267945586232</v>
      </c>
      <c r="C97">
        <f>kinetics!R284</f>
        <v>55.919015378932698</v>
      </c>
      <c r="D97">
        <f>kinetics!S284</f>
        <v>70.747975226298749</v>
      </c>
    </row>
    <row r="98" spans="1:4" x14ac:dyDescent="0.2">
      <c r="A98">
        <f>kinetics!P285</f>
        <v>4700</v>
      </c>
      <c r="B98">
        <f>kinetics!Q285</f>
        <v>68.669313833831424</v>
      </c>
      <c r="C98">
        <f>kinetics!R285</f>
        <v>63.608067205798832</v>
      </c>
      <c r="D98">
        <f>kinetics!S285</f>
        <v>68.845404509310001</v>
      </c>
    </row>
    <row r="99" spans="1:4" x14ac:dyDescent="0.2">
      <c r="A99">
        <f>kinetics!P286</f>
        <v>4750</v>
      </c>
      <c r="B99">
        <f>kinetics!Q286</f>
        <v>69.477540942822117</v>
      </c>
      <c r="C99">
        <f>kinetics!R286</f>
        <v>56.050078762345201</v>
      </c>
      <c r="D99">
        <f>kinetics!S286</f>
        <v>75.147670009335229</v>
      </c>
    </row>
    <row r="100" spans="1:4" x14ac:dyDescent="0.2">
      <c r="A100">
        <f>kinetics!P287</f>
        <v>4800</v>
      </c>
      <c r="B100">
        <f>kinetics!Q287</f>
        <v>69.905425882876017</v>
      </c>
      <c r="C100">
        <f>kinetics!R287</f>
        <v>65.355578984632061</v>
      </c>
      <c r="D100">
        <f>kinetics!S287</f>
        <v>66.645557117791768</v>
      </c>
    </row>
    <row r="101" spans="1:4" x14ac:dyDescent="0.2">
      <c r="A101">
        <f>kinetics!P288</f>
        <v>4850</v>
      </c>
      <c r="B101">
        <f>kinetics!Q288</f>
        <v>67.861086724840732</v>
      </c>
      <c r="C101">
        <f>kinetics!R288</f>
        <v>59.457726731069961</v>
      </c>
      <c r="D101">
        <f>kinetics!S288</f>
        <v>69.083225848933594</v>
      </c>
    </row>
    <row r="102" spans="1:4" x14ac:dyDescent="0.2">
      <c r="A102">
        <f>kinetics!P289</f>
        <v>4900</v>
      </c>
      <c r="B102">
        <f>kinetics!Q289</f>
        <v>69.334912629470807</v>
      </c>
      <c r="C102">
        <f>kinetics!R289</f>
        <v>61.336301893315657</v>
      </c>
      <c r="D102">
        <f>kinetics!S289</f>
        <v>67.77520848100383</v>
      </c>
    </row>
    <row r="103" spans="1:4" x14ac:dyDescent="0.2">
      <c r="A103">
        <f>kinetics!P290</f>
        <v>4950</v>
      </c>
      <c r="B103">
        <f>kinetics!Q290</f>
        <v>71.664508414208697</v>
      </c>
      <c r="C103">
        <f>kinetics!R290</f>
        <v>56.705395679407658</v>
      </c>
      <c r="D103">
        <f>kinetics!S290</f>
        <v>62.543139009284765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193B-6120-524B-83D1-6B1F47AD729F}">
  <dimension ref="A1:D253"/>
  <sheetViews>
    <sheetView tabSelected="1" topLeftCell="A201" workbookViewId="0">
      <selection activeCell="J247" sqref="A1:XFD1048576"/>
    </sheetView>
  </sheetViews>
  <sheetFormatPr baseColWidth="10" defaultRowHeight="16" x14ac:dyDescent="0.2"/>
  <sheetData>
    <row r="1" spans="1:4" x14ac:dyDescent="0.2">
      <c r="A1" t="str">
        <f>kinetics!Z77</f>
        <v>holding potential</v>
      </c>
      <c r="B1">
        <f>kinetics!AA77</f>
        <v>-60</v>
      </c>
      <c r="C1">
        <f>kinetics!AB77</f>
        <v>-60</v>
      </c>
      <c r="D1">
        <f>kinetics!AC77</f>
        <v>50</v>
      </c>
    </row>
    <row r="2" spans="1:4" x14ac:dyDescent="0.2">
      <c r="A2" t="str">
        <f>kinetics!Z78</f>
        <v>date</v>
      </c>
      <c r="B2" t="str">
        <f>kinetics!AA78</f>
        <v>25.07.2024</v>
      </c>
      <c r="C2" t="str">
        <f>kinetics!AB78</f>
        <v>01.08.2024</v>
      </c>
      <c r="D2" t="str">
        <f>kinetics!AC78</f>
        <v>01.08.2025</v>
      </c>
    </row>
    <row r="3" spans="1:4" x14ac:dyDescent="0.2">
      <c r="A3" t="str">
        <f>kinetics!Z79</f>
        <v>recording</v>
      </c>
      <c r="B3">
        <f>kinetics!AA79</f>
        <v>26</v>
      </c>
      <c r="C3">
        <f>kinetics!AB79</f>
        <v>37</v>
      </c>
      <c r="D3">
        <f>kinetics!AC79</f>
        <v>49</v>
      </c>
    </row>
    <row r="4" spans="1:4" x14ac:dyDescent="0.2">
      <c r="A4">
        <f>kinetics!AG80</f>
        <v>0</v>
      </c>
      <c r="B4">
        <f>kinetics!AH80</f>
        <v>100</v>
      </c>
      <c r="C4">
        <f>kinetics!AI80</f>
        <v>100</v>
      </c>
      <c r="D4" t="e">
        <f>kinetics!AJ80</f>
        <v>#DIV/0!</v>
      </c>
    </row>
    <row r="5" spans="1:4" x14ac:dyDescent="0.2">
      <c r="A5">
        <f>kinetics!AG81</f>
        <v>20</v>
      </c>
      <c r="B5">
        <f>kinetics!AH81</f>
        <v>49.842649797879446</v>
      </c>
      <c r="C5">
        <f>kinetics!AI81</f>
        <v>33.628347908689008</v>
      </c>
      <c r="D5" t="e">
        <f>kinetics!AJ81</f>
        <v>#DIV/0!</v>
      </c>
    </row>
    <row r="6" spans="1:4" x14ac:dyDescent="0.2">
      <c r="A6">
        <f>kinetics!AG82</f>
        <v>40</v>
      </c>
      <c r="B6">
        <f>kinetics!AH82</f>
        <v>40.935820834000282</v>
      </c>
      <c r="C6">
        <f>kinetics!AI82</f>
        <v>25.004752517380936</v>
      </c>
      <c r="D6" t="e">
        <f>kinetics!AJ82</f>
        <v>#DIV/0!</v>
      </c>
    </row>
    <row r="7" spans="1:4" x14ac:dyDescent="0.2">
      <c r="A7">
        <f>kinetics!AG83</f>
        <v>60</v>
      </c>
      <c r="B7">
        <f>kinetics!AH83</f>
        <v>34.532754850750791</v>
      </c>
      <c r="C7">
        <f>kinetics!AI83</f>
        <v>24.575717920798446</v>
      </c>
      <c r="D7" t="e">
        <f>kinetics!AJ83</f>
        <v>#DIV/0!</v>
      </c>
    </row>
    <row r="8" spans="1:4" x14ac:dyDescent="0.2">
      <c r="A8">
        <f>kinetics!AG84</f>
        <v>80</v>
      </c>
      <c r="B8">
        <f>kinetics!AH84</f>
        <v>37.077563126144881</v>
      </c>
      <c r="C8">
        <f>kinetics!AI84</f>
        <v>18.826654326593069</v>
      </c>
      <c r="D8" t="e">
        <f>kinetics!AJ84</f>
        <v>#DIV/0!</v>
      </c>
    </row>
    <row r="9" spans="1:4" x14ac:dyDescent="0.2">
      <c r="A9">
        <f>kinetics!AG85</f>
        <v>100</v>
      </c>
      <c r="B9">
        <f>kinetics!AH85</f>
        <v>35.96934016750555</v>
      </c>
      <c r="C9">
        <f>kinetics!AI85</f>
        <v>21.958606881645252</v>
      </c>
      <c r="D9" t="e">
        <f>kinetics!AJ85</f>
        <v>#DIV/0!</v>
      </c>
    </row>
    <row r="10" spans="1:4" x14ac:dyDescent="0.2">
      <c r="A10">
        <f>kinetics!AG86</f>
        <v>120</v>
      </c>
      <c r="B10">
        <f>kinetics!AH86</f>
        <v>33.178260123525</v>
      </c>
      <c r="C10">
        <f>kinetics!AI86</f>
        <v>20.886020390189021</v>
      </c>
      <c r="D10" t="e">
        <f>kinetics!AJ86</f>
        <v>#DIV/0!</v>
      </c>
    </row>
    <row r="11" spans="1:4" x14ac:dyDescent="0.2">
      <c r="A11">
        <f>kinetics!AG87</f>
        <v>140</v>
      </c>
      <c r="B11">
        <f>kinetics!AH87</f>
        <v>31.167040680068364</v>
      </c>
      <c r="C11">
        <f>kinetics!AI87</f>
        <v>17.882778214111589</v>
      </c>
      <c r="D11" t="e">
        <f>kinetics!AJ87</f>
        <v>#DIV/0!</v>
      </c>
    </row>
    <row r="12" spans="1:4" x14ac:dyDescent="0.2">
      <c r="A12">
        <f>kinetics!AG88</f>
        <v>160</v>
      </c>
      <c r="B12">
        <f>kinetics!AH88</f>
        <v>31.413312448654885</v>
      </c>
      <c r="C12">
        <f>kinetics!AI88</f>
        <v>17.711164375478592</v>
      </c>
      <c r="D12" t="e">
        <f>kinetics!AJ88</f>
        <v>#DIV/0!</v>
      </c>
    </row>
    <row r="13" spans="1:4" x14ac:dyDescent="0.2">
      <c r="A13">
        <f>kinetics!AG89</f>
        <v>180</v>
      </c>
      <c r="B13">
        <f>kinetics!AH89</f>
        <v>33.876030134520072</v>
      </c>
      <c r="C13">
        <f>kinetics!AI89</f>
        <v>20.027951197024041</v>
      </c>
      <c r="D13" t="e">
        <f>kinetics!AJ89</f>
        <v>#DIV/0!</v>
      </c>
    </row>
    <row r="14" spans="1:4" x14ac:dyDescent="0.2">
      <c r="A14">
        <f>kinetics!AG90</f>
        <v>200</v>
      </c>
      <c r="B14">
        <f>kinetics!AH90</f>
        <v>31.905855985827923</v>
      </c>
      <c r="C14">
        <f>kinetics!AI90</f>
        <v>24.146683324215953</v>
      </c>
      <c r="D14" t="e">
        <f>kinetics!AJ90</f>
        <v>#DIV/0!</v>
      </c>
    </row>
    <row r="15" spans="1:4" x14ac:dyDescent="0.2">
      <c r="A15">
        <f>kinetics!AG91</f>
        <v>220</v>
      </c>
      <c r="B15">
        <f>kinetics!AH91</f>
        <v>32.890943060173996</v>
      </c>
      <c r="C15">
        <f>kinetics!AI91</f>
        <v>18.955364705567813</v>
      </c>
      <c r="D15" t="e">
        <f>kinetics!AJ91</f>
        <v>#DIV/0!</v>
      </c>
    </row>
    <row r="16" spans="1:4" x14ac:dyDescent="0.2">
      <c r="A16">
        <f>kinetics!AG92</f>
        <v>240</v>
      </c>
      <c r="B16">
        <f>kinetics!AH92</f>
        <v>32.726761881116317</v>
      </c>
      <c r="C16">
        <f>kinetics!AI92</f>
        <v>17.711164375478592</v>
      </c>
      <c r="D16" t="e">
        <f>kinetics!AJ92</f>
        <v>#DIV/0!</v>
      </c>
    </row>
    <row r="17" spans="1:4" x14ac:dyDescent="0.2">
      <c r="A17">
        <f>kinetics!AG93</f>
        <v>260</v>
      </c>
      <c r="B17">
        <f>kinetics!AH93</f>
        <v>29.976727131900187</v>
      </c>
      <c r="C17">
        <f>kinetics!AI93</f>
        <v>18.526330108985324</v>
      </c>
      <c r="D17" t="e">
        <f>kinetics!AJ93</f>
        <v>#DIV/0!</v>
      </c>
    </row>
    <row r="18" spans="1:4" x14ac:dyDescent="0.2">
      <c r="A18">
        <f>kinetics!AG94</f>
        <v>280</v>
      </c>
      <c r="B18">
        <f>kinetics!AH94</f>
        <v>33.137214828760584</v>
      </c>
      <c r="C18">
        <f>kinetics!AI94</f>
        <v>19.041171624884313</v>
      </c>
      <c r="D18" t="e">
        <f>kinetics!AJ94</f>
        <v>#DIV/0!</v>
      </c>
    </row>
    <row r="19" spans="1:4" x14ac:dyDescent="0.2">
      <c r="A19">
        <f>kinetics!AG95</f>
        <v>300</v>
      </c>
      <c r="B19">
        <f>kinetics!AH95</f>
        <v>32.398399523000961</v>
      </c>
      <c r="C19">
        <f>kinetics!AI95</f>
        <v>19.5560131407833</v>
      </c>
      <c r="D19" t="e">
        <f>kinetics!AJ95</f>
        <v>#DIV/0!</v>
      </c>
    </row>
    <row r="20" spans="1:4" x14ac:dyDescent="0.2">
      <c r="A20">
        <f>kinetics!AG96</f>
        <v>320</v>
      </c>
      <c r="B20">
        <f>kinetics!AH96</f>
        <v>31.413312448654885</v>
      </c>
      <c r="C20">
        <f>kinetics!AI96</f>
        <v>18.912461245909498</v>
      </c>
      <c r="D20" t="e">
        <f>kinetics!AJ96</f>
        <v>#DIV/0!</v>
      </c>
    </row>
    <row r="21" spans="1:4" x14ac:dyDescent="0.2">
      <c r="A21">
        <f>kinetics!AG97</f>
        <v>340</v>
      </c>
      <c r="B21">
        <f>kinetics!AH97</f>
        <v>30.346134784779967</v>
      </c>
      <c r="C21">
        <f>kinetics!AI97</f>
        <v>18.783750866934817</v>
      </c>
      <c r="D21" t="e">
        <f>kinetics!AJ97</f>
        <v>#DIV/0!</v>
      </c>
    </row>
    <row r="22" spans="1:4" x14ac:dyDescent="0.2">
      <c r="A22">
        <f>kinetics!AG98</f>
        <v>360</v>
      </c>
      <c r="B22">
        <f>kinetics!AH98</f>
        <v>30.961814206246331</v>
      </c>
      <c r="C22">
        <f>kinetics!AI98</f>
        <v>19.427302761808559</v>
      </c>
      <c r="D22" t="e">
        <f>kinetics!AJ98</f>
        <v>#DIV/0!</v>
      </c>
    </row>
    <row r="23" spans="1:4" x14ac:dyDescent="0.2">
      <c r="A23">
        <f>kinetics!AG99</f>
        <v>380</v>
      </c>
      <c r="B23">
        <f>kinetics!AH99</f>
        <v>31.618538922476979</v>
      </c>
      <c r="C23">
        <f>kinetics!AI99</f>
        <v>16.595674424364116</v>
      </c>
      <c r="D23" t="e">
        <f>kinetics!AJ99</f>
        <v>#DIV/0!</v>
      </c>
    </row>
    <row r="24" spans="1:4" x14ac:dyDescent="0.2">
      <c r="A24">
        <f>kinetics!AG100</f>
        <v>400</v>
      </c>
      <c r="B24">
        <f>kinetics!AH100</f>
        <v>32.439444817765377</v>
      </c>
      <c r="C24">
        <f>kinetics!AI100</f>
        <v>15.565991392566136</v>
      </c>
      <c r="D24" t="e">
        <f>kinetics!AJ100</f>
        <v>#DIV/0!</v>
      </c>
    </row>
    <row r="25" spans="1:4" x14ac:dyDescent="0.2">
      <c r="A25">
        <f>kinetics!AG101</f>
        <v>420</v>
      </c>
      <c r="B25">
        <f>kinetics!AH101</f>
        <v>30.42822537430887</v>
      </c>
      <c r="C25">
        <f>kinetics!AI101</f>
        <v>18.311812810694079</v>
      </c>
      <c r="D25" t="e">
        <f>kinetics!AJ101</f>
        <v>#DIV/0!</v>
      </c>
    </row>
    <row r="26" spans="1:4" x14ac:dyDescent="0.2">
      <c r="A26">
        <f>kinetics!AG102</f>
        <v>440</v>
      </c>
      <c r="B26">
        <f>kinetics!AH102</f>
        <v>28.334915341323462</v>
      </c>
      <c r="C26">
        <f>kinetics!AI102</f>
        <v>17.582453996503844</v>
      </c>
      <c r="D26" t="e">
        <f>kinetics!AJ102</f>
        <v>#DIV/0!</v>
      </c>
    </row>
    <row r="27" spans="1:4" x14ac:dyDescent="0.2">
      <c r="A27">
        <f>kinetics!AG103</f>
        <v>460</v>
      </c>
      <c r="B27">
        <f>kinetics!AH103</f>
        <v>30.42822537430887</v>
      </c>
      <c r="C27">
        <f>kinetics!AI103</f>
        <v>18.226005891377582</v>
      </c>
      <c r="D27" t="e">
        <f>kinetics!AJ103</f>
        <v>#DIV/0!</v>
      </c>
    </row>
    <row r="28" spans="1:4" x14ac:dyDescent="0.2">
      <c r="A28">
        <f>kinetics!AG104</f>
        <v>480</v>
      </c>
      <c r="B28">
        <f>kinetics!AH104</f>
        <v>34.163347197871012</v>
      </c>
      <c r="C28">
        <f>kinetics!AI104</f>
        <v>16.252446747098123</v>
      </c>
      <c r="D28" t="e">
        <f>kinetics!AJ104</f>
        <v>#DIV/0!</v>
      </c>
    </row>
    <row r="29" spans="1:4" x14ac:dyDescent="0.2">
      <c r="A29">
        <f>kinetics!AG105</f>
        <v>500</v>
      </c>
      <c r="B29">
        <f>kinetics!AH105</f>
        <v>32.973033649702835</v>
      </c>
      <c r="C29">
        <f>kinetics!AI105</f>
        <v>17.196322859579602</v>
      </c>
      <c r="D29" t="e">
        <f>kinetics!AJ105</f>
        <v>#DIV/0!</v>
      </c>
    </row>
    <row r="30" spans="1:4" x14ac:dyDescent="0.2">
      <c r="A30">
        <f>kinetics!AG106</f>
        <v>520</v>
      </c>
      <c r="B30">
        <f>kinetics!AH106</f>
        <v>27.760281214621518</v>
      </c>
      <c r="C30">
        <f>kinetics!AI106</f>
        <v>19.298592382833807</v>
      </c>
      <c r="D30" t="e">
        <f>kinetics!AJ106</f>
        <v>#DIV/0!</v>
      </c>
    </row>
    <row r="31" spans="1:4" x14ac:dyDescent="0.2">
      <c r="A31">
        <f>kinetics!AG107</f>
        <v>540</v>
      </c>
      <c r="B31">
        <f>kinetics!AH107</f>
        <v>31.700629512005822</v>
      </c>
      <c r="C31">
        <f>kinetics!AI107</f>
        <v>16.981805561288354</v>
      </c>
      <c r="D31" t="e">
        <f>kinetics!AJ107</f>
        <v>#DIV/0!</v>
      </c>
    </row>
    <row r="32" spans="1:4" x14ac:dyDescent="0.2">
      <c r="A32">
        <f>kinetics!AG108</f>
        <v>560</v>
      </c>
      <c r="B32">
        <f>kinetics!AH108</f>
        <v>31.782720101534661</v>
      </c>
      <c r="C32">
        <f>kinetics!AI108</f>
        <v>16.895998641971861</v>
      </c>
      <c r="D32" t="e">
        <f>kinetics!AJ108</f>
        <v>#DIV/0!</v>
      </c>
    </row>
    <row r="33" spans="1:4" x14ac:dyDescent="0.2">
      <c r="A33">
        <f>kinetics!AG109</f>
        <v>580</v>
      </c>
      <c r="B33">
        <f>kinetics!AH109</f>
        <v>28.334915341323462</v>
      </c>
      <c r="C33">
        <f>kinetics!AI109</f>
        <v>16.166639827781623</v>
      </c>
      <c r="D33" t="e">
        <f>kinetics!AJ109</f>
        <v>#DIV/0!</v>
      </c>
    </row>
    <row r="34" spans="1:4" x14ac:dyDescent="0.2">
      <c r="A34">
        <f>kinetics!AG110</f>
        <v>600</v>
      </c>
      <c r="B34">
        <f>kinetics!AH110</f>
        <v>27.555054740799417</v>
      </c>
      <c r="C34">
        <f>kinetics!AI110</f>
        <v>18.011488593086334</v>
      </c>
      <c r="D34" t="e">
        <f>kinetics!AJ110</f>
        <v>#DIV/0!</v>
      </c>
    </row>
    <row r="35" spans="1:4" x14ac:dyDescent="0.2">
      <c r="A35">
        <f>kinetics!AG111</f>
        <v>620</v>
      </c>
      <c r="B35">
        <f>kinetics!AH111</f>
        <v>28.663277699438755</v>
      </c>
      <c r="C35">
        <f>kinetics!AI111</f>
        <v>19.899240818049293</v>
      </c>
      <c r="D35" t="e">
        <f>kinetics!AJ111</f>
        <v>#DIV/0!</v>
      </c>
    </row>
    <row r="36" spans="1:4" x14ac:dyDescent="0.2">
      <c r="A36">
        <f>kinetics!AG112</f>
        <v>640</v>
      </c>
      <c r="B36">
        <f>kinetics!AH112</f>
        <v>32.111082459650021</v>
      </c>
      <c r="C36">
        <f>kinetics!AI112</f>
        <v>17.453743617529096</v>
      </c>
      <c r="D36" t="e">
        <f>kinetics!AJ112</f>
        <v>#DIV/0!</v>
      </c>
    </row>
    <row r="37" spans="1:4" x14ac:dyDescent="0.2">
      <c r="A37">
        <f>kinetics!AG113</f>
        <v>660</v>
      </c>
      <c r="B37">
        <f>kinetics!AH113</f>
        <v>30.140908310957869</v>
      </c>
      <c r="C37">
        <f>kinetics!AI113</f>
        <v>16.724384803338861</v>
      </c>
      <c r="D37" t="e">
        <f>kinetics!AJ113</f>
        <v>#DIV/0!</v>
      </c>
    </row>
    <row r="38" spans="1:4" x14ac:dyDescent="0.2">
      <c r="A38">
        <f>kinetics!AG114</f>
        <v>680</v>
      </c>
      <c r="B38">
        <f>kinetics!AH114</f>
        <v>31.208085974832784</v>
      </c>
      <c r="C38">
        <f>kinetics!AI114</f>
        <v>17.282129778896099</v>
      </c>
      <c r="D38" t="e">
        <f>kinetics!AJ114</f>
        <v>#DIV/0!</v>
      </c>
    </row>
    <row r="39" spans="1:4" x14ac:dyDescent="0.2">
      <c r="A39">
        <f>kinetics!AG115</f>
        <v>700</v>
      </c>
      <c r="B39">
        <f>kinetics!AH115</f>
        <v>29.48418359472722</v>
      </c>
      <c r="C39">
        <f>kinetics!AI115</f>
        <v>17.024709020946606</v>
      </c>
      <c r="D39" t="e">
        <f>kinetics!AJ115</f>
        <v>#DIV/0!</v>
      </c>
    </row>
    <row r="40" spans="1:4" x14ac:dyDescent="0.2">
      <c r="A40">
        <f>kinetics!AG116</f>
        <v>720</v>
      </c>
      <c r="B40">
        <f>kinetics!AH116</f>
        <v>29.607319479020411</v>
      </c>
      <c r="C40">
        <f>kinetics!AI116</f>
        <v>21.272151527113266</v>
      </c>
      <c r="D40" t="e">
        <f>kinetics!AJ116</f>
        <v>#DIV/0!</v>
      </c>
    </row>
    <row r="41" spans="1:4" x14ac:dyDescent="0.2">
      <c r="A41">
        <f>kinetics!AG117</f>
        <v>740</v>
      </c>
      <c r="B41">
        <f>kinetics!AH117</f>
        <v>28.950594762789695</v>
      </c>
      <c r="C41">
        <f>kinetics!AI117</f>
        <v>16.509867505047616</v>
      </c>
      <c r="D41" t="e">
        <f>kinetics!AJ117</f>
        <v>#DIV/0!</v>
      </c>
    </row>
    <row r="42" spans="1:4" x14ac:dyDescent="0.2">
      <c r="A42">
        <f>kinetics!AG118</f>
        <v>760</v>
      </c>
      <c r="B42">
        <f>kinetics!AH118</f>
        <v>32.562580702058639</v>
      </c>
      <c r="C42">
        <f>kinetics!AI118</f>
        <v>19.598916600441552</v>
      </c>
      <c r="D42" t="e">
        <f>kinetics!AJ118</f>
        <v>#DIV/0!</v>
      </c>
    </row>
    <row r="43" spans="1:4" x14ac:dyDescent="0.2">
      <c r="A43">
        <f>kinetics!AG119</f>
        <v>780</v>
      </c>
      <c r="B43">
        <f>kinetics!AH119</f>
        <v>33.999166018813334</v>
      </c>
      <c r="C43">
        <f>kinetics!AI119</f>
        <v>17.453743617529096</v>
      </c>
      <c r="D43" t="e">
        <f>kinetics!AJ119</f>
        <v>#DIV/0!</v>
      </c>
    </row>
    <row r="44" spans="1:4" x14ac:dyDescent="0.2">
      <c r="A44">
        <f>kinetics!AG120</f>
        <v>800</v>
      </c>
      <c r="B44">
        <f>kinetics!AH120</f>
        <v>31.454357743419365</v>
      </c>
      <c r="C44">
        <f>kinetics!AI120</f>
        <v>19.727626979416296</v>
      </c>
      <c r="D44" t="e">
        <f>kinetics!AJ120</f>
        <v>#DIV/0!</v>
      </c>
    </row>
    <row r="45" spans="1:4" x14ac:dyDescent="0.2">
      <c r="A45">
        <f>kinetics!AG121</f>
        <v>820</v>
      </c>
      <c r="B45">
        <f>kinetics!AH121</f>
        <v>32.603625996823119</v>
      </c>
      <c r="C45">
        <f>kinetics!AI121</f>
        <v>19.255688923175558</v>
      </c>
      <c r="D45" t="e">
        <f>kinetics!AJ121</f>
        <v>#DIV/0!</v>
      </c>
    </row>
    <row r="46" spans="1:4" x14ac:dyDescent="0.2">
      <c r="A46">
        <f>kinetics!AG122</f>
        <v>840</v>
      </c>
      <c r="B46">
        <f>kinetics!AH122</f>
        <v>29.894636542371416</v>
      </c>
      <c r="C46">
        <f>kinetics!AI122</f>
        <v>14.750825659059402</v>
      </c>
      <c r="D46" t="e">
        <f>kinetics!AJ122</f>
        <v>#DIV/0!</v>
      </c>
    </row>
    <row r="47" spans="1:4" x14ac:dyDescent="0.2">
      <c r="A47">
        <f>kinetics!AG123</f>
        <v>860</v>
      </c>
      <c r="B47">
        <f>kinetics!AH123</f>
        <v>31.495403038183788</v>
      </c>
      <c r="C47">
        <f>kinetics!AI123</f>
        <v>19.255688923175558</v>
      </c>
      <c r="D47" t="e">
        <f>kinetics!AJ123</f>
        <v>#DIV/0!</v>
      </c>
    </row>
    <row r="48" spans="1:4" x14ac:dyDescent="0.2">
      <c r="A48">
        <f>kinetics!AG124</f>
        <v>880</v>
      </c>
      <c r="B48">
        <f>kinetics!AH124</f>
        <v>31.700629512005822</v>
      </c>
      <c r="C48">
        <f>kinetics!AI124</f>
        <v>15.051149876667147</v>
      </c>
      <c r="D48" t="e">
        <f>kinetics!AJ124</f>
        <v>#DIV/0!</v>
      </c>
    </row>
    <row r="49" spans="1:4" x14ac:dyDescent="0.2">
      <c r="A49">
        <f>kinetics!AG125</f>
        <v>900</v>
      </c>
      <c r="B49">
        <f>kinetics!AH125</f>
        <v>32.931988354938419</v>
      </c>
      <c r="C49">
        <f>kinetics!AI125</f>
        <v>14.40759798179341</v>
      </c>
      <c r="D49" t="e">
        <f>kinetics!AJ125</f>
        <v>#DIV/0!</v>
      </c>
    </row>
    <row r="50" spans="1:4" x14ac:dyDescent="0.2">
      <c r="A50">
        <f>kinetics!AG126</f>
        <v>920</v>
      </c>
      <c r="B50">
        <f>kinetics!AH126</f>
        <v>31.084950090539522</v>
      </c>
      <c r="C50">
        <f>kinetics!AI126</f>
        <v>14.364694522135164</v>
      </c>
      <c r="D50" t="e">
        <f>kinetics!AJ126</f>
        <v>#DIV/0!</v>
      </c>
    </row>
    <row r="51" spans="1:4" x14ac:dyDescent="0.2">
      <c r="A51">
        <f>kinetics!AG127</f>
        <v>940</v>
      </c>
      <c r="B51">
        <f>kinetics!AH127</f>
        <v>28.786413583732013</v>
      </c>
      <c r="C51">
        <f>kinetics!AI127</f>
        <v>16.123736368123375</v>
      </c>
      <c r="D51" t="e">
        <f>kinetics!AJ127</f>
        <v>#DIV/0!</v>
      </c>
    </row>
    <row r="52" spans="1:4" x14ac:dyDescent="0.2">
      <c r="A52">
        <f>kinetics!AG128</f>
        <v>960</v>
      </c>
      <c r="B52">
        <f>kinetics!AH128</f>
        <v>30.879723616717424</v>
      </c>
      <c r="C52">
        <f>kinetics!AI128</f>
        <v>16.552770964705864</v>
      </c>
      <c r="D52" t="e">
        <f>kinetics!AJ128</f>
        <v>#DIV/0!</v>
      </c>
    </row>
    <row r="53" spans="1:4" x14ac:dyDescent="0.2">
      <c r="A53">
        <f>kinetics!AG129</f>
        <v>980</v>
      </c>
      <c r="B53">
        <f>kinetics!AH129</f>
        <v>33.383486597347037</v>
      </c>
      <c r="C53">
        <f>kinetics!AI129</f>
        <v>14.965342957350646</v>
      </c>
      <c r="D53" t="e">
        <f>kinetics!AJ129</f>
        <v>#DIV/0!</v>
      </c>
    </row>
    <row r="54" spans="1:4" x14ac:dyDescent="0.2">
      <c r="A54">
        <f>kinetics!AG130</f>
        <v>1000</v>
      </c>
      <c r="B54">
        <f>kinetics!AH130</f>
        <v>28.006552983208039</v>
      </c>
      <c r="C54">
        <f>kinetics!AI130</f>
        <v>17.153419399921351</v>
      </c>
      <c r="D54" t="e">
        <f>kinetics!AJ130</f>
        <v>#DIV/0!</v>
      </c>
    </row>
    <row r="55" spans="1:4" x14ac:dyDescent="0.2">
      <c r="A55">
        <f>kinetics!AG131</f>
        <v>1020</v>
      </c>
      <c r="B55">
        <f>kinetics!AH131</f>
        <v>32.931988354938483</v>
      </c>
      <c r="C55">
        <f>kinetics!AI131</f>
        <v>15.608894852224383</v>
      </c>
      <c r="D55" t="e">
        <f>kinetics!AJ131</f>
        <v>#DIV/0!</v>
      </c>
    </row>
    <row r="56" spans="1:4" x14ac:dyDescent="0.2">
      <c r="A56">
        <f>kinetics!AG132</f>
        <v>1040</v>
      </c>
      <c r="B56">
        <f>kinetics!AH132</f>
        <v>30.510315963837648</v>
      </c>
      <c r="C56">
        <f>kinetics!AI132</f>
        <v>16.209543287439875</v>
      </c>
      <c r="D56" t="e">
        <f>kinetics!AJ132</f>
        <v>#DIV/0!</v>
      </c>
    </row>
    <row r="57" spans="1:4" x14ac:dyDescent="0.2">
      <c r="A57">
        <f>kinetics!AG133</f>
        <v>1060</v>
      </c>
      <c r="B57">
        <f>kinetics!AH133</f>
        <v>31.043904795775102</v>
      </c>
      <c r="C57">
        <f>kinetics!AI133</f>
        <v>16.209543287439875</v>
      </c>
      <c r="D57" t="e">
        <f>kinetics!AJ133</f>
        <v>#DIV/0!</v>
      </c>
    </row>
    <row r="58" spans="1:4" x14ac:dyDescent="0.2">
      <c r="A58">
        <f>kinetics!AG134</f>
        <v>1080</v>
      </c>
      <c r="B58">
        <f>kinetics!AH134</f>
        <v>32.234218343943276</v>
      </c>
      <c r="C58">
        <f>kinetics!AI134</f>
        <v>15.823412150515562</v>
      </c>
      <c r="D58" t="e">
        <f>kinetics!AJ134</f>
        <v>#DIV/0!</v>
      </c>
    </row>
    <row r="59" spans="1:4" x14ac:dyDescent="0.2">
      <c r="A59">
        <f>kinetics!AG135</f>
        <v>1100</v>
      </c>
      <c r="B59">
        <f>kinetics!AH135</f>
        <v>31.290176564361623</v>
      </c>
      <c r="C59">
        <f>kinetics!AI135</f>
        <v>16.595674424364116</v>
      </c>
      <c r="D59" t="e">
        <f>kinetics!AJ135</f>
        <v>#DIV/0!</v>
      </c>
    </row>
    <row r="60" spans="1:4" x14ac:dyDescent="0.2">
      <c r="A60">
        <f>kinetics!AG136</f>
        <v>1120</v>
      </c>
      <c r="B60">
        <f>kinetics!AH136</f>
        <v>29.935681837135835</v>
      </c>
      <c r="C60">
        <f>kinetics!AI136</f>
        <v>16.381157126072871</v>
      </c>
      <c r="D60" t="e">
        <f>kinetics!AJ136</f>
        <v>#DIV/0!</v>
      </c>
    </row>
    <row r="61" spans="1:4" x14ac:dyDescent="0.2">
      <c r="A61">
        <f>kinetics!AG137</f>
        <v>1140</v>
      </c>
      <c r="B61">
        <f>kinetics!AH137</f>
        <v>30.140908310957869</v>
      </c>
      <c r="C61">
        <f>kinetics!AI137</f>
        <v>15.952122529490378</v>
      </c>
      <c r="D61" t="e">
        <f>kinetics!AJ137</f>
        <v>#DIV/0!</v>
      </c>
    </row>
    <row r="62" spans="1:4" x14ac:dyDescent="0.2">
      <c r="A62">
        <f>kinetics!AG138</f>
        <v>1160</v>
      </c>
      <c r="B62">
        <f>kinetics!AH138</f>
        <v>29.44313829996273</v>
      </c>
      <c r="C62">
        <f>kinetics!AI138</f>
        <v>17.325033238554351</v>
      </c>
      <c r="D62" t="e">
        <f>kinetics!AJ138</f>
        <v>#DIV/0!</v>
      </c>
    </row>
    <row r="63" spans="1:4" x14ac:dyDescent="0.2">
      <c r="A63">
        <f>kinetics!AG139</f>
        <v>1180</v>
      </c>
      <c r="B63">
        <f>kinetics!AH139</f>
        <v>28.540141815145496</v>
      </c>
      <c r="C63">
        <f>kinetics!AI139</f>
        <v>21.100537688480266</v>
      </c>
      <c r="D63" t="e">
        <f>kinetics!AJ139</f>
        <v>#DIV/0!</v>
      </c>
    </row>
    <row r="64" spans="1:4" x14ac:dyDescent="0.2">
      <c r="A64">
        <f>kinetics!AG140</f>
        <v>1200</v>
      </c>
      <c r="B64">
        <f>kinetics!AH140</f>
        <v>27.22669238268406</v>
      </c>
      <c r="C64">
        <f>kinetics!AI140</f>
        <v>18.226005891377582</v>
      </c>
      <c r="D64" t="e">
        <f>kinetics!AJ140</f>
        <v>#DIV/0!</v>
      </c>
    </row>
    <row r="65" spans="1:4" x14ac:dyDescent="0.2">
      <c r="A65">
        <f>kinetics!AG141</f>
        <v>1220</v>
      </c>
      <c r="B65">
        <f>kinetics!AH141</f>
        <v>27.88341709891478</v>
      </c>
      <c r="C65">
        <f>kinetics!AI141</f>
        <v>15.565991392566136</v>
      </c>
      <c r="D65" t="e">
        <f>kinetics!AJ141</f>
        <v>#DIV/0!</v>
      </c>
    </row>
    <row r="66" spans="1:4" x14ac:dyDescent="0.2">
      <c r="A66">
        <f>kinetics!AG142</f>
        <v>1240</v>
      </c>
      <c r="B66">
        <f>kinetics!AH142</f>
        <v>29.935681837135835</v>
      </c>
      <c r="C66">
        <f>kinetics!AI142</f>
        <v>20.800213470872528</v>
      </c>
      <c r="D66" t="e">
        <f>kinetics!AJ142</f>
        <v>#DIV/0!</v>
      </c>
    </row>
    <row r="67" spans="1:4" x14ac:dyDescent="0.2">
      <c r="A67">
        <f>kinetics!AG143</f>
        <v>1260</v>
      </c>
      <c r="B67">
        <f>kinetics!AH143</f>
        <v>27.96550768844368</v>
      </c>
      <c r="C67">
        <f>kinetics!AI143</f>
        <v>16.381157126072871</v>
      </c>
      <c r="D67" t="e">
        <f>kinetics!AJ143</f>
        <v>#DIV/0!</v>
      </c>
    </row>
    <row r="68" spans="1:4" x14ac:dyDescent="0.2">
      <c r="A68">
        <f>kinetics!AG144</f>
        <v>1280</v>
      </c>
      <c r="B68">
        <f>kinetics!AH144</f>
        <v>30.797633027188589</v>
      </c>
      <c r="C68">
        <f>kinetics!AI144</f>
        <v>20.971827309505521</v>
      </c>
      <c r="D68" t="e">
        <f>kinetics!AJ144</f>
        <v>#DIV/0!</v>
      </c>
    </row>
    <row r="69" spans="1:4" x14ac:dyDescent="0.2">
      <c r="A69">
        <f>kinetics!AG145</f>
        <v>1300</v>
      </c>
      <c r="B69">
        <f>kinetics!AH145</f>
        <v>28.663277699438755</v>
      </c>
      <c r="C69">
        <f>kinetics!AI145</f>
        <v>21.057634228822021</v>
      </c>
      <c r="D69" t="e">
        <f>kinetics!AJ145</f>
        <v>#DIV/0!</v>
      </c>
    </row>
    <row r="70" spans="1:4" x14ac:dyDescent="0.2">
      <c r="A70">
        <f>kinetics!AG146</f>
        <v>1320</v>
      </c>
      <c r="B70">
        <f>kinetics!AH146</f>
        <v>27.267737677448483</v>
      </c>
      <c r="C70">
        <f>kinetics!AI146</f>
        <v>20.371178874290035</v>
      </c>
      <c r="D70" t="e">
        <f>kinetics!AJ146</f>
        <v>#DIV/0!</v>
      </c>
    </row>
    <row r="71" spans="1:4" x14ac:dyDescent="0.2">
      <c r="A71">
        <f>kinetics!AG147</f>
        <v>1340</v>
      </c>
      <c r="B71">
        <f>kinetics!AH147</f>
        <v>27.88341709891478</v>
      </c>
      <c r="C71">
        <f>kinetics!AI147</f>
        <v>19.384399302150303</v>
      </c>
      <c r="D71" t="e">
        <f>kinetics!AJ147</f>
        <v>#DIV/0!</v>
      </c>
    </row>
    <row r="72" spans="1:4" x14ac:dyDescent="0.2">
      <c r="A72">
        <f>kinetics!AG148</f>
        <v>1360</v>
      </c>
      <c r="B72">
        <f>kinetics!AH148</f>
        <v>29.237911826140632</v>
      </c>
      <c r="C72">
        <f>kinetics!AI148</f>
        <v>14.579211820426409</v>
      </c>
      <c r="D72" t="e">
        <f>kinetics!AJ148</f>
        <v>#DIV/0!</v>
      </c>
    </row>
    <row r="73" spans="1:4" x14ac:dyDescent="0.2">
      <c r="A73">
        <f>kinetics!AG149</f>
        <v>1380</v>
      </c>
      <c r="B73">
        <f>kinetics!AH149</f>
        <v>32.152127754414508</v>
      </c>
      <c r="C73">
        <f>kinetics!AI149</f>
        <v>16.552770964705864</v>
      </c>
      <c r="D73" t="e">
        <f>kinetics!AJ149</f>
        <v>#DIV/0!</v>
      </c>
    </row>
    <row r="74" spans="1:4" x14ac:dyDescent="0.2">
      <c r="A74">
        <f>kinetics!AG150</f>
        <v>1400</v>
      </c>
      <c r="B74">
        <f>kinetics!AH150</f>
        <v>29.976727131900187</v>
      </c>
      <c r="C74">
        <f>kinetics!AI150</f>
        <v>17.410840157870847</v>
      </c>
      <c r="D74" t="e">
        <f>kinetics!AJ150</f>
        <v>#DIV/0!</v>
      </c>
    </row>
    <row r="75" spans="1:4" x14ac:dyDescent="0.2">
      <c r="A75">
        <f>kinetics!AG151</f>
        <v>1420</v>
      </c>
      <c r="B75">
        <f>kinetics!AH151</f>
        <v>29.155821236611796</v>
      </c>
      <c r="C75">
        <f>kinetics!AI151</f>
        <v>17.754067835136841</v>
      </c>
      <c r="D75" t="e">
        <f>kinetics!AJ151</f>
        <v>#DIV/0!</v>
      </c>
    </row>
    <row r="76" spans="1:4" x14ac:dyDescent="0.2">
      <c r="A76">
        <f>kinetics!AG152</f>
        <v>1440</v>
      </c>
      <c r="B76">
        <f>kinetics!AH152</f>
        <v>29.689410068549254</v>
      </c>
      <c r="C76">
        <f>kinetics!AI152</f>
        <v>16.895998641971861</v>
      </c>
      <c r="D76" t="e">
        <f>kinetics!AJ152</f>
        <v>#DIV/0!</v>
      </c>
    </row>
    <row r="77" spans="1:4" x14ac:dyDescent="0.2">
      <c r="A77">
        <f>kinetics!AG153</f>
        <v>1460</v>
      </c>
      <c r="B77">
        <f>kinetics!AH153</f>
        <v>28.252824751794552</v>
      </c>
      <c r="C77">
        <f>kinetics!AI153</f>
        <v>15.995025989148626</v>
      </c>
      <c r="D77" t="e">
        <f>kinetics!AJ153</f>
        <v>#DIV/0!</v>
      </c>
    </row>
    <row r="78" spans="1:4" x14ac:dyDescent="0.2">
      <c r="A78">
        <f>kinetics!AG154</f>
        <v>1480</v>
      </c>
      <c r="B78">
        <f>kinetics!AH154</f>
        <v>31.987946575356762</v>
      </c>
      <c r="C78">
        <f>kinetics!AI154</f>
        <v>18.655040487960068</v>
      </c>
      <c r="D78" t="e">
        <f>kinetics!AJ154</f>
        <v>#DIV/0!</v>
      </c>
    </row>
    <row r="79" spans="1:4" x14ac:dyDescent="0.2">
      <c r="A79">
        <f>kinetics!AG155</f>
        <v>1500</v>
      </c>
      <c r="B79">
        <f>kinetics!AH155</f>
        <v>28.991640057554115</v>
      </c>
      <c r="C79">
        <f>kinetics!AI155</f>
        <v>17.882778214111589</v>
      </c>
      <c r="D79" t="e">
        <f>kinetics!AJ155</f>
        <v>#DIV/0!</v>
      </c>
    </row>
    <row r="80" spans="1:4" x14ac:dyDescent="0.2">
      <c r="A80">
        <f>kinetics!AG156</f>
        <v>1520</v>
      </c>
      <c r="B80">
        <f>kinetics!AH156</f>
        <v>29.935681837135835</v>
      </c>
      <c r="C80">
        <f>kinetics!AI156</f>
        <v>17.882778214111589</v>
      </c>
      <c r="D80" t="e">
        <f>kinetics!AJ156</f>
        <v>#DIV/0!</v>
      </c>
    </row>
    <row r="81" spans="1:4" x14ac:dyDescent="0.2">
      <c r="A81">
        <f>kinetics!AG157</f>
        <v>1540</v>
      </c>
      <c r="B81">
        <f>kinetics!AH157</f>
        <v>28.663277699438755</v>
      </c>
      <c r="C81">
        <f>kinetics!AI157</f>
        <v>17.925681673769837</v>
      </c>
      <c r="D81" t="e">
        <f>kinetics!AJ157</f>
        <v>#DIV/0!</v>
      </c>
    </row>
    <row r="82" spans="1:4" x14ac:dyDescent="0.2">
      <c r="A82">
        <f>kinetics!AG158</f>
        <v>1560</v>
      </c>
      <c r="B82">
        <f>kinetics!AH158</f>
        <v>30.633451848130903</v>
      </c>
      <c r="C82">
        <f>kinetics!AI158</f>
        <v>18.440523189668827</v>
      </c>
      <c r="D82" t="e">
        <f>kinetics!AJ158</f>
        <v>#DIV/0!</v>
      </c>
    </row>
    <row r="83" spans="1:4" x14ac:dyDescent="0.2">
      <c r="A83">
        <f>kinetics!AG159</f>
        <v>1580</v>
      </c>
      <c r="B83">
        <f>kinetics!AH159</f>
        <v>27.9244623936792</v>
      </c>
      <c r="C83">
        <f>kinetics!AI159</f>
        <v>18.612137028301824</v>
      </c>
      <c r="D83" t="e">
        <f>kinetics!AJ159</f>
        <v>#DIV/0!</v>
      </c>
    </row>
    <row r="84" spans="1:4" x14ac:dyDescent="0.2">
      <c r="A84">
        <f>kinetics!AG160</f>
        <v>1600</v>
      </c>
      <c r="B84">
        <f>kinetics!AH160</f>
        <v>29.032685352318531</v>
      </c>
      <c r="C84">
        <f>kinetics!AI160</f>
        <v>15.823412150515562</v>
      </c>
      <c r="D84" t="e">
        <f>kinetics!AJ160</f>
        <v>#DIV/0!</v>
      </c>
    </row>
    <row r="85" spans="1:4" x14ac:dyDescent="0.2">
      <c r="A85">
        <f>kinetics!AG161</f>
        <v>1620</v>
      </c>
      <c r="B85">
        <f>kinetics!AH161</f>
        <v>30.797633027188589</v>
      </c>
      <c r="C85">
        <f>kinetics!AI161</f>
        <v>19.727626979416229</v>
      </c>
      <c r="D85" t="e">
        <f>kinetics!AJ161</f>
        <v>#DIV/0!</v>
      </c>
    </row>
    <row r="86" spans="1:4" x14ac:dyDescent="0.2">
      <c r="A86">
        <f>kinetics!AG162</f>
        <v>1640</v>
      </c>
      <c r="B86">
        <f>kinetics!AH162</f>
        <v>30.38718007954445</v>
      </c>
      <c r="C86">
        <f>kinetics!AI162</f>
        <v>16.810191722655361</v>
      </c>
      <c r="D86" t="e">
        <f>kinetics!AJ162</f>
        <v>#DIV/0!</v>
      </c>
    </row>
    <row r="87" spans="1:4" x14ac:dyDescent="0.2">
      <c r="A87">
        <f>kinetics!AG163</f>
        <v>1660</v>
      </c>
      <c r="B87">
        <f>kinetics!AH163</f>
        <v>30.838678321953005</v>
      </c>
      <c r="C87">
        <f>kinetics!AI163</f>
        <v>19.298592382833807</v>
      </c>
      <c r="D87" t="e">
        <f>kinetics!AJ163</f>
        <v>#DIV/0!</v>
      </c>
    </row>
    <row r="88" spans="1:4" x14ac:dyDescent="0.2">
      <c r="A88">
        <f>kinetics!AG164</f>
        <v>1680</v>
      </c>
      <c r="B88">
        <f>kinetics!AH164</f>
        <v>28.293870046558979</v>
      </c>
      <c r="C88">
        <f>kinetics!AI164</f>
        <v>13.97856338521092</v>
      </c>
      <c r="D88" t="e">
        <f>kinetics!AJ164</f>
        <v>#DIV/0!</v>
      </c>
    </row>
    <row r="89" spans="1:4" x14ac:dyDescent="0.2">
      <c r="A89">
        <f>kinetics!AG165</f>
        <v>1700</v>
      </c>
      <c r="B89">
        <f>kinetics!AH165</f>
        <v>26.487877076924505</v>
      </c>
      <c r="C89">
        <f>kinetics!AI165</f>
        <v>14.750825659059402</v>
      </c>
      <c r="D89" t="e">
        <f>kinetics!AJ165</f>
        <v>#DIV/0!</v>
      </c>
    </row>
    <row r="90" spans="1:4" x14ac:dyDescent="0.2">
      <c r="A90">
        <f>kinetics!AG166</f>
        <v>1720</v>
      </c>
      <c r="B90">
        <f>kinetics!AH166</f>
        <v>26.241605308337988</v>
      </c>
      <c r="C90">
        <f>kinetics!AI166</f>
        <v>16.338253666414619</v>
      </c>
      <c r="D90" t="e">
        <f>kinetics!AJ166</f>
        <v>#DIV/0!</v>
      </c>
    </row>
    <row r="91" spans="1:4" x14ac:dyDescent="0.2">
      <c r="A91">
        <f>kinetics!AG167</f>
        <v>1740</v>
      </c>
      <c r="B91">
        <f>kinetics!AH167</f>
        <v>28.868504173260856</v>
      </c>
      <c r="C91">
        <f>kinetics!AI167</f>
        <v>18.097295512402834</v>
      </c>
      <c r="D91" t="e">
        <f>kinetics!AJ167</f>
        <v>#DIV/0!</v>
      </c>
    </row>
    <row r="92" spans="1:4" x14ac:dyDescent="0.2">
      <c r="A92">
        <f>kinetics!AG168</f>
        <v>1760</v>
      </c>
      <c r="B92">
        <f>kinetics!AH168</f>
        <v>29.894636542371352</v>
      </c>
      <c r="C92">
        <f>kinetics!AI168</f>
        <v>16.638577884022361</v>
      </c>
      <c r="D92" t="e">
        <f>kinetics!AJ168</f>
        <v>#DIV/0!</v>
      </c>
    </row>
    <row r="93" spans="1:4" x14ac:dyDescent="0.2">
      <c r="A93">
        <f>kinetics!AG169</f>
        <v>1780</v>
      </c>
      <c r="B93">
        <f>kinetics!AH169</f>
        <v>29.278957120905051</v>
      </c>
      <c r="C93">
        <f>kinetics!AI169</f>
        <v>16.252446747098123</v>
      </c>
      <c r="D93" t="e">
        <f>kinetics!AJ169</f>
        <v>#DIV/0!</v>
      </c>
    </row>
    <row r="94" spans="1:4" x14ac:dyDescent="0.2">
      <c r="A94">
        <f>kinetics!AG170</f>
        <v>1800</v>
      </c>
      <c r="B94">
        <f>kinetics!AH170</f>
        <v>28.375960636087814</v>
      </c>
      <c r="C94">
        <f>kinetics!AI170</f>
        <v>18.226005891377582</v>
      </c>
      <c r="D94" t="e">
        <f>kinetics!AJ170</f>
        <v>#DIV/0!</v>
      </c>
    </row>
    <row r="95" spans="1:4" x14ac:dyDescent="0.2">
      <c r="A95">
        <f>kinetics!AG171</f>
        <v>1820</v>
      </c>
      <c r="B95">
        <f>kinetics!AH171</f>
        <v>34.286483082164274</v>
      </c>
      <c r="C95">
        <f>kinetics!AI171</f>
        <v>20.757310011214276</v>
      </c>
      <c r="D95" t="e">
        <f>kinetics!AJ171</f>
        <v>#DIV/0!</v>
      </c>
    </row>
    <row r="96" spans="1:4" x14ac:dyDescent="0.2">
      <c r="A96">
        <f>kinetics!AG172</f>
        <v>1840</v>
      </c>
      <c r="B96">
        <f>kinetics!AH172</f>
        <v>29.566274184255992</v>
      </c>
      <c r="C96">
        <f>kinetics!AI172</f>
        <v>19.384399302150303</v>
      </c>
      <c r="D96" t="e">
        <f>kinetics!AJ172</f>
        <v>#DIV/0!</v>
      </c>
    </row>
    <row r="97" spans="1:4" x14ac:dyDescent="0.2">
      <c r="A97">
        <f>kinetics!AG173</f>
        <v>1860</v>
      </c>
      <c r="B97">
        <f>kinetics!AH173</f>
        <v>30.715542437659813</v>
      </c>
      <c r="C97">
        <f>kinetics!AI173</f>
        <v>18.69794394761832</v>
      </c>
      <c r="D97" t="e">
        <f>kinetics!AJ173</f>
        <v>#DIV/0!</v>
      </c>
    </row>
    <row r="98" spans="1:4" x14ac:dyDescent="0.2">
      <c r="A98">
        <f>kinetics!AG174</f>
        <v>1880</v>
      </c>
      <c r="B98">
        <f>kinetics!AH174</f>
        <v>29.237911826140632</v>
      </c>
      <c r="C98">
        <f>kinetics!AI174</f>
        <v>18.140198972061082</v>
      </c>
      <c r="D98" t="e">
        <f>kinetics!AJ174</f>
        <v>#DIV/0!</v>
      </c>
    </row>
    <row r="99" spans="1:4" x14ac:dyDescent="0.2">
      <c r="A99">
        <f>kinetics!AG175</f>
        <v>1900</v>
      </c>
      <c r="B99">
        <f>kinetics!AH175</f>
        <v>31.700629512005889</v>
      </c>
      <c r="C99">
        <f>kinetics!AI175</f>
        <v>15.565991392566136</v>
      </c>
      <c r="D99" t="e">
        <f>kinetics!AJ175</f>
        <v>#DIV/0!</v>
      </c>
    </row>
    <row r="100" spans="1:4" x14ac:dyDescent="0.2">
      <c r="A100">
        <f>kinetics!AG176</f>
        <v>1920</v>
      </c>
      <c r="B100">
        <f>kinetics!AH176</f>
        <v>28.909549468025276</v>
      </c>
      <c r="C100">
        <f>kinetics!AI176</f>
        <v>16.681481343680613</v>
      </c>
      <c r="D100" t="e">
        <f>kinetics!AJ176</f>
        <v>#DIV/0!</v>
      </c>
    </row>
    <row r="101" spans="1:4" x14ac:dyDescent="0.2">
      <c r="A101">
        <f>kinetics!AG177</f>
        <v>1940</v>
      </c>
      <c r="B101">
        <f>kinetics!AH177</f>
        <v>31.864810691063568</v>
      </c>
      <c r="C101">
        <f>kinetics!AI177</f>
        <v>19.727626979416296</v>
      </c>
      <c r="D101" t="e">
        <f>kinetics!AJ177</f>
        <v>#DIV/0!</v>
      </c>
    </row>
    <row r="102" spans="1:4" x14ac:dyDescent="0.2">
      <c r="A102">
        <f>kinetics!AG178</f>
        <v>1960</v>
      </c>
      <c r="B102">
        <f>kinetics!AH178</f>
        <v>28.868504173260856</v>
      </c>
      <c r="C102">
        <f>kinetics!AI178</f>
        <v>19.470206221466803</v>
      </c>
      <c r="D102" t="e">
        <f>kinetics!AJ178</f>
        <v>#DIV/0!</v>
      </c>
    </row>
    <row r="103" spans="1:4" x14ac:dyDescent="0.2">
      <c r="A103">
        <f>kinetics!AG179</f>
        <v>1980</v>
      </c>
      <c r="B103">
        <f>kinetics!AH179</f>
        <v>30.551361258602068</v>
      </c>
      <c r="C103">
        <f>kinetics!AI179</f>
        <v>15.480184473249636</v>
      </c>
      <c r="D103" t="e">
        <f>kinetics!AJ179</f>
        <v>#DIV/0!</v>
      </c>
    </row>
    <row r="104" spans="1:4" x14ac:dyDescent="0.2">
      <c r="A104">
        <f>kinetics!AG180</f>
        <v>2000</v>
      </c>
      <c r="B104">
        <f>kinetics!AH180</f>
        <v>31.167040680068432</v>
      </c>
      <c r="C104">
        <f>kinetics!AI180</f>
        <v>15.909219069832128</v>
      </c>
      <c r="D104" t="e">
        <f>kinetics!AJ180</f>
        <v>#DIV/0!</v>
      </c>
    </row>
    <row r="105" spans="1:4" x14ac:dyDescent="0.2">
      <c r="A105">
        <f>kinetics!AG181</f>
        <v>2020</v>
      </c>
      <c r="B105">
        <f>kinetics!AH181</f>
        <v>29.730455363313734</v>
      </c>
      <c r="C105">
        <f>kinetics!AI181</f>
        <v>18.655040487960068</v>
      </c>
      <c r="D105" t="e">
        <f>kinetics!AJ181</f>
        <v>#DIV/0!</v>
      </c>
    </row>
    <row r="106" spans="1:4" x14ac:dyDescent="0.2">
      <c r="A106">
        <f>kinetics!AG182</f>
        <v>2040</v>
      </c>
      <c r="B106">
        <f>kinetics!AH182</f>
        <v>31.905855985827923</v>
      </c>
      <c r="C106">
        <f>kinetics!AI182</f>
        <v>15.051149876667147</v>
      </c>
      <c r="D106" t="e">
        <f>kinetics!AJ182</f>
        <v>#DIV/0!</v>
      </c>
    </row>
    <row r="107" spans="1:4" x14ac:dyDescent="0.2">
      <c r="A107">
        <f>kinetics!AG183</f>
        <v>2060</v>
      </c>
      <c r="B107">
        <f>kinetics!AH183</f>
        <v>32.931988354938419</v>
      </c>
      <c r="C107">
        <f>kinetics!AI183</f>
        <v>18.612137028301824</v>
      </c>
      <c r="D107" t="e">
        <f>kinetics!AJ183</f>
        <v>#DIV/0!</v>
      </c>
    </row>
    <row r="108" spans="1:4" x14ac:dyDescent="0.2">
      <c r="A108">
        <f>kinetics!AG184</f>
        <v>2080</v>
      </c>
      <c r="B108">
        <f>kinetics!AH184</f>
        <v>26.405786487395666</v>
      </c>
      <c r="C108">
        <f>kinetics!AI184</f>
        <v>18.740847407276569</v>
      </c>
      <c r="D108" t="e">
        <f>kinetics!AJ184</f>
        <v>#DIV/0!</v>
      </c>
    </row>
    <row r="109" spans="1:4" x14ac:dyDescent="0.2">
      <c r="A109">
        <f>kinetics!AG185</f>
        <v>2100</v>
      </c>
      <c r="B109">
        <f>kinetics!AH185</f>
        <v>33.342441302582614</v>
      </c>
      <c r="C109">
        <f>kinetics!AI185</f>
        <v>16.466964045389368</v>
      </c>
      <c r="D109" t="e">
        <f>kinetics!AJ185</f>
        <v>#DIV/0!</v>
      </c>
    </row>
    <row r="110" spans="1:4" x14ac:dyDescent="0.2">
      <c r="A110">
        <f>kinetics!AG186</f>
        <v>2120</v>
      </c>
      <c r="B110">
        <f>kinetics!AH186</f>
        <v>29.771500658078153</v>
      </c>
      <c r="C110">
        <f>kinetics!AI186</f>
        <v>16.981805561288354</v>
      </c>
      <c r="D110" t="e">
        <f>kinetics!AJ186</f>
        <v>#DIV/0!</v>
      </c>
    </row>
    <row r="111" spans="1:4" x14ac:dyDescent="0.2">
      <c r="A111">
        <f>kinetics!AG187</f>
        <v>2140</v>
      </c>
      <c r="B111">
        <f>kinetics!AH187</f>
        <v>26.734148845511026</v>
      </c>
      <c r="C111">
        <f>kinetics!AI187</f>
        <v>16.981805561288354</v>
      </c>
      <c r="D111" t="e">
        <f>kinetics!AJ187</f>
        <v>#DIV/0!</v>
      </c>
    </row>
    <row r="112" spans="1:4" x14ac:dyDescent="0.2">
      <c r="A112">
        <f>kinetics!AG188</f>
        <v>2160</v>
      </c>
      <c r="B112">
        <f>kinetics!AH188</f>
        <v>29.566274184255992</v>
      </c>
      <c r="C112">
        <f>kinetics!AI188</f>
        <v>17.754067835136841</v>
      </c>
      <c r="D112" t="e">
        <f>kinetics!AJ188</f>
        <v>#DIV/0!</v>
      </c>
    </row>
    <row r="113" spans="1:4" x14ac:dyDescent="0.2">
      <c r="A113">
        <f>kinetics!AG189</f>
        <v>2180</v>
      </c>
      <c r="B113">
        <f>kinetics!AH189</f>
        <v>30.551361258602132</v>
      </c>
      <c r="C113">
        <f>kinetics!AI189</f>
        <v>18.655040487960068</v>
      </c>
      <c r="D113" t="e">
        <f>kinetics!AJ189</f>
        <v>#DIV/0!</v>
      </c>
    </row>
    <row r="114" spans="1:4" x14ac:dyDescent="0.2">
      <c r="A114">
        <f>kinetics!AG190</f>
        <v>2200</v>
      </c>
      <c r="B114">
        <f>kinetics!AH190</f>
        <v>31.823765396299081</v>
      </c>
      <c r="C114">
        <f>kinetics!AI190</f>
        <v>18.69794394761832</v>
      </c>
      <c r="D114" t="e">
        <f>kinetics!AJ190</f>
        <v>#DIV/0!</v>
      </c>
    </row>
    <row r="115" spans="1:4" x14ac:dyDescent="0.2">
      <c r="A115">
        <f>kinetics!AG191</f>
        <v>2220</v>
      </c>
      <c r="B115">
        <f>kinetics!AH191</f>
        <v>26.61101296121776</v>
      </c>
      <c r="C115">
        <f>kinetics!AI191</f>
        <v>17.882778214111589</v>
      </c>
      <c r="D115" t="e">
        <f>kinetics!AJ191</f>
        <v>#DIV/0!</v>
      </c>
    </row>
    <row r="116" spans="1:4" x14ac:dyDescent="0.2">
      <c r="A116">
        <f>kinetics!AG192</f>
        <v>2240</v>
      </c>
      <c r="B116">
        <f>kinetics!AH192</f>
        <v>29.976727131900187</v>
      </c>
      <c r="C116">
        <f>kinetics!AI192</f>
        <v>17.110515940263106</v>
      </c>
      <c r="D116" t="e">
        <f>kinetics!AJ192</f>
        <v>#DIV/0!</v>
      </c>
    </row>
    <row r="117" spans="1:4" x14ac:dyDescent="0.2">
      <c r="A117">
        <f>kinetics!AG193</f>
        <v>2260</v>
      </c>
      <c r="B117">
        <f>kinetics!AH193</f>
        <v>31.331221859126046</v>
      </c>
      <c r="C117">
        <f>kinetics!AI193</f>
        <v>17.024709020946606</v>
      </c>
      <c r="D117" t="e">
        <f>kinetics!AJ193</f>
        <v>#DIV/0!</v>
      </c>
    </row>
    <row r="118" spans="1:4" x14ac:dyDescent="0.2">
      <c r="A118">
        <f>kinetics!AG194</f>
        <v>2280</v>
      </c>
      <c r="B118">
        <f>kinetics!AH194</f>
        <v>30.592406553366487</v>
      </c>
      <c r="C118">
        <f>kinetics!AI194</f>
        <v>20.371178874290035</v>
      </c>
      <c r="D118" t="e">
        <f>kinetics!AJ194</f>
        <v>#DIV/0!</v>
      </c>
    </row>
    <row r="119" spans="1:4" x14ac:dyDescent="0.2">
      <c r="A119">
        <f>kinetics!AG195</f>
        <v>2300</v>
      </c>
      <c r="B119">
        <f>kinetics!AH195</f>
        <v>30.264044195251127</v>
      </c>
      <c r="C119">
        <f>kinetics!AI195</f>
        <v>16.552770964705864</v>
      </c>
      <c r="D119" t="e">
        <f>kinetics!AJ195</f>
        <v>#DIV/0!</v>
      </c>
    </row>
    <row r="120" spans="1:4" x14ac:dyDescent="0.2">
      <c r="A120">
        <f>kinetics!AG196</f>
        <v>2320</v>
      </c>
      <c r="B120">
        <f>kinetics!AH196</f>
        <v>29.812545952842505</v>
      </c>
      <c r="C120">
        <f>kinetics!AI196</f>
        <v>17.367936698212596</v>
      </c>
      <c r="D120" t="e">
        <f>kinetics!AJ196</f>
        <v>#DIV/0!</v>
      </c>
    </row>
    <row r="121" spans="1:4" x14ac:dyDescent="0.2">
      <c r="A121">
        <f>kinetics!AG197</f>
        <v>2340</v>
      </c>
      <c r="B121">
        <f>kinetics!AH197</f>
        <v>27.719235919857098</v>
      </c>
      <c r="C121">
        <f>kinetics!AI197</f>
        <v>15.39437755393314</v>
      </c>
      <c r="D121" t="e">
        <f>kinetics!AJ197</f>
        <v>#DIV/0!</v>
      </c>
    </row>
    <row r="122" spans="1:4" x14ac:dyDescent="0.2">
      <c r="A122">
        <f>kinetics!AG198</f>
        <v>2360</v>
      </c>
      <c r="B122">
        <f>kinetics!AH198</f>
        <v>30.674497142895323</v>
      </c>
      <c r="C122">
        <f>kinetics!AI198</f>
        <v>14.622115280084655</v>
      </c>
      <c r="D122" t="e">
        <f>kinetics!AJ198</f>
        <v>#DIV/0!</v>
      </c>
    </row>
    <row r="123" spans="1:4" x14ac:dyDescent="0.2">
      <c r="A123">
        <f>kinetics!AG199</f>
        <v>2380</v>
      </c>
      <c r="B123">
        <f>kinetics!AH199</f>
        <v>25.872197655458208</v>
      </c>
      <c r="C123">
        <f>kinetics!AI199</f>
        <v>18.740847407276569</v>
      </c>
      <c r="D123" t="e">
        <f>kinetics!AJ199</f>
        <v>#DIV/0!</v>
      </c>
    </row>
    <row r="124" spans="1:4" x14ac:dyDescent="0.2">
      <c r="A124">
        <f>kinetics!AG200</f>
        <v>2400</v>
      </c>
      <c r="B124">
        <f>kinetics!AH200</f>
        <v>29.771500658078153</v>
      </c>
      <c r="C124">
        <f>kinetics!AI200</f>
        <v>18.526330108985324</v>
      </c>
      <c r="D124" t="e">
        <f>kinetics!AJ200</f>
        <v>#DIV/0!</v>
      </c>
    </row>
    <row r="125" spans="1:4" x14ac:dyDescent="0.2">
      <c r="A125">
        <f>kinetics!AG201</f>
        <v>2420</v>
      </c>
      <c r="B125">
        <f>kinetics!AH201</f>
        <v>27.719235919857166</v>
      </c>
      <c r="C125">
        <f>kinetics!AI201</f>
        <v>15.952122529490378</v>
      </c>
      <c r="D125" t="e">
        <f>kinetics!AJ201</f>
        <v>#DIV/0!</v>
      </c>
    </row>
    <row r="126" spans="1:4" x14ac:dyDescent="0.2">
      <c r="A126">
        <f>kinetics!AG202</f>
        <v>2440</v>
      </c>
      <c r="B126">
        <f>kinetics!AH202</f>
        <v>30.715542437659749</v>
      </c>
      <c r="C126">
        <f>kinetics!AI202</f>
        <v>15.823412150515562</v>
      </c>
      <c r="D126" t="e">
        <f>kinetics!AJ202</f>
        <v>#DIV/0!</v>
      </c>
    </row>
    <row r="127" spans="1:4" x14ac:dyDescent="0.2">
      <c r="A127">
        <f>kinetics!AG203</f>
        <v>2460</v>
      </c>
      <c r="B127">
        <f>kinetics!AH203</f>
        <v>31.700629512005822</v>
      </c>
      <c r="C127">
        <f>kinetics!AI203</f>
        <v>18.140198972061082</v>
      </c>
      <c r="D127" t="e">
        <f>kinetics!AJ203</f>
        <v>#DIV/0!</v>
      </c>
    </row>
    <row r="128" spans="1:4" x14ac:dyDescent="0.2">
      <c r="A128">
        <f>kinetics!AG204</f>
        <v>2480</v>
      </c>
      <c r="B128">
        <f>kinetics!AH204</f>
        <v>31.167040680068364</v>
      </c>
      <c r="C128">
        <f>kinetics!AI204</f>
        <v>18.097295512402834</v>
      </c>
      <c r="D128" t="e">
        <f>kinetics!AJ204</f>
        <v>#DIV/0!</v>
      </c>
    </row>
    <row r="129" spans="1:4" x14ac:dyDescent="0.2">
      <c r="A129">
        <f>kinetics!AG205</f>
        <v>2500</v>
      </c>
      <c r="B129">
        <f>kinetics!AH205</f>
        <v>29.032685352318531</v>
      </c>
      <c r="C129">
        <f>kinetics!AI205</f>
        <v>17.925681673769837</v>
      </c>
      <c r="D129" t="e">
        <f>kinetics!AJ205</f>
        <v>#DIV/0!</v>
      </c>
    </row>
    <row r="130" spans="1:4" x14ac:dyDescent="0.2">
      <c r="A130">
        <f>kinetics!AG206</f>
        <v>2520</v>
      </c>
      <c r="B130">
        <f>kinetics!AH206</f>
        <v>30.756587732424169</v>
      </c>
      <c r="C130">
        <f>kinetics!AI206</f>
        <v>17.453743617529096</v>
      </c>
      <c r="D130" t="e">
        <f>kinetics!AJ206</f>
        <v>#DIV/0!</v>
      </c>
    </row>
    <row r="131" spans="1:4" x14ac:dyDescent="0.2">
      <c r="A131">
        <f>kinetics!AG207</f>
        <v>2540</v>
      </c>
      <c r="B131">
        <f>kinetics!AH207</f>
        <v>30.058817721429026</v>
      </c>
      <c r="C131">
        <f>kinetics!AI207</f>
        <v>17.668260915820341</v>
      </c>
      <c r="D131" t="e">
        <f>kinetics!AJ207</f>
        <v>#DIV/0!</v>
      </c>
    </row>
    <row r="132" spans="1:4" x14ac:dyDescent="0.2">
      <c r="A132">
        <f>kinetics!AG208</f>
        <v>2560</v>
      </c>
      <c r="B132">
        <f>kinetics!AH208</f>
        <v>30.222998900486708</v>
      </c>
      <c r="C132">
        <f>kinetics!AI208</f>
        <v>17.067612480604854</v>
      </c>
      <c r="D132" t="e">
        <f>kinetics!AJ208</f>
        <v>#DIV/0!</v>
      </c>
    </row>
    <row r="133" spans="1:4" x14ac:dyDescent="0.2">
      <c r="A133">
        <f>kinetics!AG209</f>
        <v>2580</v>
      </c>
      <c r="B133">
        <f>kinetics!AH209</f>
        <v>32.028991870121182</v>
      </c>
      <c r="C133">
        <f>kinetics!AI209</f>
        <v>15.179860255641895</v>
      </c>
      <c r="D133" t="e">
        <f>kinetics!AJ209</f>
        <v>#DIV/0!</v>
      </c>
    </row>
    <row r="134" spans="1:4" x14ac:dyDescent="0.2">
      <c r="A134">
        <f>kinetics!AG210</f>
        <v>2600</v>
      </c>
      <c r="B134">
        <f>kinetics!AH210</f>
        <v>27.678190625092679</v>
      </c>
      <c r="C134">
        <f>kinetics!AI210</f>
        <v>16.853095182313606</v>
      </c>
      <c r="D134" t="e">
        <f>kinetics!AJ210</f>
        <v>#DIV/0!</v>
      </c>
    </row>
    <row r="135" spans="1:4" x14ac:dyDescent="0.2">
      <c r="A135">
        <f>kinetics!AG211</f>
        <v>2620</v>
      </c>
      <c r="B135">
        <f>kinetics!AH211</f>
        <v>29.44313829996273</v>
      </c>
      <c r="C135">
        <f>kinetics!AI211</f>
        <v>15.780508690857381</v>
      </c>
      <c r="D135" t="e">
        <f>kinetics!AJ211</f>
        <v>#DIV/0!</v>
      </c>
    </row>
    <row r="136" spans="1:4" x14ac:dyDescent="0.2">
      <c r="A136">
        <f>kinetics!AG212</f>
        <v>2640</v>
      </c>
      <c r="B136">
        <f>kinetics!AH212</f>
        <v>26.200560013573565</v>
      </c>
      <c r="C136">
        <f>kinetics!AI212</f>
        <v>15.39437755393314</v>
      </c>
      <c r="D136" t="e">
        <f>kinetics!AJ212</f>
        <v>#DIV/0!</v>
      </c>
    </row>
    <row r="137" spans="1:4" x14ac:dyDescent="0.2">
      <c r="A137">
        <f>kinetics!AG213</f>
        <v>2660</v>
      </c>
      <c r="B137">
        <f>kinetics!AH213</f>
        <v>24.476657633467937</v>
      </c>
      <c r="C137">
        <f>kinetics!AI213</f>
        <v>17.239226319237851</v>
      </c>
      <c r="D137" t="e">
        <f>kinetics!AJ213</f>
        <v>#DIV/0!</v>
      </c>
    </row>
    <row r="138" spans="1:4" x14ac:dyDescent="0.2">
      <c r="A138">
        <f>kinetics!AG214</f>
        <v>2680</v>
      </c>
      <c r="B138">
        <f>kinetics!AH214</f>
        <v>26.734148845511026</v>
      </c>
      <c r="C138">
        <f>kinetics!AI214</f>
        <v>17.539550536845596</v>
      </c>
      <c r="D138" t="e">
        <f>kinetics!AJ214</f>
        <v>#DIV/0!</v>
      </c>
    </row>
    <row r="139" spans="1:4" x14ac:dyDescent="0.2">
      <c r="A139">
        <f>kinetics!AG215</f>
        <v>2700</v>
      </c>
      <c r="B139">
        <f>kinetics!AH215</f>
        <v>28.745368288967594</v>
      </c>
      <c r="C139">
        <f>kinetics!AI215</f>
        <v>16.981805561288354</v>
      </c>
      <c r="D139" t="e">
        <f>kinetics!AJ215</f>
        <v>#DIV/0!</v>
      </c>
    </row>
    <row r="140" spans="1:4" x14ac:dyDescent="0.2">
      <c r="A140">
        <f>kinetics!AG216</f>
        <v>2720</v>
      </c>
      <c r="B140">
        <f>kinetics!AH216</f>
        <v>31.57749362771256</v>
      </c>
      <c r="C140">
        <f>kinetics!AI216</f>
        <v>17.024709020946606</v>
      </c>
      <c r="D140" t="e">
        <f>kinetics!AJ216</f>
        <v>#DIV/0!</v>
      </c>
    </row>
    <row r="141" spans="1:4" x14ac:dyDescent="0.2">
      <c r="A141">
        <f>kinetics!AG217</f>
        <v>2740</v>
      </c>
      <c r="B141">
        <f>kinetics!AH217</f>
        <v>30.797633027188589</v>
      </c>
      <c r="C141">
        <f>kinetics!AI217</f>
        <v>18.054392052744582</v>
      </c>
      <c r="D141" t="e">
        <f>kinetics!AJ217</f>
        <v>#DIV/0!</v>
      </c>
    </row>
    <row r="142" spans="1:4" x14ac:dyDescent="0.2">
      <c r="A142">
        <f>kinetics!AG218</f>
        <v>2760</v>
      </c>
      <c r="B142">
        <f>kinetics!AH218</f>
        <v>28.581187109909916</v>
      </c>
      <c r="C142">
        <f>kinetics!AI218</f>
        <v>17.925681673769837</v>
      </c>
      <c r="D142" t="e">
        <f>kinetics!AJ218</f>
        <v>#DIV/0!</v>
      </c>
    </row>
    <row r="143" spans="1:4" x14ac:dyDescent="0.2">
      <c r="A143">
        <f>kinetics!AG219</f>
        <v>2780</v>
      </c>
      <c r="B143">
        <f>kinetics!AH219</f>
        <v>25.584880592107268</v>
      </c>
      <c r="C143">
        <f>kinetics!AI219</f>
        <v>17.367936698212596</v>
      </c>
      <c r="D143" t="e">
        <f>kinetics!AJ219</f>
        <v>#DIV/0!</v>
      </c>
    </row>
    <row r="144" spans="1:4" x14ac:dyDescent="0.2">
      <c r="A144">
        <f>kinetics!AG220</f>
        <v>2800</v>
      </c>
      <c r="B144">
        <f>kinetics!AH220</f>
        <v>27.06251120362645</v>
      </c>
      <c r="C144">
        <f>kinetics!AI220</f>
        <v>15.43728101359139</v>
      </c>
      <c r="D144" t="e">
        <f>kinetics!AJ220</f>
        <v>#DIV/0!</v>
      </c>
    </row>
    <row r="145" spans="1:4" x14ac:dyDescent="0.2">
      <c r="A145">
        <f>kinetics!AG221</f>
        <v>2820</v>
      </c>
      <c r="B145">
        <f>kinetics!AH221</f>
        <v>27.349828266977322</v>
      </c>
      <c r="C145">
        <f>kinetics!AI221</f>
        <v>15.737605231199133</v>
      </c>
      <c r="D145" t="e">
        <f>kinetics!AJ221</f>
        <v>#DIV/0!</v>
      </c>
    </row>
    <row r="146" spans="1:4" x14ac:dyDescent="0.2">
      <c r="A146">
        <f>kinetics!AG222</f>
        <v>2840</v>
      </c>
      <c r="B146">
        <f>kinetics!AH222</f>
        <v>25.625925886871688</v>
      </c>
      <c r="C146">
        <f>kinetics!AI222</f>
        <v>16.853095182313606</v>
      </c>
      <c r="D146" t="e">
        <f>kinetics!AJ222</f>
        <v>#DIV/0!</v>
      </c>
    </row>
    <row r="147" spans="1:4" x14ac:dyDescent="0.2">
      <c r="A147">
        <f>kinetics!AG223</f>
        <v>2860</v>
      </c>
      <c r="B147">
        <f>kinetics!AH223</f>
        <v>29.812545952842505</v>
      </c>
      <c r="C147">
        <f>kinetics!AI223</f>
        <v>16.595674424364116</v>
      </c>
      <c r="D147" t="e">
        <f>kinetics!AJ223</f>
        <v>#DIV/0!</v>
      </c>
    </row>
    <row r="148" spans="1:4" x14ac:dyDescent="0.2">
      <c r="A148">
        <f>kinetics!AG224</f>
        <v>2880</v>
      </c>
      <c r="B148">
        <f>kinetics!AH224</f>
        <v>29.894636542371352</v>
      </c>
      <c r="C148">
        <f>kinetics!AI224</f>
        <v>17.539550536845596</v>
      </c>
      <c r="D148" t="e">
        <f>kinetics!AJ224</f>
        <v>#DIV/0!</v>
      </c>
    </row>
    <row r="149" spans="1:4" x14ac:dyDescent="0.2">
      <c r="A149">
        <f>kinetics!AG225</f>
        <v>2900</v>
      </c>
      <c r="B149">
        <f>kinetics!AH225</f>
        <v>28.663277699438755</v>
      </c>
      <c r="C149">
        <f>kinetics!AI225</f>
        <v>19.126978544200814</v>
      </c>
      <c r="D149" t="e">
        <f>kinetics!AJ225</f>
        <v>#DIV/0!</v>
      </c>
    </row>
    <row r="150" spans="1:4" x14ac:dyDescent="0.2">
      <c r="A150">
        <f>kinetics!AG226</f>
        <v>2920</v>
      </c>
      <c r="B150">
        <f>kinetics!AH226</f>
        <v>27.637145330328256</v>
      </c>
      <c r="C150">
        <f>kinetics!AI226</f>
        <v>17.796971294795089</v>
      </c>
      <c r="D150" t="e">
        <f>kinetics!AJ226</f>
        <v>#DIV/0!</v>
      </c>
    </row>
    <row r="151" spans="1:4" x14ac:dyDescent="0.2">
      <c r="A151">
        <f>kinetics!AG227</f>
        <v>2940</v>
      </c>
      <c r="B151">
        <f>kinetics!AH227</f>
        <v>27.596100035563836</v>
      </c>
      <c r="C151">
        <f>kinetics!AI227</f>
        <v>17.496647077187276</v>
      </c>
      <c r="D151" t="e">
        <f>kinetics!AJ227</f>
        <v>#DIV/0!</v>
      </c>
    </row>
    <row r="152" spans="1:4" x14ac:dyDescent="0.2">
      <c r="A152">
        <f>kinetics!AG228</f>
        <v>2960</v>
      </c>
      <c r="B152">
        <f>kinetics!AH228</f>
        <v>28.581187109909916</v>
      </c>
      <c r="C152">
        <f>kinetics!AI228</f>
        <v>16.338253666414619</v>
      </c>
      <c r="D152" t="e">
        <f>kinetics!AJ228</f>
        <v>#DIV/0!</v>
      </c>
    </row>
    <row r="153" spans="1:4" x14ac:dyDescent="0.2">
      <c r="A153">
        <f>kinetics!AG229</f>
        <v>2980</v>
      </c>
      <c r="B153">
        <f>kinetics!AH229</f>
        <v>27.842371804150357</v>
      </c>
      <c r="C153">
        <f>kinetics!AI229</f>
        <v>19.255688923175558</v>
      </c>
      <c r="D153" t="e">
        <f>kinetics!AJ229</f>
        <v>#DIV/0!</v>
      </c>
    </row>
    <row r="154" spans="1:4" x14ac:dyDescent="0.2">
      <c r="A154">
        <f>kinetics!AG230</f>
        <v>3000</v>
      </c>
      <c r="B154">
        <f>kinetics!AH230</f>
        <v>30.838678321953005</v>
      </c>
      <c r="C154">
        <f>kinetics!AI230</f>
        <v>16.252446747098123</v>
      </c>
      <c r="D154" t="e">
        <f>kinetics!AJ230</f>
        <v>#DIV/0!</v>
      </c>
    </row>
    <row r="155" spans="1:4" x14ac:dyDescent="0.2">
      <c r="A155">
        <f>kinetics!AG231</f>
        <v>3020</v>
      </c>
      <c r="B155">
        <f>kinetics!AH231</f>
        <v>27.842371804150428</v>
      </c>
      <c r="C155">
        <f>kinetics!AI231</f>
        <v>17.882778214111589</v>
      </c>
      <c r="D155" t="e">
        <f>kinetics!AJ231</f>
        <v>#DIV/0!</v>
      </c>
    </row>
    <row r="156" spans="1:4" x14ac:dyDescent="0.2">
      <c r="A156">
        <f>kinetics!AG232</f>
        <v>3040</v>
      </c>
      <c r="B156">
        <f>kinetics!AH232</f>
        <v>27.88341709891478</v>
      </c>
      <c r="C156">
        <f>kinetics!AI232</f>
        <v>18.69794394761832</v>
      </c>
      <c r="D156" t="e">
        <f>kinetics!AJ232</f>
        <v>#DIV/0!</v>
      </c>
    </row>
    <row r="157" spans="1:4" x14ac:dyDescent="0.2">
      <c r="A157">
        <f>kinetics!AG233</f>
        <v>3060</v>
      </c>
      <c r="B157">
        <f>kinetics!AH233</f>
        <v>29.320002415669471</v>
      </c>
      <c r="C157">
        <f>kinetics!AI233</f>
        <v>16.724384803338861</v>
      </c>
      <c r="D157" t="e">
        <f>kinetics!AJ233</f>
        <v>#DIV/0!</v>
      </c>
    </row>
    <row r="158" spans="1:4" x14ac:dyDescent="0.2">
      <c r="A158">
        <f>kinetics!AG234</f>
        <v>3080</v>
      </c>
      <c r="B158">
        <f>kinetics!AH234</f>
        <v>29.40209300519831</v>
      </c>
      <c r="C158">
        <f>kinetics!AI234</f>
        <v>19.427302761808559</v>
      </c>
      <c r="D158" t="e">
        <f>kinetics!AJ234</f>
        <v>#DIV/0!</v>
      </c>
    </row>
    <row r="159" spans="1:4" x14ac:dyDescent="0.2">
      <c r="A159">
        <f>kinetics!AG235</f>
        <v>3100</v>
      </c>
      <c r="B159">
        <f>kinetics!AH235</f>
        <v>29.935681837135835</v>
      </c>
      <c r="C159">
        <f>kinetics!AI235</f>
        <v>16.509867505047616</v>
      </c>
      <c r="D159" t="e">
        <f>kinetics!AJ235</f>
        <v>#DIV/0!</v>
      </c>
    </row>
    <row r="160" spans="1:4" x14ac:dyDescent="0.2">
      <c r="A160">
        <f>kinetics!AG236</f>
        <v>3120</v>
      </c>
      <c r="B160">
        <f>kinetics!AH236</f>
        <v>28.868504173260856</v>
      </c>
      <c r="C160">
        <f>kinetics!AI236</f>
        <v>15.780508690857381</v>
      </c>
      <c r="D160" t="e">
        <f>kinetics!AJ236</f>
        <v>#DIV/0!</v>
      </c>
    </row>
    <row r="161" spans="1:4" x14ac:dyDescent="0.2">
      <c r="A161">
        <f>kinetics!AG237</f>
        <v>3140</v>
      </c>
      <c r="B161">
        <f>kinetics!AH237</f>
        <v>31.987946575356762</v>
      </c>
      <c r="C161">
        <f>kinetics!AI237</f>
        <v>19.598916600441552</v>
      </c>
      <c r="D161" t="e">
        <f>kinetics!AJ237</f>
        <v>#DIV/0!</v>
      </c>
    </row>
    <row r="162" spans="1:4" x14ac:dyDescent="0.2">
      <c r="A162">
        <f>kinetics!AG238</f>
        <v>3160</v>
      </c>
      <c r="B162">
        <f>kinetics!AH238</f>
        <v>30.510315963837648</v>
      </c>
      <c r="C162">
        <f>kinetics!AI238</f>
        <v>18.440523189668827</v>
      </c>
      <c r="D162" t="e">
        <f>kinetics!AJ238</f>
        <v>#DIV/0!</v>
      </c>
    </row>
    <row r="163" spans="1:4" x14ac:dyDescent="0.2">
      <c r="A163">
        <f>kinetics!AG239</f>
        <v>3180</v>
      </c>
      <c r="B163">
        <f>kinetics!AH239</f>
        <v>27.9244623936792</v>
      </c>
      <c r="C163">
        <f>kinetics!AI239</f>
        <v>16.424060585731119</v>
      </c>
      <c r="D163" t="e">
        <f>kinetics!AJ239</f>
        <v>#DIV/0!</v>
      </c>
    </row>
    <row r="164" spans="1:4" x14ac:dyDescent="0.2">
      <c r="A164">
        <f>kinetics!AG240</f>
        <v>3200</v>
      </c>
      <c r="B164">
        <f>kinetics!AH240</f>
        <v>29.566274184255992</v>
      </c>
      <c r="C164">
        <f>kinetics!AI240</f>
        <v>17.882778214111589</v>
      </c>
      <c r="D164" t="e">
        <f>kinetics!AJ240</f>
        <v>#DIV/0!</v>
      </c>
    </row>
    <row r="165" spans="1:4" x14ac:dyDescent="0.2">
      <c r="A165">
        <f>kinetics!AG241</f>
        <v>3220</v>
      </c>
      <c r="B165">
        <f>kinetics!AH241</f>
        <v>30.222998900486708</v>
      </c>
      <c r="C165">
        <f>kinetics!AI241</f>
        <v>20.671503091897776</v>
      </c>
      <c r="D165" t="e">
        <f>kinetics!AJ241</f>
        <v>#DIV/0!</v>
      </c>
    </row>
    <row r="166" spans="1:4" x14ac:dyDescent="0.2">
      <c r="A166">
        <f>kinetics!AG242</f>
        <v>3240</v>
      </c>
      <c r="B166">
        <f>kinetics!AH242</f>
        <v>28.334915341323462</v>
      </c>
      <c r="C166">
        <f>kinetics!AI242</f>
        <v>19.985047737365793</v>
      </c>
      <c r="D166" t="e">
        <f>kinetics!AJ242</f>
        <v>#DIV/0!</v>
      </c>
    </row>
    <row r="167" spans="1:4" x14ac:dyDescent="0.2">
      <c r="A167">
        <f>kinetics!AG243</f>
        <v>3260</v>
      </c>
      <c r="B167">
        <f>kinetics!AH243</f>
        <v>28.786413583732013</v>
      </c>
      <c r="C167">
        <f>kinetics!AI243</f>
        <v>17.153419399921351</v>
      </c>
      <c r="D167" t="e">
        <f>kinetics!AJ243</f>
        <v>#DIV/0!</v>
      </c>
    </row>
    <row r="168" spans="1:4" x14ac:dyDescent="0.2">
      <c r="A168">
        <f>kinetics!AG244</f>
        <v>3280</v>
      </c>
      <c r="B168">
        <f>kinetics!AH244</f>
        <v>25.913242950222624</v>
      </c>
      <c r="C168">
        <f>kinetics!AI244</f>
        <v>18.097295512402834</v>
      </c>
      <c r="D168" t="e">
        <f>kinetics!AJ244</f>
        <v>#DIV/0!</v>
      </c>
    </row>
    <row r="169" spans="1:4" x14ac:dyDescent="0.2">
      <c r="A169">
        <f>kinetics!AG245</f>
        <v>3300</v>
      </c>
      <c r="B169">
        <f>kinetics!AH245</f>
        <v>28.704322994203174</v>
      </c>
      <c r="C169">
        <f>kinetics!AI245</f>
        <v>16.252446747098123</v>
      </c>
      <c r="D169" t="e">
        <f>kinetics!AJ245</f>
        <v>#DIV/0!</v>
      </c>
    </row>
    <row r="170" spans="1:4" x14ac:dyDescent="0.2">
      <c r="A170">
        <f>kinetics!AG246</f>
        <v>3320</v>
      </c>
      <c r="B170">
        <f>kinetics!AH246</f>
        <v>26.323695897866827</v>
      </c>
      <c r="C170">
        <f>kinetics!AI246</f>
        <v>15.995025989148626</v>
      </c>
      <c r="D170" t="e">
        <f>kinetics!AJ246</f>
        <v>#DIV/0!</v>
      </c>
    </row>
    <row r="171" spans="1:4" x14ac:dyDescent="0.2">
      <c r="A171">
        <f>kinetics!AG247</f>
        <v>3340</v>
      </c>
      <c r="B171">
        <f>kinetics!AH247</f>
        <v>28.622232404674396</v>
      </c>
      <c r="C171">
        <f>kinetics!AI247</f>
        <v>16.166639827781623</v>
      </c>
      <c r="D171" t="e">
        <f>kinetics!AJ247</f>
        <v>#DIV/0!</v>
      </c>
    </row>
    <row r="172" spans="1:4" x14ac:dyDescent="0.2">
      <c r="A172">
        <f>kinetics!AG248</f>
        <v>3360</v>
      </c>
      <c r="B172">
        <f>kinetics!AH248</f>
        <v>31.372267153890526</v>
      </c>
      <c r="C172">
        <f>kinetics!AI248</f>
        <v>16.509867505047616</v>
      </c>
      <c r="D172" t="e">
        <f>kinetics!AJ248</f>
        <v>#DIV/0!</v>
      </c>
    </row>
    <row r="173" spans="1:4" x14ac:dyDescent="0.2">
      <c r="A173">
        <f>kinetics!AG249</f>
        <v>3380</v>
      </c>
      <c r="B173">
        <f>kinetics!AH249</f>
        <v>29.073730647082957</v>
      </c>
      <c r="C173">
        <f>kinetics!AI249</f>
        <v>16.252446747098123</v>
      </c>
      <c r="D173" t="e">
        <f>kinetics!AJ249</f>
        <v>#DIV/0!</v>
      </c>
    </row>
    <row r="174" spans="1:4" x14ac:dyDescent="0.2">
      <c r="A174">
        <f>kinetics!AG250</f>
        <v>3400</v>
      </c>
      <c r="B174">
        <f>kinetics!AH250</f>
        <v>31.167040680068364</v>
      </c>
      <c r="C174">
        <f>kinetics!AI250</f>
        <v>15.179860255641895</v>
      </c>
      <c r="D174" t="e">
        <f>kinetics!AJ250</f>
        <v>#DIV/0!</v>
      </c>
    </row>
    <row r="175" spans="1:4" x14ac:dyDescent="0.2">
      <c r="A175">
        <f>kinetics!AG251</f>
        <v>3420</v>
      </c>
      <c r="B175">
        <f>kinetics!AH251</f>
        <v>27.555054740799417</v>
      </c>
      <c r="C175">
        <f>kinetics!AI251</f>
        <v>15.737605231199133</v>
      </c>
      <c r="D175" t="e">
        <f>kinetics!AJ251</f>
        <v>#DIV/0!</v>
      </c>
    </row>
    <row r="176" spans="1:4" x14ac:dyDescent="0.2">
      <c r="A176">
        <f>kinetics!AG252</f>
        <v>3440</v>
      </c>
      <c r="B176">
        <f>kinetics!AH252</f>
        <v>25.543835297342849</v>
      </c>
      <c r="C176">
        <f>kinetics!AI252</f>
        <v>18.097295512402834</v>
      </c>
      <c r="D176" t="e">
        <f>kinetics!AJ252</f>
        <v>#DIV/0!</v>
      </c>
    </row>
    <row r="177" spans="1:4" x14ac:dyDescent="0.2">
      <c r="A177">
        <f>kinetics!AG253</f>
        <v>3460</v>
      </c>
      <c r="B177">
        <f>kinetics!AH253</f>
        <v>27.30878297221297</v>
      </c>
      <c r="C177">
        <f>kinetics!AI253</f>
        <v>17.539550536845596</v>
      </c>
      <c r="D177" t="e">
        <f>kinetics!AJ253</f>
        <v>#DIV/0!</v>
      </c>
    </row>
    <row r="178" spans="1:4" x14ac:dyDescent="0.2">
      <c r="A178">
        <f>kinetics!AG254</f>
        <v>3480</v>
      </c>
      <c r="B178">
        <f>kinetics!AH254</f>
        <v>31.002859501010683</v>
      </c>
      <c r="C178">
        <f>kinetics!AI254</f>
        <v>19.427302761808559</v>
      </c>
      <c r="D178" t="e">
        <f>kinetics!AJ254</f>
        <v>#DIV/0!</v>
      </c>
    </row>
    <row r="179" spans="1:4" x14ac:dyDescent="0.2">
      <c r="A179">
        <f>kinetics!AG255</f>
        <v>3500</v>
      </c>
      <c r="B179">
        <f>kinetics!AH255</f>
        <v>28.663277699438755</v>
      </c>
      <c r="C179">
        <f>kinetics!AI255</f>
        <v>18.483426649327075</v>
      </c>
      <c r="D179" t="e">
        <f>kinetics!AJ255</f>
        <v>#DIV/0!</v>
      </c>
    </row>
    <row r="180" spans="1:4" x14ac:dyDescent="0.2">
      <c r="A180">
        <f>kinetics!AG256</f>
        <v>3520</v>
      </c>
      <c r="B180">
        <f>kinetics!AH256</f>
        <v>27.88341709891478</v>
      </c>
      <c r="C180">
        <f>kinetics!AI256</f>
        <v>16.509867505047549</v>
      </c>
      <c r="D180" t="e">
        <f>kinetics!AJ256</f>
        <v>#DIV/0!</v>
      </c>
    </row>
    <row r="181" spans="1:4" x14ac:dyDescent="0.2">
      <c r="A181">
        <f>kinetics!AG257</f>
        <v>3540</v>
      </c>
      <c r="B181">
        <f>kinetics!AH257</f>
        <v>30.633451848130903</v>
      </c>
      <c r="C181">
        <f>kinetics!AI257</f>
        <v>17.410840157870847</v>
      </c>
      <c r="D181" t="e">
        <f>kinetics!AJ257</f>
        <v>#DIV/0!</v>
      </c>
    </row>
    <row r="182" spans="1:4" x14ac:dyDescent="0.2">
      <c r="A182">
        <f>kinetics!AG258</f>
        <v>3560</v>
      </c>
      <c r="B182">
        <f>kinetics!AH258</f>
        <v>32.398399523000961</v>
      </c>
      <c r="C182">
        <f>kinetics!AI258</f>
        <v>16.981805561288354</v>
      </c>
      <c r="D182" t="e">
        <f>kinetics!AJ258</f>
        <v>#DIV/0!</v>
      </c>
    </row>
    <row r="183" spans="1:4" x14ac:dyDescent="0.2">
      <c r="A183">
        <f>kinetics!AG259</f>
        <v>3580</v>
      </c>
      <c r="B183">
        <f>kinetics!AH259</f>
        <v>27.431918856506222</v>
      </c>
      <c r="C183">
        <f>kinetics!AI259</f>
        <v>18.440523189668827</v>
      </c>
      <c r="D183" t="e">
        <f>kinetics!AJ259</f>
        <v>#DIV/0!</v>
      </c>
    </row>
    <row r="184" spans="1:4" x14ac:dyDescent="0.2">
      <c r="A184">
        <f>kinetics!AG260</f>
        <v>3600</v>
      </c>
      <c r="B184">
        <f>kinetics!AH260</f>
        <v>29.689410068549254</v>
      </c>
      <c r="C184">
        <f>kinetics!AI260</f>
        <v>14.450501441451657</v>
      </c>
      <c r="D184" t="e">
        <f>kinetics!AJ260</f>
        <v>#DIV/0!</v>
      </c>
    </row>
    <row r="185" spans="1:4" x14ac:dyDescent="0.2">
      <c r="A185">
        <f>kinetics!AG261</f>
        <v>3620</v>
      </c>
      <c r="B185">
        <f>kinetics!AH261</f>
        <v>25.790107065929369</v>
      </c>
      <c r="C185">
        <f>kinetics!AI261</f>
        <v>15.823412150515628</v>
      </c>
      <c r="D185" t="e">
        <f>kinetics!AJ261</f>
        <v>#DIV/0!</v>
      </c>
    </row>
    <row r="186" spans="1:4" x14ac:dyDescent="0.2">
      <c r="A186">
        <f>kinetics!AG262</f>
        <v>3640</v>
      </c>
      <c r="B186">
        <f>kinetics!AH262</f>
        <v>29.361047710433891</v>
      </c>
      <c r="C186">
        <f>kinetics!AI262</f>
        <v>17.410840157870847</v>
      </c>
      <c r="D186" t="e">
        <f>kinetics!AJ262</f>
        <v>#DIV/0!</v>
      </c>
    </row>
    <row r="187" spans="1:4" x14ac:dyDescent="0.2">
      <c r="A187">
        <f>kinetics!AG263</f>
        <v>3660</v>
      </c>
      <c r="B187">
        <f>kinetics!AH263</f>
        <v>29.812545952842505</v>
      </c>
      <c r="C187">
        <f>kinetics!AI263</f>
        <v>19.21278546351731</v>
      </c>
      <c r="D187" t="e">
        <f>kinetics!AJ263</f>
        <v>#DIV/0!</v>
      </c>
    </row>
    <row r="188" spans="1:4" x14ac:dyDescent="0.2">
      <c r="A188">
        <f>kinetics!AG264</f>
        <v>3680</v>
      </c>
      <c r="B188">
        <f>kinetics!AH264</f>
        <v>30.838678321953005</v>
      </c>
      <c r="C188">
        <f>kinetics!AI264</f>
        <v>17.196322859579602</v>
      </c>
      <c r="D188" t="e">
        <f>kinetics!AJ264</f>
        <v>#DIV/0!</v>
      </c>
    </row>
    <row r="189" spans="1:4" x14ac:dyDescent="0.2">
      <c r="A189">
        <f>kinetics!AG265</f>
        <v>3700</v>
      </c>
      <c r="B189">
        <f>kinetics!AH265</f>
        <v>33.178260123524936</v>
      </c>
      <c r="C189">
        <f>kinetics!AI265</f>
        <v>15.737605231199133</v>
      </c>
      <c r="D189" t="e">
        <f>kinetics!AJ265</f>
        <v>#DIV/0!</v>
      </c>
    </row>
    <row r="190" spans="1:4" x14ac:dyDescent="0.2">
      <c r="A190">
        <f>kinetics!AG266</f>
        <v>3720</v>
      </c>
      <c r="B190">
        <f>kinetics!AH266</f>
        <v>32.275263638707699</v>
      </c>
      <c r="C190">
        <f>kinetics!AI266</f>
        <v>17.196322859579602</v>
      </c>
      <c r="D190" t="e">
        <f>kinetics!AJ266</f>
        <v>#DIV/0!</v>
      </c>
    </row>
    <row r="191" spans="1:4" x14ac:dyDescent="0.2">
      <c r="A191">
        <f>kinetics!AG267</f>
        <v>3740</v>
      </c>
      <c r="B191">
        <f>kinetics!AH267</f>
        <v>29.771500658078153</v>
      </c>
      <c r="C191">
        <f>kinetics!AI267</f>
        <v>17.668260915820341</v>
      </c>
      <c r="D191" t="e">
        <f>kinetics!AJ267</f>
        <v>#DIV/0!</v>
      </c>
    </row>
    <row r="192" spans="1:4" x14ac:dyDescent="0.2">
      <c r="A192">
        <f>kinetics!AG268</f>
        <v>3760</v>
      </c>
      <c r="B192">
        <f>kinetics!AH268</f>
        <v>30.264044195251127</v>
      </c>
      <c r="C192">
        <f>kinetics!AI268</f>
        <v>16.466964045389368</v>
      </c>
      <c r="D192" t="e">
        <f>kinetics!AJ268</f>
        <v>#DIV/0!</v>
      </c>
    </row>
    <row r="193" spans="1:4" x14ac:dyDescent="0.2">
      <c r="A193">
        <f>kinetics!AG269</f>
        <v>3780</v>
      </c>
      <c r="B193">
        <f>kinetics!AH269</f>
        <v>29.935681837135835</v>
      </c>
      <c r="C193">
        <f>kinetics!AI269</f>
        <v>17.024709020946606</v>
      </c>
      <c r="D193" t="e">
        <f>kinetics!AJ269</f>
        <v>#DIV/0!</v>
      </c>
    </row>
    <row r="194" spans="1:4" x14ac:dyDescent="0.2">
      <c r="A194">
        <f>kinetics!AG270</f>
        <v>3800</v>
      </c>
      <c r="B194">
        <f>kinetics!AH270</f>
        <v>28.252824751794552</v>
      </c>
      <c r="C194">
        <f>kinetics!AI270</f>
        <v>14.793729118717652</v>
      </c>
      <c r="D194" t="e">
        <f>kinetics!AJ270</f>
        <v>#DIV/0!</v>
      </c>
    </row>
    <row r="195" spans="1:4" x14ac:dyDescent="0.2">
      <c r="A195">
        <f>kinetics!AG271</f>
        <v>3820</v>
      </c>
      <c r="B195">
        <f>kinetics!AH271</f>
        <v>29.566274184255992</v>
      </c>
      <c r="C195">
        <f>kinetics!AI271</f>
        <v>16.466964045389368</v>
      </c>
      <c r="D195" t="e">
        <f>kinetics!AJ271</f>
        <v>#DIV/0!</v>
      </c>
    </row>
    <row r="196" spans="1:4" x14ac:dyDescent="0.2">
      <c r="A196">
        <f>kinetics!AG272</f>
        <v>3840</v>
      </c>
      <c r="B196">
        <f>kinetics!AH272</f>
        <v>27.144601793155221</v>
      </c>
      <c r="C196">
        <f>kinetics!AI272</f>
        <v>19.341495842492058</v>
      </c>
      <c r="D196" t="e">
        <f>kinetics!AJ272</f>
        <v>#DIV/0!</v>
      </c>
    </row>
    <row r="197" spans="1:4" x14ac:dyDescent="0.2">
      <c r="A197">
        <f>kinetics!AG273</f>
        <v>3860</v>
      </c>
      <c r="B197">
        <f>kinetics!AH273</f>
        <v>27.9244623936792</v>
      </c>
      <c r="C197">
        <f>kinetics!AI273</f>
        <v>16.681481343680613</v>
      </c>
      <c r="D197" t="e">
        <f>kinetics!AJ273</f>
        <v>#DIV/0!</v>
      </c>
    </row>
    <row r="198" spans="1:4" x14ac:dyDescent="0.2">
      <c r="A198">
        <f>kinetics!AG274</f>
        <v>3880</v>
      </c>
      <c r="B198">
        <f>kinetics!AH274</f>
        <v>29.40209300519831</v>
      </c>
      <c r="C198">
        <f>kinetics!AI274</f>
        <v>17.410840157870776</v>
      </c>
      <c r="D198" t="e">
        <f>kinetics!AJ274</f>
        <v>#DIV/0!</v>
      </c>
    </row>
    <row r="199" spans="1:4" x14ac:dyDescent="0.2">
      <c r="A199">
        <f>kinetics!AG275</f>
        <v>3900</v>
      </c>
      <c r="B199">
        <f>kinetics!AH275</f>
        <v>30.099863016193453</v>
      </c>
      <c r="C199">
        <f>kinetics!AI275</f>
        <v>15.565991392566136</v>
      </c>
      <c r="D199" t="e">
        <f>kinetics!AJ275</f>
        <v>#DIV/0!</v>
      </c>
    </row>
    <row r="200" spans="1:4" x14ac:dyDescent="0.2">
      <c r="A200">
        <f>kinetics!AG276</f>
        <v>3920</v>
      </c>
      <c r="B200">
        <f>kinetics!AH276</f>
        <v>29.771500658078153</v>
      </c>
      <c r="C200">
        <f>kinetics!AI276</f>
        <v>18.826654326593069</v>
      </c>
      <c r="D200" t="e">
        <f>kinetics!AJ276</f>
        <v>#DIV/0!</v>
      </c>
    </row>
    <row r="201" spans="1:4" x14ac:dyDescent="0.2">
      <c r="A201">
        <f>kinetics!AG277</f>
        <v>3940</v>
      </c>
      <c r="B201">
        <f>kinetics!AH277</f>
        <v>26.241605308338052</v>
      </c>
      <c r="C201">
        <f>kinetics!AI277</f>
        <v>16.509867505047616</v>
      </c>
      <c r="D201" t="e">
        <f>kinetics!AJ277</f>
        <v>#DIV/0!</v>
      </c>
    </row>
    <row r="202" spans="1:4" x14ac:dyDescent="0.2">
      <c r="A202">
        <f>kinetics!AG278</f>
        <v>3960</v>
      </c>
      <c r="B202">
        <f>kinetics!AH278</f>
        <v>29.320002415669471</v>
      </c>
      <c r="C202">
        <f>kinetics!AI278</f>
        <v>16.295350206756371</v>
      </c>
      <c r="D202" t="e">
        <f>kinetics!AJ278</f>
        <v>#DIV/0!</v>
      </c>
    </row>
    <row r="203" spans="1:4" x14ac:dyDescent="0.2">
      <c r="A203">
        <f>kinetics!AG279</f>
        <v>3980</v>
      </c>
      <c r="B203">
        <f>kinetics!AH279</f>
        <v>28.663277699438755</v>
      </c>
      <c r="C203">
        <f>kinetics!AI279</f>
        <v>18.612137028301824</v>
      </c>
      <c r="D203" t="e">
        <f>kinetics!AJ279</f>
        <v>#DIV/0!</v>
      </c>
    </row>
    <row r="204" spans="1:4" x14ac:dyDescent="0.2">
      <c r="A204">
        <f>kinetics!AG280</f>
        <v>4000</v>
      </c>
      <c r="B204">
        <f>kinetics!AH280</f>
        <v>28.622232404674335</v>
      </c>
      <c r="C204">
        <f>kinetics!AI280</f>
        <v>20.456985793606535</v>
      </c>
      <c r="D204" t="e">
        <f>kinetics!AJ280</f>
        <v>#DIV/0!</v>
      </c>
    </row>
    <row r="205" spans="1:4" x14ac:dyDescent="0.2">
      <c r="A205">
        <f>kinetics!AG281</f>
        <v>4020</v>
      </c>
      <c r="B205">
        <f>kinetics!AH281</f>
        <v>30.428225374308802</v>
      </c>
      <c r="C205">
        <f>kinetics!AI281</f>
        <v>16.681481343680613</v>
      </c>
      <c r="D205" t="e">
        <f>kinetics!AJ281</f>
        <v>#DIV/0!</v>
      </c>
    </row>
    <row r="206" spans="1:4" x14ac:dyDescent="0.2">
      <c r="A206">
        <f>kinetics!AG282</f>
        <v>4040</v>
      </c>
      <c r="B206">
        <f>kinetics!AH282</f>
        <v>28.704322994203174</v>
      </c>
      <c r="C206">
        <f>kinetics!AI282</f>
        <v>15.608894852224383</v>
      </c>
      <c r="D206" t="e">
        <f>kinetics!AJ282</f>
        <v>#DIV/0!</v>
      </c>
    </row>
    <row r="207" spans="1:4" x14ac:dyDescent="0.2">
      <c r="A207">
        <f>kinetics!AG283</f>
        <v>4060</v>
      </c>
      <c r="B207">
        <f>kinetics!AH283</f>
        <v>26.446831782160086</v>
      </c>
      <c r="C207">
        <f>kinetics!AI283</f>
        <v>16.080832908465126</v>
      </c>
      <c r="D207" t="e">
        <f>kinetics!AJ283</f>
        <v>#DIV/0!</v>
      </c>
    </row>
    <row r="208" spans="1:4" x14ac:dyDescent="0.2">
      <c r="A208">
        <f>kinetics!AG284</f>
        <v>4080</v>
      </c>
      <c r="B208">
        <f>kinetics!AH284</f>
        <v>28.745368288967661</v>
      </c>
      <c r="C208">
        <f>kinetics!AI284</f>
        <v>18.569233568643572</v>
      </c>
      <c r="D208" t="e">
        <f>kinetics!AJ284</f>
        <v>#DIV/0!</v>
      </c>
    </row>
    <row r="209" spans="1:4" x14ac:dyDescent="0.2">
      <c r="A209">
        <f>kinetics!AG285</f>
        <v>4100</v>
      </c>
      <c r="B209">
        <f>kinetics!AH285</f>
        <v>30.428225374308802</v>
      </c>
      <c r="C209">
        <f>kinetics!AI285</f>
        <v>17.582453996503844</v>
      </c>
      <c r="D209" t="e">
        <f>kinetics!AJ285</f>
        <v>#DIV/0!</v>
      </c>
    </row>
    <row r="210" spans="1:4" x14ac:dyDescent="0.2">
      <c r="A210">
        <f>kinetics!AG286</f>
        <v>4120</v>
      </c>
      <c r="B210">
        <f>kinetics!AH286</f>
        <v>29.155821236611796</v>
      </c>
      <c r="C210">
        <f>kinetics!AI286</f>
        <v>15.051149876667147</v>
      </c>
      <c r="D210" t="e">
        <f>kinetics!AJ286</f>
        <v>#DIV/0!</v>
      </c>
    </row>
    <row r="211" spans="1:4" x14ac:dyDescent="0.2">
      <c r="A211">
        <f>kinetics!AG287</f>
        <v>4140</v>
      </c>
      <c r="B211">
        <f>kinetics!AH287</f>
        <v>30.428225374308802</v>
      </c>
      <c r="C211">
        <f>kinetics!AI287</f>
        <v>18.18310243171933</v>
      </c>
      <c r="D211" t="e">
        <f>kinetics!AJ287</f>
        <v>#DIV/0!</v>
      </c>
    </row>
    <row r="212" spans="1:4" x14ac:dyDescent="0.2">
      <c r="A212">
        <f>kinetics!AG288</f>
        <v>4160</v>
      </c>
      <c r="B212">
        <f>kinetics!AH288</f>
        <v>27.801326509385937</v>
      </c>
      <c r="C212">
        <f>kinetics!AI288</f>
        <v>19.427302761808559</v>
      </c>
      <c r="D212" t="e">
        <f>kinetics!AJ288</f>
        <v>#DIV/0!</v>
      </c>
    </row>
    <row r="213" spans="1:4" x14ac:dyDescent="0.2">
      <c r="A213">
        <f>kinetics!AG289</f>
        <v>4180</v>
      </c>
      <c r="B213">
        <f>kinetics!AH289</f>
        <v>27.472964151270585</v>
      </c>
      <c r="C213">
        <f>kinetics!AI289</f>
        <v>17.496647077187344</v>
      </c>
      <c r="D213" t="e">
        <f>kinetics!AJ289</f>
        <v>#DIV/0!</v>
      </c>
    </row>
    <row r="214" spans="1:4" x14ac:dyDescent="0.2">
      <c r="A214">
        <f>kinetics!AG290</f>
        <v>4200</v>
      </c>
      <c r="B214">
        <f>kinetics!AH290</f>
        <v>27.514009446035065</v>
      </c>
      <c r="C214">
        <f>kinetics!AI290</f>
        <v>17.239226319237851</v>
      </c>
      <c r="D214" t="e">
        <f>kinetics!AJ290</f>
        <v>#DIV/0!</v>
      </c>
    </row>
    <row r="215" spans="1:4" x14ac:dyDescent="0.2">
      <c r="A215">
        <f>kinetics!AG291</f>
        <v>4220</v>
      </c>
      <c r="B215">
        <f>kinetics!AH291</f>
        <v>26.118469424044726</v>
      </c>
      <c r="C215">
        <f>kinetics!AI291</f>
        <v>17.625357456162092</v>
      </c>
      <c r="D215" t="e">
        <f>kinetics!AJ291</f>
        <v>#DIV/0!</v>
      </c>
    </row>
    <row r="216" spans="1:4" x14ac:dyDescent="0.2">
      <c r="A216">
        <f>kinetics!AG292</f>
        <v>4240</v>
      </c>
      <c r="B216">
        <f>kinetics!AH292</f>
        <v>27.596100035563836</v>
      </c>
      <c r="C216">
        <f>kinetics!AI292</f>
        <v>17.153419399921351</v>
      </c>
      <c r="D216" t="e">
        <f>kinetics!AJ292</f>
        <v>#DIV/0!</v>
      </c>
    </row>
    <row r="217" spans="1:4" x14ac:dyDescent="0.2">
      <c r="A217">
        <f>kinetics!AG293</f>
        <v>4260</v>
      </c>
      <c r="B217">
        <f>kinetics!AH293</f>
        <v>27.965507688443619</v>
      </c>
      <c r="C217">
        <f>kinetics!AI293</f>
        <v>17.796971294795089</v>
      </c>
      <c r="D217" t="e">
        <f>kinetics!AJ293</f>
        <v>#DIV/0!</v>
      </c>
    </row>
    <row r="218" spans="1:4" x14ac:dyDescent="0.2">
      <c r="A218">
        <f>kinetics!AG294</f>
        <v>4280</v>
      </c>
      <c r="B218">
        <f>kinetics!AH294</f>
        <v>27.555054740799484</v>
      </c>
      <c r="C218">
        <f>kinetics!AI294</f>
        <v>18.26890935103583</v>
      </c>
      <c r="D218" t="e">
        <f>kinetics!AJ294</f>
        <v>#DIV/0!</v>
      </c>
    </row>
    <row r="219" spans="1:4" x14ac:dyDescent="0.2">
      <c r="A219">
        <f>kinetics!AG295</f>
        <v>4300</v>
      </c>
      <c r="B219">
        <f>kinetics!AH295</f>
        <v>25.092337054934234</v>
      </c>
      <c r="C219">
        <f>kinetics!AI295</f>
        <v>15.952122529490378</v>
      </c>
      <c r="D219" t="e">
        <f>kinetics!AJ295</f>
        <v>#DIV/0!</v>
      </c>
    </row>
    <row r="220" spans="1:4" x14ac:dyDescent="0.2">
      <c r="A220">
        <f>kinetics!AG296</f>
        <v>4320</v>
      </c>
      <c r="B220">
        <f>kinetics!AH296</f>
        <v>28.375960636087814</v>
      </c>
      <c r="C220">
        <f>kinetics!AI296</f>
        <v>16.252446747098123</v>
      </c>
      <c r="D220" t="e">
        <f>kinetics!AJ296</f>
        <v>#DIV/0!</v>
      </c>
    </row>
    <row r="221" spans="1:4" x14ac:dyDescent="0.2">
      <c r="A221">
        <f>kinetics!AG297</f>
        <v>4340</v>
      </c>
      <c r="B221">
        <f>kinetics!AH297</f>
        <v>26.282650603102471</v>
      </c>
      <c r="C221">
        <f>kinetics!AI297</f>
        <v>16.767288262997109</v>
      </c>
      <c r="D221" t="e">
        <f>kinetics!AJ297</f>
        <v>#DIV/0!</v>
      </c>
    </row>
    <row r="222" spans="1:4" x14ac:dyDescent="0.2">
      <c r="A222">
        <f>kinetics!AG298</f>
        <v>4360</v>
      </c>
      <c r="B222">
        <f>kinetics!AH298</f>
        <v>27.349828266977322</v>
      </c>
      <c r="C222">
        <f>kinetics!AI298</f>
        <v>18.955364705567813</v>
      </c>
      <c r="D222" t="e">
        <f>kinetics!AJ298</f>
        <v>#DIV/0!</v>
      </c>
    </row>
    <row r="223" spans="1:4" x14ac:dyDescent="0.2">
      <c r="A223">
        <f>kinetics!AG299</f>
        <v>4380</v>
      </c>
      <c r="B223">
        <f>kinetics!AH299</f>
        <v>26.611012961217828</v>
      </c>
      <c r="C223">
        <f>kinetics!AI299</f>
        <v>17.024709020946606</v>
      </c>
      <c r="D223" t="e">
        <f>kinetics!AJ299</f>
        <v>#DIV/0!</v>
      </c>
    </row>
    <row r="224" spans="1:4" x14ac:dyDescent="0.2">
      <c r="A224">
        <f>kinetics!AG300</f>
        <v>4400</v>
      </c>
      <c r="B224">
        <f>kinetics!AH300</f>
        <v>26.036378834515954</v>
      </c>
      <c r="C224">
        <f>kinetics!AI300</f>
        <v>16.3811571260728</v>
      </c>
      <c r="D224" t="e">
        <f>kinetics!AJ300</f>
        <v>#DIV/0!</v>
      </c>
    </row>
    <row r="225" spans="1:4" x14ac:dyDescent="0.2">
      <c r="A225">
        <f>kinetics!AG301</f>
        <v>4420</v>
      </c>
      <c r="B225">
        <f>kinetics!AH301</f>
        <v>24.394567043939091</v>
      </c>
      <c r="C225">
        <f>kinetics!AI301</f>
        <v>19.126978544200814</v>
      </c>
      <c r="D225" t="e">
        <f>kinetics!AJ301</f>
        <v>#DIV/0!</v>
      </c>
    </row>
    <row r="226" spans="1:4" x14ac:dyDescent="0.2">
      <c r="A226">
        <f>kinetics!AG302</f>
        <v>4440</v>
      </c>
      <c r="B226">
        <f>kinetics!AH302</f>
        <v>26.323695897866827</v>
      </c>
      <c r="C226">
        <f>kinetics!AI302</f>
        <v>18.054392052744582</v>
      </c>
      <c r="D226" t="e">
        <f>kinetics!AJ302</f>
        <v>#DIV/0!</v>
      </c>
    </row>
    <row r="227" spans="1:4" x14ac:dyDescent="0.2">
      <c r="A227">
        <f>kinetics!AG303</f>
        <v>4460</v>
      </c>
      <c r="B227">
        <f>kinetics!AH303</f>
        <v>28.950594762789695</v>
      </c>
      <c r="C227">
        <f>kinetics!AI303</f>
        <v>15.823412150515628</v>
      </c>
      <c r="D227" t="e">
        <f>kinetics!AJ303</f>
        <v>#DIV/0!</v>
      </c>
    </row>
    <row r="228" spans="1:4" x14ac:dyDescent="0.2">
      <c r="A228">
        <f>kinetics!AG304</f>
        <v>4480</v>
      </c>
      <c r="B228">
        <f>kinetics!AH304</f>
        <v>26.569967666453344</v>
      </c>
      <c r="C228">
        <f>kinetics!AI304</f>
        <v>15.480184473249636</v>
      </c>
      <c r="D228" t="e">
        <f>kinetics!AJ304</f>
        <v>#DIV/0!</v>
      </c>
    </row>
    <row r="229" spans="1:4" x14ac:dyDescent="0.2">
      <c r="A229">
        <f>kinetics!AG305</f>
        <v>4500</v>
      </c>
      <c r="B229">
        <f>kinetics!AH305</f>
        <v>29.278957120905119</v>
      </c>
      <c r="C229">
        <f>kinetics!AI305</f>
        <v>18.140198972061082</v>
      </c>
      <c r="D229" t="e">
        <f>kinetics!AJ305</f>
        <v>#DIV/0!</v>
      </c>
    </row>
    <row r="230" spans="1:4" x14ac:dyDescent="0.2">
      <c r="A230">
        <f>kinetics!AG306</f>
        <v>4520</v>
      </c>
      <c r="B230">
        <f>kinetics!AH306</f>
        <v>31.043904795775102</v>
      </c>
      <c r="C230">
        <f>kinetics!AI306</f>
        <v>14.622115280084655</v>
      </c>
      <c r="D230" t="e">
        <f>kinetics!AJ306</f>
        <v>#DIV/0!</v>
      </c>
    </row>
    <row r="231" spans="1:4" x14ac:dyDescent="0.2">
      <c r="A231">
        <f>kinetics!AG307</f>
        <v>4540</v>
      </c>
      <c r="B231">
        <f>kinetics!AH307</f>
        <v>32.480490112529864</v>
      </c>
      <c r="C231">
        <f>kinetics!AI307</f>
        <v>13.806949546577924</v>
      </c>
      <c r="D231" t="e">
        <f>kinetics!AJ307</f>
        <v>#DIV/0!</v>
      </c>
    </row>
    <row r="232" spans="1:4" x14ac:dyDescent="0.2">
      <c r="A232">
        <f>kinetics!AG308</f>
        <v>4560</v>
      </c>
      <c r="B232">
        <f>kinetics!AH308</f>
        <v>30.633451848130903</v>
      </c>
      <c r="C232">
        <f>kinetics!AI308</f>
        <v>17.796971294795089</v>
      </c>
      <c r="D232" t="e">
        <f>kinetics!AJ308</f>
        <v>#DIV/0!</v>
      </c>
    </row>
    <row r="233" spans="1:4" x14ac:dyDescent="0.2">
      <c r="A233">
        <f>kinetics!AG309</f>
        <v>4580</v>
      </c>
      <c r="B233">
        <f>kinetics!AH309</f>
        <v>28.417005930852234</v>
      </c>
      <c r="C233">
        <f>kinetics!AI309</f>
        <v>17.325033238554351</v>
      </c>
      <c r="D233" t="e">
        <f>kinetics!AJ309</f>
        <v>#DIV/0!</v>
      </c>
    </row>
    <row r="234" spans="1:4" x14ac:dyDescent="0.2">
      <c r="A234">
        <f>kinetics!AG310</f>
        <v>4600</v>
      </c>
      <c r="B234">
        <f>kinetics!AH310</f>
        <v>27.842371804150428</v>
      </c>
      <c r="C234">
        <f>kinetics!AI310</f>
        <v>19.513109681124984</v>
      </c>
      <c r="D234" t="e">
        <f>kinetics!AJ310</f>
        <v>#DIV/0!</v>
      </c>
    </row>
    <row r="235" spans="1:4" x14ac:dyDescent="0.2">
      <c r="A235">
        <f>kinetics!AG311</f>
        <v>4620</v>
      </c>
      <c r="B235">
        <f>kinetics!AH311</f>
        <v>28.868504173260856</v>
      </c>
      <c r="C235">
        <f>kinetics!AI311</f>
        <v>15.051149876667147</v>
      </c>
      <c r="D235" t="e">
        <f>kinetics!AJ311</f>
        <v>#DIV/0!</v>
      </c>
    </row>
    <row r="236" spans="1:4" x14ac:dyDescent="0.2">
      <c r="A236">
        <f>kinetics!AG312</f>
        <v>4640</v>
      </c>
      <c r="B236">
        <f>kinetics!AH312</f>
        <v>27.267737677448483</v>
      </c>
      <c r="C236">
        <f>kinetics!AI312</f>
        <v>14.9224394976924</v>
      </c>
      <c r="D236" t="e">
        <f>kinetics!AJ312</f>
        <v>#DIV/0!</v>
      </c>
    </row>
    <row r="237" spans="1:4" x14ac:dyDescent="0.2">
      <c r="A237">
        <f>kinetics!AG313</f>
        <v>4660</v>
      </c>
      <c r="B237">
        <f>kinetics!AH313</f>
        <v>28.417005930852234</v>
      </c>
      <c r="C237">
        <f>kinetics!AI313</f>
        <v>14.9224394976924</v>
      </c>
      <c r="D237" t="e">
        <f>kinetics!AJ313</f>
        <v>#DIV/0!</v>
      </c>
    </row>
    <row r="238" spans="1:4" x14ac:dyDescent="0.2">
      <c r="A238">
        <f>kinetics!AG314</f>
        <v>4680</v>
      </c>
      <c r="B238">
        <f>kinetics!AH314</f>
        <v>30.305089490015547</v>
      </c>
      <c r="C238">
        <f>kinetics!AI314</f>
        <v>18.69794394761832</v>
      </c>
      <c r="D238" t="e">
        <f>kinetics!AJ314</f>
        <v>#DIV/0!</v>
      </c>
    </row>
    <row r="239" spans="1:4" x14ac:dyDescent="0.2">
      <c r="A239">
        <f>kinetics!AG315</f>
        <v>4700</v>
      </c>
      <c r="B239">
        <f>kinetics!AH315</f>
        <v>27.9244623936792</v>
      </c>
      <c r="C239">
        <f>kinetics!AI315</f>
        <v>18.526330108985324</v>
      </c>
      <c r="D239" t="e">
        <f>kinetics!AJ315</f>
        <v>#DIV/0!</v>
      </c>
    </row>
    <row r="240" spans="1:4" x14ac:dyDescent="0.2">
      <c r="A240">
        <f>kinetics!AG316</f>
        <v>4720</v>
      </c>
      <c r="B240">
        <f>kinetics!AH316</f>
        <v>28.047598277972526</v>
      </c>
      <c r="C240">
        <f>kinetics!AI316</f>
        <v>16.037929448806878</v>
      </c>
      <c r="D240" t="e">
        <f>kinetics!AJ316</f>
        <v>#DIV/0!</v>
      </c>
    </row>
    <row r="241" spans="1:4" x14ac:dyDescent="0.2">
      <c r="A241">
        <f>kinetics!AG317</f>
        <v>4740</v>
      </c>
      <c r="B241">
        <f>kinetics!AH317</f>
        <v>28.2117794570302</v>
      </c>
      <c r="C241">
        <f>kinetics!AI317</f>
        <v>15.866315610173881</v>
      </c>
      <c r="D241" t="e">
        <f>kinetics!AJ317</f>
        <v>#DIV/0!</v>
      </c>
    </row>
    <row r="242" spans="1:4" x14ac:dyDescent="0.2">
      <c r="A242">
        <f>kinetics!AG318</f>
        <v>4760</v>
      </c>
      <c r="B242">
        <f>kinetics!AH318</f>
        <v>31.946901280592343</v>
      </c>
      <c r="C242">
        <f>kinetics!AI318</f>
        <v>13.249204571020684</v>
      </c>
      <c r="D242" t="e">
        <f>kinetics!AJ318</f>
        <v>#DIV/0!</v>
      </c>
    </row>
    <row r="243" spans="1:4" x14ac:dyDescent="0.2">
      <c r="A243">
        <f>kinetics!AG319</f>
        <v>4780</v>
      </c>
      <c r="B243">
        <f>kinetics!AH319</f>
        <v>29.894636542371416</v>
      </c>
      <c r="C243">
        <f>kinetics!AI319</f>
        <v>17.239226319237851</v>
      </c>
      <c r="D243" t="e">
        <f>kinetics!AJ319</f>
        <v>#DIV/0!</v>
      </c>
    </row>
    <row r="244" spans="1:4" x14ac:dyDescent="0.2">
      <c r="A244">
        <f>kinetics!AG320</f>
        <v>4800</v>
      </c>
      <c r="B244">
        <f>kinetics!AH320</f>
        <v>31.167040680068364</v>
      </c>
      <c r="C244">
        <f>kinetics!AI320</f>
        <v>15.43728101359139</v>
      </c>
      <c r="D244" t="e">
        <f>kinetics!AJ320</f>
        <v>#DIV/0!</v>
      </c>
    </row>
    <row r="245" spans="1:4" x14ac:dyDescent="0.2">
      <c r="A245">
        <f>kinetics!AG321</f>
        <v>4820</v>
      </c>
      <c r="B245">
        <f>kinetics!AH321</f>
        <v>27.06251120362645</v>
      </c>
      <c r="C245">
        <f>kinetics!AI321</f>
        <v>17.153419399921351</v>
      </c>
      <c r="D245" t="e">
        <f>kinetics!AJ321</f>
        <v>#DIV/0!</v>
      </c>
    </row>
    <row r="246" spans="1:4" x14ac:dyDescent="0.2">
      <c r="A246">
        <f>kinetics!AG322</f>
        <v>4840</v>
      </c>
      <c r="B246">
        <f>kinetics!AH322</f>
        <v>27.88341709891478</v>
      </c>
      <c r="C246">
        <f>kinetics!AI322</f>
        <v>20.15666157599879</v>
      </c>
      <c r="D246" t="e">
        <f>kinetics!AJ322</f>
        <v>#DIV/0!</v>
      </c>
    </row>
    <row r="247" spans="1:4" x14ac:dyDescent="0.2">
      <c r="A247">
        <f>kinetics!AG323</f>
        <v>4860</v>
      </c>
      <c r="B247">
        <f>kinetics!AH323</f>
        <v>25.051291760169814</v>
      </c>
      <c r="C247">
        <f>kinetics!AI323</f>
        <v>18.783750866934817</v>
      </c>
      <c r="D247" t="e">
        <f>kinetics!AJ323</f>
        <v>#DIV/0!</v>
      </c>
    </row>
    <row r="248" spans="1:4" x14ac:dyDescent="0.2">
      <c r="A248">
        <f>kinetics!AG324</f>
        <v>4880</v>
      </c>
      <c r="B248">
        <f>kinetics!AH324</f>
        <v>27.678190625092679</v>
      </c>
      <c r="C248">
        <f>kinetics!AI324</f>
        <v>19.298592382833807</v>
      </c>
      <c r="D248" t="e">
        <f>kinetics!AJ324</f>
        <v>#DIV/0!</v>
      </c>
    </row>
    <row r="249" spans="1:4" x14ac:dyDescent="0.2">
      <c r="A249">
        <f>kinetics!AG325</f>
        <v>4900</v>
      </c>
      <c r="B249">
        <f>kinetics!AH325</f>
        <v>26.159514718809145</v>
      </c>
      <c r="C249">
        <f>kinetics!AI325</f>
        <v>20.113758116340541</v>
      </c>
      <c r="D249" t="e">
        <f>kinetics!AJ325</f>
        <v>#DIV/0!</v>
      </c>
    </row>
    <row r="250" spans="1:4" x14ac:dyDescent="0.2">
      <c r="A250">
        <f>kinetics!AG326</f>
        <v>4920</v>
      </c>
      <c r="B250">
        <f>kinetics!AH326</f>
        <v>28.252824751794552</v>
      </c>
      <c r="C250">
        <f>kinetics!AI326</f>
        <v>16.338253666414619</v>
      </c>
      <c r="D250" t="e">
        <f>kinetics!AJ326</f>
        <v>#DIV/0!</v>
      </c>
    </row>
    <row r="251" spans="1:4" x14ac:dyDescent="0.2">
      <c r="A251">
        <f>kinetics!AG327</f>
        <v>4940</v>
      </c>
      <c r="B251">
        <f>kinetics!AH327</f>
        <v>29.894636542371416</v>
      </c>
      <c r="C251">
        <f>kinetics!AI327</f>
        <v>19.041171624884313</v>
      </c>
      <c r="D251" t="e">
        <f>kinetics!AJ327</f>
        <v>#DIV/0!</v>
      </c>
    </row>
    <row r="252" spans="1:4" x14ac:dyDescent="0.2">
      <c r="A252">
        <f>kinetics!AG328</f>
        <v>4960</v>
      </c>
      <c r="B252">
        <f>kinetics!AH328</f>
        <v>29.648364773784831</v>
      </c>
      <c r="C252">
        <f>kinetics!AI328</f>
        <v>17.668260915820341</v>
      </c>
      <c r="D252" t="e">
        <f>kinetics!AJ328</f>
        <v>#DIV/0!</v>
      </c>
    </row>
    <row r="253" spans="1:4" x14ac:dyDescent="0.2">
      <c r="A253">
        <f>kinetics!AG329</f>
        <v>4980</v>
      </c>
      <c r="B253">
        <f>kinetics!AH329</f>
        <v>30.510315963837648</v>
      </c>
      <c r="C253">
        <f>kinetics!AI329</f>
        <v>19.470206221466803</v>
      </c>
      <c r="D253" t="e">
        <f>kinetics!AJ329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IV</vt:lpstr>
      <vt:lpstr>IV_ex</vt:lpstr>
      <vt:lpstr>kinetics</vt:lpstr>
      <vt:lpstr>500ms_ex</vt:lpstr>
      <vt:lpstr>2ms_ex</vt:lpstr>
      <vt:lpstr>recovery_ex</vt:lpstr>
      <vt:lpstr>10Hz_ex</vt:lpstr>
      <vt:lpstr>20Hz_ex</vt:lpstr>
      <vt:lpstr>50Hz_ex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Born</cp:lastModifiedBy>
  <dcterms:created xsi:type="dcterms:W3CDTF">2023-10-15T08:33:04Z</dcterms:created>
  <dcterms:modified xsi:type="dcterms:W3CDTF">2024-09-04T14:33:13Z</dcterms:modified>
</cp:coreProperties>
</file>