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analysis/ASCAM/macro analysis/"/>
    </mc:Choice>
  </mc:AlternateContent>
  <xr:revisionPtr revIDLastSave="0" documentId="13_ncr:1_{FBF0435B-D0C5-8647-AAB8-DC31ABEF672C}" xr6:coauthVersionLast="47" xr6:coauthVersionMax="47" xr10:uidLastSave="{00000000-0000-0000-0000-000000000000}"/>
  <bookViews>
    <workbookView xWindow="27140" yWindow="2000" windowWidth="24060" windowHeight="18640" activeTab="4" xr2:uid="{26444931-4892-1D4A-BC65-AC3562C8D436}"/>
  </bookViews>
  <sheets>
    <sheet name="IV" sheetId="12" r:id="rId1"/>
    <sheet name="IV_ex" sheetId="20" r:id="rId2"/>
    <sheet name="kinetics" sheetId="13" r:id="rId3"/>
    <sheet name="500ms_ex" sheetId="14" r:id="rId4"/>
    <sheet name="2ms_ex" sheetId="16" r:id="rId5"/>
    <sheet name="increment_ex" sheetId="17" r:id="rId6"/>
    <sheet name="10Hz_ex" sheetId="18" r:id="rId7"/>
    <sheet name="20Hz_ex" sheetId="19" r:id="rId8"/>
    <sheet name="50Hz_ex" sheetId="21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7" l="1"/>
  <c r="G1" i="17"/>
  <c r="F2" i="17"/>
  <c r="G2" i="17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H61" i="13"/>
  <c r="I61" i="13"/>
  <c r="H62" i="13"/>
  <c r="I62" i="13"/>
  <c r="H63" i="13"/>
  <c r="I63" i="13"/>
  <c r="H64" i="13"/>
  <c r="I64" i="13"/>
  <c r="H65" i="13"/>
  <c r="I65" i="13"/>
  <c r="H66" i="13"/>
  <c r="I66" i="13"/>
  <c r="H67" i="13"/>
  <c r="I67" i="13"/>
  <c r="H68" i="13"/>
  <c r="I68" i="13"/>
  <c r="H69" i="13"/>
  <c r="I69" i="13"/>
  <c r="H70" i="13"/>
  <c r="I70" i="13"/>
  <c r="H71" i="13"/>
  <c r="I71" i="13"/>
  <c r="H72" i="13"/>
  <c r="I72" i="13"/>
  <c r="G30" i="12"/>
  <c r="H30" i="12"/>
  <c r="I30" i="12"/>
  <c r="G31" i="12"/>
  <c r="H31" i="12"/>
  <c r="I31" i="12"/>
  <c r="G32" i="12"/>
  <c r="G47" i="12" s="1"/>
  <c r="H32" i="12"/>
  <c r="H47" i="12" s="1"/>
  <c r="I32" i="12"/>
  <c r="G33" i="12"/>
  <c r="H33" i="12"/>
  <c r="I33" i="12"/>
  <c r="G34" i="12"/>
  <c r="H34" i="12"/>
  <c r="I34" i="12"/>
  <c r="G35" i="12"/>
  <c r="H35" i="12"/>
  <c r="I35" i="12"/>
  <c r="G36" i="12"/>
  <c r="H36" i="12"/>
  <c r="I36" i="12"/>
  <c r="G37" i="12"/>
  <c r="H37" i="12"/>
  <c r="I37" i="12"/>
  <c r="G38" i="12"/>
  <c r="H38" i="12"/>
  <c r="I38" i="12"/>
  <c r="I47" i="12" s="1"/>
  <c r="G39" i="12"/>
  <c r="H39" i="12"/>
  <c r="I39" i="12"/>
  <c r="G40" i="12"/>
  <c r="H40" i="12"/>
  <c r="I40" i="12"/>
  <c r="F30" i="12"/>
  <c r="F31" i="12"/>
  <c r="F32" i="12"/>
  <c r="F33" i="12"/>
  <c r="F34" i="12"/>
  <c r="F35" i="12"/>
  <c r="F36" i="12"/>
  <c r="F37" i="12"/>
  <c r="F38" i="12"/>
  <c r="F39" i="12"/>
  <c r="F40" i="12"/>
  <c r="F47" i="12"/>
  <c r="A8" i="16"/>
  <c r="B8" i="16"/>
  <c r="C8" i="16"/>
  <c r="D8" i="16"/>
  <c r="E8" i="16"/>
  <c r="F8" i="16"/>
  <c r="A9" i="16"/>
  <c r="B9" i="16"/>
  <c r="C9" i="16"/>
  <c r="D9" i="16"/>
  <c r="E9" i="16"/>
  <c r="F9" i="16"/>
  <c r="A10" i="16"/>
  <c r="B10" i="16"/>
  <c r="C10" i="16"/>
  <c r="D10" i="16"/>
  <c r="E10" i="16"/>
  <c r="F10" i="16"/>
  <c r="A11" i="16"/>
  <c r="B11" i="16"/>
  <c r="C11" i="16"/>
  <c r="D11" i="16"/>
  <c r="E11" i="16"/>
  <c r="F11" i="16"/>
  <c r="A12" i="16"/>
  <c r="B12" i="16"/>
  <c r="C12" i="16"/>
  <c r="D12" i="16"/>
  <c r="E12" i="16"/>
  <c r="F12" i="16"/>
  <c r="P35" i="13"/>
  <c r="P34" i="13"/>
  <c r="P33" i="13"/>
  <c r="P32" i="13"/>
  <c r="P31" i="13"/>
  <c r="P30" i="13"/>
  <c r="P29" i="13"/>
  <c r="P20" i="13"/>
  <c r="O20" i="13"/>
  <c r="N20" i="13"/>
  <c r="AB19" i="13"/>
  <c r="P19" i="13"/>
  <c r="O19" i="13"/>
  <c r="N19" i="13"/>
  <c r="A12" i="14"/>
  <c r="B12" i="14"/>
  <c r="C12" i="14"/>
  <c r="D12" i="14"/>
  <c r="E12" i="14"/>
  <c r="F12" i="14"/>
  <c r="G12" i="14"/>
  <c r="A13" i="14"/>
  <c r="B13" i="14"/>
  <c r="C13" i="14"/>
  <c r="D13" i="14"/>
  <c r="E13" i="14"/>
  <c r="F13" i="14"/>
  <c r="G13" i="14"/>
  <c r="A14" i="14"/>
  <c r="B14" i="14"/>
  <c r="C14" i="14"/>
  <c r="D14" i="14"/>
  <c r="E14" i="14"/>
  <c r="F14" i="14"/>
  <c r="G14" i="14"/>
  <c r="A15" i="14"/>
  <c r="B15" i="14"/>
  <c r="C15" i="14"/>
  <c r="D15" i="14"/>
  <c r="E15" i="14"/>
  <c r="F15" i="14"/>
  <c r="G15" i="14"/>
  <c r="A16" i="14"/>
  <c r="B16" i="14"/>
  <c r="C16" i="14"/>
  <c r="D16" i="14"/>
  <c r="E16" i="14"/>
  <c r="F16" i="14"/>
  <c r="G16" i="14"/>
  <c r="AB18" i="13"/>
  <c r="P18" i="13"/>
  <c r="O18" i="13"/>
  <c r="N18" i="13"/>
  <c r="AB17" i="13"/>
  <c r="P17" i="13"/>
  <c r="O17" i="13"/>
  <c r="N17" i="13"/>
  <c r="AB16" i="13"/>
  <c r="P16" i="13"/>
  <c r="O16" i="13"/>
  <c r="N16" i="13"/>
  <c r="AB15" i="13"/>
  <c r="P15" i="13"/>
  <c r="O15" i="13"/>
  <c r="N15" i="13"/>
  <c r="AB14" i="13"/>
  <c r="P14" i="13"/>
  <c r="O14" i="13"/>
  <c r="N14" i="13"/>
  <c r="AB13" i="13"/>
  <c r="P13" i="13"/>
  <c r="O13" i="13"/>
  <c r="N13" i="13"/>
  <c r="AB12" i="13"/>
  <c r="P12" i="13"/>
  <c r="O12" i="13"/>
  <c r="N12" i="13"/>
  <c r="AB11" i="13"/>
  <c r="P11" i="13"/>
  <c r="O11" i="13"/>
  <c r="N11" i="13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D3" i="21"/>
  <c r="C3" i="21"/>
  <c r="B3" i="21"/>
  <c r="A3" i="21"/>
  <c r="D2" i="21"/>
  <c r="C2" i="21"/>
  <c r="B2" i="21"/>
  <c r="A2" i="21"/>
  <c r="D1" i="21"/>
  <c r="C1" i="21"/>
  <c r="B1" i="21"/>
  <c r="A1" i="21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A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A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D1" i="19"/>
  <c r="C1" i="19"/>
  <c r="B1" i="19"/>
  <c r="A1" i="19"/>
  <c r="C5" i="18"/>
  <c r="D5" i="18"/>
  <c r="C6" i="18"/>
  <c r="D6" i="18"/>
  <c r="C7" i="18"/>
  <c r="D7" i="18"/>
  <c r="C8" i="18"/>
  <c r="D8" i="18"/>
  <c r="C9" i="18"/>
  <c r="D9" i="18"/>
  <c r="C10" i="18"/>
  <c r="D10" i="18"/>
  <c r="C11" i="18"/>
  <c r="D11" i="18"/>
  <c r="C12" i="18"/>
  <c r="D12" i="18"/>
  <c r="C13" i="18"/>
  <c r="D13" i="18"/>
  <c r="C14" i="18"/>
  <c r="D14" i="18"/>
  <c r="C15" i="18"/>
  <c r="D15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C22" i="18"/>
  <c r="D22" i="18"/>
  <c r="C23" i="18"/>
  <c r="D23" i="18"/>
  <c r="C24" i="18"/>
  <c r="D24" i="18"/>
  <c r="C25" i="18"/>
  <c r="D25" i="18"/>
  <c r="C26" i="18"/>
  <c r="D26" i="18"/>
  <c r="C27" i="18"/>
  <c r="D27" i="18"/>
  <c r="C28" i="18"/>
  <c r="D28" i="18"/>
  <c r="C29" i="18"/>
  <c r="D29" i="18"/>
  <c r="C30" i="18"/>
  <c r="D30" i="18"/>
  <c r="C31" i="18"/>
  <c r="D31" i="18"/>
  <c r="C32" i="18"/>
  <c r="D32" i="18"/>
  <c r="C33" i="18"/>
  <c r="D33" i="18"/>
  <c r="C34" i="18"/>
  <c r="D34" i="18"/>
  <c r="C35" i="18"/>
  <c r="D35" i="18"/>
  <c r="C36" i="18"/>
  <c r="D36" i="18"/>
  <c r="C37" i="18"/>
  <c r="D37" i="18"/>
  <c r="C38" i="18"/>
  <c r="D38" i="18"/>
  <c r="C39" i="18"/>
  <c r="D39" i="18"/>
  <c r="C40" i="18"/>
  <c r="D40" i="18"/>
  <c r="C41" i="18"/>
  <c r="D41" i="18"/>
  <c r="C42" i="18"/>
  <c r="D42" i="18"/>
  <c r="C43" i="18"/>
  <c r="D43" i="18"/>
  <c r="C44" i="18"/>
  <c r="D44" i="18"/>
  <c r="C45" i="18"/>
  <c r="D45" i="18"/>
  <c r="C46" i="18"/>
  <c r="D46" i="18"/>
  <c r="C47" i="18"/>
  <c r="D47" i="18"/>
  <c r="C48" i="18"/>
  <c r="D48" i="18"/>
  <c r="C49" i="18"/>
  <c r="D49" i="18"/>
  <c r="C50" i="18"/>
  <c r="D50" i="18"/>
  <c r="C51" i="18"/>
  <c r="D51" i="18"/>
  <c r="C52" i="18"/>
  <c r="D52" i="18"/>
  <c r="C53" i="18"/>
  <c r="D53" i="18"/>
  <c r="D4" i="18"/>
  <c r="D3" i="18"/>
  <c r="D2" i="18"/>
  <c r="D1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C4" i="18"/>
  <c r="B4" i="18"/>
  <c r="A4" i="18"/>
  <c r="C3" i="18"/>
  <c r="B3" i="18"/>
  <c r="A3" i="18"/>
  <c r="C2" i="18"/>
  <c r="B2" i="18"/>
  <c r="A2" i="18"/>
  <c r="C1" i="18"/>
  <c r="B1" i="18"/>
  <c r="A1" i="18"/>
  <c r="E15" i="17"/>
  <c r="D15" i="17"/>
  <c r="C15" i="17"/>
  <c r="B15" i="17"/>
  <c r="A15" i="17"/>
  <c r="E14" i="17"/>
  <c r="D14" i="17"/>
  <c r="C14" i="17"/>
  <c r="B14" i="17"/>
  <c r="A14" i="17"/>
  <c r="E13" i="17"/>
  <c r="D13" i="17"/>
  <c r="C13" i="17"/>
  <c r="B13" i="17"/>
  <c r="A13" i="17"/>
  <c r="E12" i="17"/>
  <c r="D12" i="17"/>
  <c r="C12" i="17"/>
  <c r="B12" i="17"/>
  <c r="A12" i="17"/>
  <c r="E11" i="17"/>
  <c r="D11" i="17"/>
  <c r="C11" i="17"/>
  <c r="B11" i="17"/>
  <c r="A11" i="17"/>
  <c r="E10" i="17"/>
  <c r="D10" i="17"/>
  <c r="C10" i="17"/>
  <c r="B10" i="17"/>
  <c r="A10" i="17"/>
  <c r="E9" i="17"/>
  <c r="D9" i="17"/>
  <c r="C9" i="17"/>
  <c r="B9" i="17"/>
  <c r="A9" i="17"/>
  <c r="E8" i="17"/>
  <c r="D8" i="17"/>
  <c r="C8" i="17"/>
  <c r="B8" i="17"/>
  <c r="A8" i="17"/>
  <c r="E7" i="17"/>
  <c r="D7" i="17"/>
  <c r="C7" i="17"/>
  <c r="B7" i="17"/>
  <c r="A7" i="17"/>
  <c r="E6" i="17"/>
  <c r="D6" i="17"/>
  <c r="C6" i="17"/>
  <c r="B6" i="17"/>
  <c r="A6" i="17"/>
  <c r="E5" i="17"/>
  <c r="D5" i="17"/>
  <c r="C5" i="17"/>
  <c r="B5" i="17"/>
  <c r="A5" i="17"/>
  <c r="E4" i="17"/>
  <c r="D4" i="17"/>
  <c r="C4" i="17"/>
  <c r="B4" i="17"/>
  <c r="A4" i="17"/>
  <c r="E3" i="17"/>
  <c r="D3" i="17"/>
  <c r="C3" i="17"/>
  <c r="B3" i="17"/>
  <c r="A3" i="17"/>
  <c r="E2" i="17"/>
  <c r="D2" i="17"/>
  <c r="C2" i="17"/>
  <c r="B2" i="17"/>
  <c r="A2" i="17"/>
  <c r="E1" i="17"/>
  <c r="D1" i="17"/>
  <c r="C1" i="17"/>
  <c r="B1" i="17"/>
  <c r="A1" i="17"/>
  <c r="F7" i="16"/>
  <c r="E7" i="16"/>
  <c r="D7" i="16"/>
  <c r="C7" i="16"/>
  <c r="B7" i="16"/>
  <c r="A7" i="16"/>
  <c r="F6" i="16"/>
  <c r="E6" i="16"/>
  <c r="D6" i="16"/>
  <c r="C6" i="16"/>
  <c r="B6" i="16"/>
  <c r="A6" i="16"/>
  <c r="E5" i="16"/>
  <c r="D5" i="16"/>
  <c r="C5" i="16"/>
  <c r="B5" i="16"/>
  <c r="A5" i="16"/>
  <c r="F4" i="16"/>
  <c r="E4" i="16"/>
  <c r="D4" i="16"/>
  <c r="C4" i="16"/>
  <c r="B4" i="16"/>
  <c r="A4" i="16"/>
  <c r="F3" i="16"/>
  <c r="E3" i="16"/>
  <c r="D3" i="16"/>
  <c r="C3" i="16"/>
  <c r="B3" i="16"/>
  <c r="A3" i="16"/>
  <c r="E2" i="16"/>
  <c r="D2" i="16"/>
  <c r="C2" i="16"/>
  <c r="B2" i="16"/>
  <c r="A2" i="16"/>
  <c r="F1" i="16"/>
  <c r="E1" i="16"/>
  <c r="D1" i="16"/>
  <c r="B1" i="16"/>
  <c r="A1" i="16"/>
  <c r="H11" i="14"/>
  <c r="G11" i="14"/>
  <c r="F11" i="14"/>
  <c r="E11" i="14"/>
  <c r="D11" i="14"/>
  <c r="C11" i="14"/>
  <c r="B11" i="14"/>
  <c r="A11" i="14"/>
  <c r="G10" i="14"/>
  <c r="F10" i="14"/>
  <c r="E10" i="14"/>
  <c r="D10" i="14"/>
  <c r="C10" i="14"/>
  <c r="B10" i="14"/>
  <c r="A10" i="14"/>
  <c r="G9" i="14"/>
  <c r="F9" i="14"/>
  <c r="E9" i="14"/>
  <c r="D9" i="14"/>
  <c r="C9" i="14"/>
  <c r="B9" i="14"/>
  <c r="A9" i="14"/>
  <c r="G8" i="14"/>
  <c r="F8" i="14"/>
  <c r="E8" i="14"/>
  <c r="D8" i="14"/>
  <c r="C8" i="14"/>
  <c r="B8" i="14"/>
  <c r="A8" i="14"/>
  <c r="G7" i="14"/>
  <c r="F7" i="14"/>
  <c r="E7" i="14"/>
  <c r="D7" i="14"/>
  <c r="C7" i="14"/>
  <c r="B7" i="14"/>
  <c r="A7" i="14"/>
  <c r="G6" i="14"/>
  <c r="F6" i="14"/>
  <c r="E6" i="14"/>
  <c r="D6" i="14"/>
  <c r="C6" i="14"/>
  <c r="B6" i="14"/>
  <c r="A6" i="14"/>
  <c r="H5" i="14"/>
  <c r="G5" i="14"/>
  <c r="F5" i="14"/>
  <c r="E5" i="14"/>
  <c r="D5" i="14"/>
  <c r="C5" i="14"/>
  <c r="B5" i="14"/>
  <c r="A5" i="14"/>
  <c r="G4" i="14"/>
  <c r="F4" i="14"/>
  <c r="E4" i="14"/>
  <c r="D4" i="14"/>
  <c r="C4" i="14"/>
  <c r="B4" i="14"/>
  <c r="A4" i="14"/>
  <c r="G3" i="14"/>
  <c r="F3" i="14"/>
  <c r="E3" i="14"/>
  <c r="D3" i="14"/>
  <c r="C3" i="14"/>
  <c r="B3" i="14"/>
  <c r="A3" i="14"/>
  <c r="G2" i="14"/>
  <c r="F2" i="14"/>
  <c r="E2" i="14"/>
  <c r="D2" i="14"/>
  <c r="C2" i="14"/>
  <c r="B2" i="14"/>
  <c r="A2" i="14"/>
  <c r="G1" i="14"/>
  <c r="F1" i="14"/>
  <c r="E1" i="14"/>
  <c r="D1" i="14"/>
  <c r="C1" i="14"/>
  <c r="B1" i="14"/>
  <c r="A1" i="14"/>
  <c r="A1" i="20"/>
  <c r="R30" i="12" l="1"/>
  <c r="R31" i="12"/>
  <c r="R32" i="12"/>
  <c r="R33" i="12"/>
  <c r="R34" i="12"/>
  <c r="R35" i="12"/>
  <c r="R36" i="12"/>
  <c r="R37" i="12"/>
  <c r="R38" i="12"/>
  <c r="R39" i="12"/>
  <c r="R40" i="12"/>
  <c r="Q31" i="12"/>
  <c r="Q32" i="12"/>
  <c r="Q33" i="12"/>
  <c r="Q34" i="12"/>
  <c r="Q35" i="12"/>
  <c r="Q36" i="12"/>
  <c r="Q37" i="12"/>
  <c r="Q38" i="12"/>
  <c r="Q39" i="12"/>
  <c r="Q40" i="12"/>
  <c r="Q30" i="12"/>
  <c r="D31" i="12"/>
  <c r="D30" i="12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N47" i="12"/>
  <c r="L30" i="12"/>
  <c r="M30" i="12"/>
  <c r="N30" i="12"/>
  <c r="L31" i="12"/>
  <c r="M31" i="12"/>
  <c r="N31" i="12"/>
  <c r="L32" i="12"/>
  <c r="L47" i="12" s="1"/>
  <c r="M32" i="12"/>
  <c r="M47" i="12" s="1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G61" i="13" l="1"/>
  <c r="G62" i="13"/>
  <c r="G63" i="13"/>
  <c r="G64" i="13"/>
  <c r="G65" i="13"/>
  <c r="G66" i="13"/>
  <c r="G67" i="13"/>
  <c r="G68" i="13"/>
  <c r="G69" i="13"/>
  <c r="G70" i="13"/>
  <c r="G71" i="13"/>
  <c r="G72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D62" i="13"/>
  <c r="D63" i="13"/>
  <c r="D64" i="13"/>
  <c r="D65" i="13"/>
  <c r="D66" i="13"/>
  <c r="D67" i="13"/>
  <c r="D68" i="13"/>
  <c r="D69" i="13"/>
  <c r="D70" i="13"/>
  <c r="D71" i="13"/>
  <c r="D72" i="13"/>
  <c r="D61" i="13"/>
  <c r="N8" i="13"/>
  <c r="O8" i="13"/>
  <c r="P8" i="13"/>
  <c r="AH81" i="13"/>
  <c r="AI81" i="13"/>
  <c r="AJ81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I80" i="13"/>
  <c r="AJ80" i="13"/>
  <c r="AH80" i="13"/>
  <c r="Q191" i="13"/>
  <c r="R191" i="13"/>
  <c r="S191" i="13"/>
  <c r="K35" i="12"/>
  <c r="K36" i="12"/>
  <c r="K37" i="12"/>
  <c r="K38" i="12"/>
  <c r="K39" i="12"/>
  <c r="K40" i="12"/>
  <c r="K34" i="12"/>
  <c r="K33" i="12"/>
  <c r="K32" i="12"/>
  <c r="K31" i="12"/>
  <c r="K30" i="12"/>
  <c r="N26" i="13"/>
  <c r="O26" i="13" s="1"/>
  <c r="P26" i="13" s="1"/>
  <c r="N27" i="13"/>
  <c r="N28" i="13"/>
  <c r="O28" i="13" s="1"/>
  <c r="N25" i="13"/>
  <c r="Z10" i="13"/>
  <c r="AA10" i="13"/>
  <c r="AA9" i="13"/>
  <c r="Z9" i="13"/>
  <c r="AA7" i="13"/>
  <c r="Z7" i="13"/>
  <c r="Q192" i="13"/>
  <c r="R192" i="13"/>
  <c r="S192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F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E142" i="13"/>
  <c r="D142" i="13"/>
  <c r="K47" i="12" l="1"/>
  <c r="O27" i="13"/>
  <c r="P27" i="13" s="1"/>
  <c r="J47" i="12"/>
  <c r="P28" i="13"/>
  <c r="O25" i="13"/>
  <c r="P25" i="13" s="1"/>
  <c r="E62" i="13"/>
  <c r="E63" i="13"/>
  <c r="E64" i="13"/>
  <c r="E65" i="13"/>
  <c r="E66" i="13"/>
  <c r="E67" i="13"/>
  <c r="E68" i="13"/>
  <c r="E69" i="13"/>
  <c r="E70" i="13"/>
  <c r="E71" i="13"/>
  <c r="E72" i="13"/>
  <c r="E61" i="13"/>
  <c r="E30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C31" i="12"/>
  <c r="C32" i="12"/>
  <c r="C33" i="12"/>
  <c r="C34" i="12"/>
  <c r="C35" i="12"/>
  <c r="C36" i="12"/>
  <c r="C37" i="12"/>
  <c r="C38" i="12"/>
  <c r="C39" i="12"/>
  <c r="C40" i="12"/>
  <c r="C30" i="12"/>
  <c r="N7" i="13"/>
  <c r="O7" i="13"/>
  <c r="P7" i="13"/>
  <c r="N9" i="13"/>
  <c r="O9" i="13"/>
  <c r="P9" i="13"/>
  <c r="N10" i="13"/>
  <c r="O10" i="13"/>
  <c r="P10" i="13"/>
  <c r="AB10" i="13"/>
  <c r="AB9" i="13"/>
  <c r="AB7" i="13"/>
  <c r="C47" i="12" l="1"/>
  <c r="D47" i="12"/>
  <c r="E47" i="12"/>
  <c r="C48" i="12" l="1"/>
</calcChain>
</file>

<file path=xl/sharedStrings.xml><?xml version="1.0" encoding="utf-8"?>
<sst xmlns="http://schemas.openxmlformats.org/spreadsheetml/2006/main" count="156" uniqueCount="77">
  <si>
    <t>Recording number</t>
  </si>
  <si>
    <t>Norm to -80 mV</t>
  </si>
  <si>
    <t>Raw values</t>
  </si>
  <si>
    <t xml:space="preserve">Rectification Index </t>
  </si>
  <si>
    <t>Notes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</si>
  <si>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</si>
  <si>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</si>
  <si>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</si>
  <si>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</si>
  <si>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</si>
  <si>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</si>
  <si>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</si>
  <si>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</si>
  <si>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</si>
  <si>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</si>
  <si>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</si>
  <si>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</si>
  <si>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</si>
  <si>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</si>
  <si>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</si>
  <si>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</si>
  <si>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</si>
  <si>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</si>
  <si>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</si>
  <si>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</si>
  <si>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cursor</t>
  </si>
  <si>
    <t>big bold = same patch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</si>
  <si>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</si>
  <si>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</si>
  <si>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</si>
  <si>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</si>
  <si>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</si>
  <si>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recording</t>
  </si>
  <si>
    <t>date</t>
  </si>
  <si>
    <t>TRAINS</t>
  </si>
  <si>
    <t>Leak</t>
  </si>
  <si>
    <t>These were recorded with 1404 plasmids, using 50 uM spermine in the IC, 10 mM glu</t>
  </si>
  <si>
    <t>25.07.2024</t>
  </si>
  <si>
    <t>01.08.2024</t>
  </si>
  <si>
    <t>01.08.2025</t>
  </si>
  <si>
    <t>holding v</t>
  </si>
  <si>
    <t>holding potential</t>
  </si>
  <si>
    <t xml:space="preserve">20Hz </t>
  </si>
  <si>
    <t>20Hz normalized</t>
  </si>
  <si>
    <t xml:space="preserve">50Hz </t>
  </si>
  <si>
    <t>50Hz normalized</t>
  </si>
  <si>
    <t>These were recorded with 0910, using 50 uM spermine in the IC, 10 mM glu</t>
  </si>
  <si>
    <t>?</t>
  </si>
  <si>
    <t>I give up</t>
  </si>
  <si>
    <t xml:space="preserve"> </t>
  </si>
  <si>
    <t>GluA4</t>
  </si>
  <si>
    <t>GluA4y2</t>
  </si>
  <si>
    <t>weighted tau (ms) decay</t>
  </si>
  <si>
    <t>16.8.2023</t>
  </si>
  <si>
    <t>good</t>
  </si>
  <si>
    <t>done</t>
  </si>
  <si>
    <t>okayish</t>
  </si>
  <si>
    <t>17.10.2023</t>
  </si>
  <si>
    <t>Bad rise time? </t>
  </si>
  <si>
    <t>18.10.2023</t>
  </si>
  <si>
    <t>Bad flow don’t use</t>
  </si>
  <si>
    <t>02 MB</t>
  </si>
  <si>
    <t>30.05.2024</t>
  </si>
  <si>
    <t>19 MB</t>
  </si>
  <si>
    <t>131 MB</t>
  </si>
  <si>
    <t>jenn</t>
  </si>
  <si>
    <t>nice</t>
  </si>
  <si>
    <t>11.07.2024</t>
  </si>
  <si>
    <t>2 ms</t>
  </si>
  <si>
    <t>03 MB</t>
  </si>
  <si>
    <t>20 MB</t>
  </si>
  <si>
    <t>2ms</t>
  </si>
  <si>
    <t>22 MB</t>
  </si>
  <si>
    <t>79 MB</t>
  </si>
  <si>
    <t>89 MB</t>
  </si>
  <si>
    <t>132 MB</t>
  </si>
  <si>
    <t>152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</si>
</sst>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0" fillId="0" borderId="18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27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1" fillId="0" borderId="0" xfId="0" applyFont="1"/>
    <xf numFmtId="0" fontId="12" fillId="2" borderId="10" xfId="0" applyFont="1" applyFill="1" applyBorder="1"/>
    <xf numFmtId="0" fontId="12" fillId="2" borderId="9" xfId="0" applyFont="1" applyFill="1" applyBorder="1"/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/>
    <xf numFmtId="0" fontId="11" fillId="2" borderId="0" xfId="0" applyFont="1" applyFill="1"/>
    <xf numFmtId="0" fontId="2" fillId="0" borderId="3" xfId="0" applyFont="1" applyBorder="1"/>
    <xf numFmtId="0" fontId="2" fillId="0" borderId="20" xfId="0" applyFont="1" applyBorder="1"/>
    <xf numFmtId="3" fontId="11" fillId="2" borderId="17" xfId="0" applyNumberFormat="1" applyFont="1" applyFill="1" applyBorder="1"/>
    <xf numFmtId="3" fontId="11" fillId="2" borderId="15" xfId="0" applyNumberFormat="1" applyFont="1" applyFill="1" applyBorder="1"/>
    <xf numFmtId="2" fontId="2" fillId="0" borderId="0" xfId="0" applyNumberFormat="1" applyFont="1"/>
    <xf numFmtId="14" fontId="10" fillId="0" borderId="17" xfId="0" applyNumberFormat="1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2" borderId="17" xfId="0" applyFont="1" applyFill="1" applyBorder="1"/>
    <xf numFmtId="0" fontId="2" fillId="2" borderId="10" xfId="0" applyFont="1" applyFill="1" applyBorder="1"/>
    <xf numFmtId="0" fontId="8" fillId="0" borderId="36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14" fontId="10" fillId="0" borderId="10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14" fontId="0" fillId="0" borderId="28" xfId="0" applyNumberFormat="1" applyBorder="1"/>
    <xf numFmtId="0" fontId="0" fillId="0" borderId="31" xfId="0" applyBorder="1" applyAlignment="1">
      <alignment wrapText="1"/>
    </xf>
    <xf numFmtId="14" fontId="1" fillId="0" borderId="0" xfId="0" applyNumberFormat="1" applyFont="1"/>
    <xf numFmtId="0" fontId="1" fillId="0" borderId="28" xfId="0" applyFont="1" applyBorder="1"/>
    <xf numFmtId="0" fontId="1" fillId="0" borderId="30" xfId="0" applyFont="1" applyBorder="1"/>
    <xf numFmtId="0" fontId="1" fillId="0" borderId="31" xfId="0" applyFont="1" applyBorder="1"/>
    <xf numFmtId="0" fontId="2" fillId="0" borderId="27" xfId="0" applyFont="1" applyBorder="1"/>
    <xf numFmtId="0" fontId="2" fillId="0" borderId="32" xfId="0" applyFont="1" applyBorder="1"/>
    <xf numFmtId="14" fontId="1" fillId="0" borderId="29" xfId="0" applyNumberFormat="1" applyFont="1" applyBorder="1"/>
    <xf numFmtId="14" fontId="1" fillId="0" borderId="33" xfId="0" applyNumberFormat="1" applyFont="1" applyBorder="1"/>
    <xf numFmtId="14" fontId="1" fillId="0" borderId="34" xfId="0" applyNumberFormat="1" applyFont="1" applyBorder="1"/>
    <xf numFmtId="0" fontId="2" fillId="0" borderId="1" xfId="0" applyFont="1" applyBorder="1"/>
    <xf numFmtId="0" fontId="2" fillId="0" borderId="36" xfId="0" applyFont="1" applyBorder="1"/>
    <xf numFmtId="14" fontId="1" fillId="0" borderId="2" xfId="0" applyNumberFormat="1" applyFont="1" applyBorder="1"/>
    <xf numFmtId="0" fontId="1" fillId="0" borderId="10" xfId="0" applyFont="1" applyBorder="1"/>
    <xf numFmtId="14" fontId="10" fillId="0" borderId="18" xfId="0" applyNumberFormat="1" applyFont="1" applyBorder="1"/>
    <xf numFmtId="2" fontId="10" fillId="0" borderId="9" xfId="0" applyNumberFormat="1" applyFont="1" applyBorder="1"/>
    <xf numFmtId="0" fontId="10" fillId="0" borderId="19" xfId="0" applyFont="1" applyBorder="1"/>
    <xf numFmtId="14" fontId="10" fillId="0" borderId="19" xfId="0" applyNumberFormat="1" applyFont="1" applyBorder="1"/>
    <xf numFmtId="14" fontId="0" fillId="0" borderId="0" xfId="0" applyNumberFormat="1"/>
    <xf numFmtId="0" fontId="13" fillId="0" borderId="15" xfId="0" applyFont="1" applyBorder="1" applyAlignment="1">
      <alignment horizontal="center"/>
    </xf>
    <xf numFmtId="0" fontId="14" fillId="0" borderId="20" xfId="0" applyFont="1" applyBorder="1"/>
    <xf numFmtId="0" fontId="14" fillId="2" borderId="20" xfId="0" applyFont="1" applyFill="1" applyBorder="1"/>
    <xf numFmtId="0" fontId="14" fillId="2" borderId="15" xfId="0" applyFont="1" applyFill="1" applyBorder="1"/>
    <xf numFmtId="0" fontId="14" fillId="2" borderId="17" xfId="0" applyFont="1" applyFill="1" applyBorder="1"/>
    <xf numFmtId="0" fontId="14" fillId="2" borderId="16" xfId="0" applyFont="1" applyFill="1" applyBorder="1"/>
    <xf numFmtId="3" fontId="14" fillId="2" borderId="16" xfId="0" applyNumberFormat="1" applyFont="1" applyFill="1" applyBorder="1"/>
    <xf numFmtId="0" fontId="15" fillId="2" borderId="16" xfId="0" applyFont="1" applyFill="1" applyBorder="1"/>
    <xf numFmtId="0" fontId="15" fillId="0" borderId="15" xfId="0" applyFont="1" applyBorder="1"/>
    <xf numFmtId="0" fontId="15" fillId="0" borderId="16" xfId="0" applyFont="1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13" fillId="0" borderId="18" xfId="0" applyFont="1" applyBorder="1" applyAlignment="1">
      <alignment horizontal="center"/>
    </xf>
    <xf numFmtId="0" fontId="14" fillId="0" borderId="3" xfId="0" applyFont="1" applyBorder="1"/>
    <xf numFmtId="0" fontId="14" fillId="2" borderId="3" xfId="0" applyFont="1" applyFill="1" applyBorder="1"/>
    <xf numFmtId="0" fontId="14" fillId="2" borderId="18" xfId="0" applyFont="1" applyFill="1" applyBorder="1"/>
    <xf numFmtId="0" fontId="14" fillId="2" borderId="10" xfId="0" applyFont="1" applyFill="1" applyBorder="1"/>
    <xf numFmtId="0" fontId="14" fillId="2" borderId="0" xfId="0" applyFont="1" applyFill="1"/>
    <xf numFmtId="0" fontId="15" fillId="2" borderId="0" xfId="0" applyFont="1" applyFill="1"/>
    <xf numFmtId="0" fontId="15" fillId="0" borderId="18" xfId="0" applyFont="1" applyBorder="1"/>
    <xf numFmtId="0" fontId="15" fillId="0" borderId="0" xfId="0" applyFont="1"/>
    <xf numFmtId="0" fontId="0" fillId="0" borderId="10" xfId="0" applyBorder="1"/>
    <xf numFmtId="3" fontId="14" fillId="2" borderId="0" xfId="0" applyNumberFormat="1" applyFont="1" applyFill="1"/>
    <xf numFmtId="0" fontId="14" fillId="0" borderId="0" xfId="0" applyFont="1"/>
    <xf numFmtId="0" fontId="16" fillId="0" borderId="18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15" fillId="2" borderId="18" xfId="0" applyFont="1" applyFill="1" applyBorder="1"/>
    <xf numFmtId="0" fontId="15" fillId="2" borderId="10" xfId="0" applyFont="1" applyFill="1" applyBorder="1"/>
    <xf numFmtId="0" fontId="17" fillId="0" borderId="19" xfId="0" applyFont="1" applyBorder="1" applyAlignment="1">
      <alignment horizontal="center"/>
    </xf>
    <xf numFmtId="0" fontId="15" fillId="0" borderId="4" xfId="0" applyFont="1" applyBorder="1"/>
    <xf numFmtId="0" fontId="15" fillId="2" borderId="4" xfId="0" applyFont="1" applyFill="1" applyBorder="1"/>
    <xf numFmtId="0" fontId="15" fillId="2" borderId="19" xfId="0" applyFont="1" applyFill="1" applyBorder="1"/>
    <xf numFmtId="0" fontId="15" fillId="2" borderId="11" xfId="0" applyFont="1" applyFill="1" applyBorder="1"/>
    <xf numFmtId="0" fontId="15" fillId="2" borderId="9" xfId="0" applyFont="1" applyFill="1" applyBorder="1"/>
    <xf numFmtId="0" fontId="0" fillId="0" borderId="19" xfId="0" applyBorder="1"/>
    <xf numFmtId="0" fontId="3" fillId="0" borderId="15" xfId="0" applyFont="1" applyBorder="1" applyAlignment="1">
      <alignment horizontal="center"/>
    </xf>
    <xf numFmtId="0" fontId="0" fillId="0" borderId="20" xfId="0" applyBorder="1"/>
    <xf numFmtId="0" fontId="0" fillId="2" borderId="20" xfId="0" applyFill="1" applyBorder="1"/>
    <xf numFmtId="0" fontId="0" fillId="2" borderId="15" xfId="0" applyFill="1" applyBorder="1"/>
    <xf numFmtId="0" fontId="0" fillId="2" borderId="16" xfId="0" applyFill="1" applyBorder="1"/>
    <xf numFmtId="0" fontId="15" fillId="2" borderId="17" xfId="0" applyFont="1" applyFill="1" applyBorder="1"/>
    <xf numFmtId="0" fontId="3" fillId="0" borderId="18" xfId="0" applyFont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2" borderId="18" xfId="0" applyFill="1" applyBorder="1"/>
    <xf numFmtId="0" fontId="0" fillId="2" borderId="0" xfId="0" applyFill="1"/>
    <xf numFmtId="0" fontId="3" fillId="0" borderId="19" xfId="0" applyFont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2" borderId="19" xfId="0" applyFill="1" applyBorder="1"/>
    <xf numFmtId="0" fontId="0" fillId="2" borderId="9" xfId="0" applyFill="1" applyBorder="1"/>
    <xf numFmtId="0" fontId="5" fillId="0" borderId="28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kasborn/Desktop/analysis/ASCAM/macro%20analysis/A4G2-2224.xlsx" TargetMode="External"/><Relationship Id="rId1" Type="http://schemas.openxmlformats.org/officeDocument/2006/relationships/externalLinkPath" Target="A4G2-22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V"/>
      <sheetName val="IV_ex"/>
      <sheetName val="kinetics"/>
      <sheetName val="500ms_ex"/>
      <sheetName val="2ms_ex"/>
      <sheetName val="increment_ex"/>
      <sheetName val="10Hz_ex"/>
      <sheetName val="20Hz_ex"/>
      <sheetName val="50Hz_ex"/>
    </sheetNames>
    <sheetDataSet>
      <sheetData sheetId="0">
        <row r="30">
          <cell r="C30">
            <v>1.5404344755828443</v>
          </cell>
          <cell r="D30">
            <v>1.2523581912765924</v>
          </cell>
          <cell r="E30">
            <v>1.1937001183049158</v>
          </cell>
        </row>
        <row r="31">
          <cell r="C31">
            <v>1.1637318177968703</v>
          </cell>
          <cell r="D31">
            <v>0.96943789038314299</v>
          </cell>
          <cell r="E31">
            <v>0.9469281007947723</v>
          </cell>
        </row>
        <row r="32">
          <cell r="C32">
            <v>0.78263788278148194</v>
          </cell>
          <cell r="D32">
            <v>0.73456221669423549</v>
          </cell>
          <cell r="E32">
            <v>0.71580004065734104</v>
          </cell>
        </row>
        <row r="33">
          <cell r="C33">
            <v>0.43088325495525837</v>
          </cell>
          <cell r="D33">
            <v>0.47663512947113851</v>
          </cell>
          <cell r="E33">
            <v>0.50339892635178662</v>
          </cell>
        </row>
        <row r="34">
          <cell r="C34">
            <v>0.14770975561919206</v>
          </cell>
          <cell r="D34">
            <v>0.18063263480884056</v>
          </cell>
          <cell r="E34">
            <v>0.24902676082859951</v>
          </cell>
        </row>
        <row r="35">
          <cell r="C35">
            <v>-8.3309498953209205E-3</v>
          </cell>
          <cell r="D35">
            <v>-1.1952196266819381E-2</v>
          </cell>
          <cell r="E35">
            <v>5.2112225724971789E-2</v>
          </cell>
        </row>
        <row r="36">
          <cell r="C36">
            <v>-2.3782621047819866E-2</v>
          </cell>
          <cell r="D36">
            <v>-3.9793888077370027E-2</v>
          </cell>
          <cell r="E36">
            <v>-0.10905126726561015</v>
          </cell>
        </row>
        <row r="37">
          <cell r="C37">
            <v>-0.18022519171800508</v>
          </cell>
          <cell r="D37">
            <v>-0.20694210317115971</v>
          </cell>
          <cell r="E37">
            <v>-0.27205418772892143</v>
          </cell>
        </row>
        <row r="38">
          <cell r="C38">
            <v>-0.42821858877733249</v>
          </cell>
          <cell r="D38">
            <v>-0.66868974735603837</v>
          </cell>
          <cell r="E38">
            <v>-0.71138856934685313</v>
          </cell>
        </row>
        <row r="39">
          <cell r="C39">
            <v>-1</v>
          </cell>
          <cell r="D39">
            <v>-1</v>
          </cell>
          <cell r="E39">
            <v>-1</v>
          </cell>
        </row>
        <row r="40">
          <cell r="C40">
            <v>-1.3700517414246323</v>
          </cell>
          <cell r="D40">
            <v>-1.3089132443137326</v>
          </cell>
          <cell r="E40">
            <v>-1.5745037306464837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R48"/>
  <sheetViews>
    <sheetView topLeftCell="A6" workbookViewId="0">
      <selection activeCell="K29" sqref="K29:K40"/>
    </sheetView>
  </sheetViews>
  <sheetFormatPr baseColWidth="10" defaultColWidth="10.6640625" defaultRowHeight="16" x14ac:dyDescent="0.2"/>
  <cols>
    <col min="2" max="2" width="16.33203125" customWidth="1"/>
  </cols>
  <sheetData>
    <row r="3" spans="2:14" x14ac:dyDescent="0.2">
      <c r="B3" t="s">
        <v>36</v>
      </c>
    </row>
    <row r="5" spans="2:14" ht="17" thickBot="1" x14ac:dyDescent="0.25"/>
    <row r="6" spans="2:14" ht="22" thickBot="1" x14ac:dyDescent="0.3">
      <c r="B6" s="1"/>
      <c r="C6" s="153" t="s">
        <v>2</v>
      </c>
      <c r="D6" s="154"/>
      <c r="E6" s="154"/>
      <c r="F6" s="154"/>
      <c r="G6" s="154"/>
      <c r="H6" s="154"/>
      <c r="I6" s="155"/>
    </row>
    <row r="7" spans="2:14" ht="17" thickBot="1" x14ac:dyDescent="0.25">
      <c r="B7" s="1" t="s">
        <v>33</v>
      </c>
      <c r="C7" s="79">
        <v>45527</v>
      </c>
      <c r="D7" s="15"/>
      <c r="E7" s="15"/>
      <c r="F7" s="15"/>
      <c r="G7" s="15"/>
      <c r="H7" s="15"/>
      <c r="I7" s="15"/>
      <c r="J7" s="79">
        <v>45527</v>
      </c>
      <c r="K7" s="15"/>
      <c r="L7" s="15"/>
      <c r="M7" s="15"/>
      <c r="N7" s="16"/>
    </row>
    <row r="8" spans="2:14" ht="18" thickTop="1" thickBot="1" x14ac:dyDescent="0.25">
      <c r="B8" s="8" t="s">
        <v>0</v>
      </c>
      <c r="C8" s="17">
        <v>34</v>
      </c>
      <c r="D8">
        <v>35</v>
      </c>
      <c r="E8">
        <v>36</v>
      </c>
      <c r="F8">
        <v>37</v>
      </c>
      <c r="G8">
        <v>38</v>
      </c>
      <c r="H8">
        <v>39</v>
      </c>
      <c r="I8">
        <v>40</v>
      </c>
      <c r="J8" s="17">
        <v>70</v>
      </c>
      <c r="K8">
        <v>71</v>
      </c>
      <c r="L8">
        <v>72</v>
      </c>
      <c r="M8">
        <v>73</v>
      </c>
      <c r="N8" s="18">
        <v>74</v>
      </c>
    </row>
    <row r="9" spans="2:14" ht="17" thickTop="1" x14ac:dyDescent="0.2">
      <c r="B9" s="10">
        <v>-100</v>
      </c>
      <c r="C9" s="14">
        <v>-42.101790999999999</v>
      </c>
      <c r="D9" s="15">
        <v>-35.616534999999999</v>
      </c>
      <c r="E9" s="15">
        <v>-50.011288</v>
      </c>
      <c r="F9" s="15">
        <v>-45.583736000000002</v>
      </c>
      <c r="G9" s="15">
        <v>-43.020595999999998</v>
      </c>
      <c r="H9" s="15">
        <v>-207.1875</v>
      </c>
      <c r="I9" s="80">
        <v>-39.06673</v>
      </c>
      <c r="J9" s="15">
        <v>-41.686664999999998</v>
      </c>
      <c r="K9" s="15">
        <v>-19.270085999999999</v>
      </c>
      <c r="L9" s="15">
        <v>-54.898936999999997</v>
      </c>
      <c r="M9" s="15">
        <v>-46.965477</v>
      </c>
      <c r="N9" s="16">
        <v>-26.233315999999999</v>
      </c>
    </row>
    <row r="10" spans="2:14" x14ac:dyDescent="0.2">
      <c r="B10" s="11">
        <v>-80</v>
      </c>
      <c r="C10" s="17">
        <v>-42.051003000000001</v>
      </c>
      <c r="D10">
        <v>-35.113925999999999</v>
      </c>
      <c r="E10">
        <v>-38.312640999999999</v>
      </c>
      <c r="F10">
        <v>-45.285693999999999</v>
      </c>
      <c r="G10">
        <v>-47.037598000000003</v>
      </c>
      <c r="H10">
        <v>-169.375</v>
      </c>
      <c r="I10" s="18">
        <v>-44.190886999999996</v>
      </c>
      <c r="J10">
        <v>-25.820713000000001</v>
      </c>
      <c r="K10">
        <v>-16.327324000000001</v>
      </c>
      <c r="L10">
        <v>-36.560253000000003</v>
      </c>
      <c r="M10">
        <v>-32.925438</v>
      </c>
      <c r="N10" s="18">
        <v>-22.824691999999999</v>
      </c>
    </row>
    <row r="11" spans="2:14" x14ac:dyDescent="0.2">
      <c r="B11" s="11">
        <v>-60</v>
      </c>
      <c r="C11" s="17">
        <v>-35.723053</v>
      </c>
      <c r="D11">
        <v>-29.061793999999999</v>
      </c>
      <c r="E11">
        <v>-33.990195999999997</v>
      </c>
      <c r="F11">
        <v>-25.948785999999998</v>
      </c>
      <c r="G11">
        <v>-36.288094000000001</v>
      </c>
      <c r="H11">
        <v>-131.875</v>
      </c>
      <c r="I11" s="18">
        <v>-34.189472000000002</v>
      </c>
      <c r="J11">
        <v>-22.697317000000002</v>
      </c>
      <c r="K11">
        <v>-9.8257828000000007</v>
      </c>
      <c r="L11">
        <v>-27.781378</v>
      </c>
      <c r="M11">
        <v>-28.321034999999998</v>
      </c>
      <c r="N11" s="18">
        <v>-12.6601</v>
      </c>
    </row>
    <row r="12" spans="2:14" x14ac:dyDescent="0.2">
      <c r="B12" s="11">
        <v>-40</v>
      </c>
      <c r="C12" s="17">
        <v>-29.546061999999999</v>
      </c>
      <c r="D12">
        <v>-24.725238999999998</v>
      </c>
      <c r="E12">
        <v>-25.734691999999999</v>
      </c>
      <c r="F12">
        <v>-26.615406</v>
      </c>
      <c r="G12">
        <v>-23.287244999999999</v>
      </c>
      <c r="H12">
        <v>-89.6875</v>
      </c>
      <c r="I12" s="18">
        <v>-21.362864999999999</v>
      </c>
      <c r="J12">
        <v>-16.332135999999998</v>
      </c>
      <c r="K12">
        <v>-9.1042099000000007</v>
      </c>
      <c r="L12">
        <v>-21.515014999999998</v>
      </c>
      <c r="M12">
        <v>-25.321804</v>
      </c>
      <c r="N12" s="18">
        <v>-9.0804671999999993</v>
      </c>
    </row>
    <row r="13" spans="2:14" x14ac:dyDescent="0.2">
      <c r="B13" s="11">
        <v>-20</v>
      </c>
      <c r="C13" s="17">
        <v>-15.467691</v>
      </c>
      <c r="D13">
        <v>-15.519541</v>
      </c>
      <c r="E13">
        <v>-16.894400000000001</v>
      </c>
      <c r="F13">
        <v>-16.084931999999998</v>
      </c>
      <c r="G13">
        <v>-16.857012000000001</v>
      </c>
      <c r="H13">
        <v>-47.1875</v>
      </c>
      <c r="I13" s="18">
        <v>-12.961342999999999</v>
      </c>
      <c r="J13">
        <v>-9.3721122999999995</v>
      </c>
      <c r="K13">
        <v>-6.6330853000000003</v>
      </c>
      <c r="L13">
        <v>-15.283944</v>
      </c>
      <c r="M13">
        <v>-12.059483999999999</v>
      </c>
      <c r="N13" s="18">
        <v>-7.8888607000000004</v>
      </c>
    </row>
    <row r="14" spans="2:14" x14ac:dyDescent="0.2">
      <c r="B14" s="11">
        <v>0</v>
      </c>
      <c r="C14" s="17"/>
      <c r="I14" s="18"/>
      <c r="K14">
        <v>0</v>
      </c>
      <c r="L14">
        <v>0</v>
      </c>
      <c r="M14">
        <v>0</v>
      </c>
      <c r="N14" s="18">
        <v>0</v>
      </c>
    </row>
    <row r="15" spans="2:14" x14ac:dyDescent="0.2">
      <c r="B15" s="11">
        <v>20</v>
      </c>
      <c r="C15" s="17">
        <v>8.1913099000000003</v>
      </c>
      <c r="D15">
        <v>11.926143</v>
      </c>
      <c r="E15">
        <v>6.9310808000000002</v>
      </c>
      <c r="F15">
        <v>12.519752</v>
      </c>
      <c r="G15">
        <v>12.003738</v>
      </c>
      <c r="H15">
        <v>38.125</v>
      </c>
      <c r="I15" s="18">
        <v>9.4317855999999995</v>
      </c>
      <c r="J15">
        <v>6.2326746000000002</v>
      </c>
      <c r="K15">
        <v>5.1507955000000001</v>
      </c>
      <c r="L15">
        <v>6.8073024999999996</v>
      </c>
      <c r="M15">
        <v>6.1383470999999998</v>
      </c>
      <c r="N15" s="18">
        <v>2.8837267999999998</v>
      </c>
    </row>
    <row r="16" spans="2:14" x14ac:dyDescent="0.2">
      <c r="B16" s="11">
        <v>40</v>
      </c>
      <c r="C16" s="17">
        <v>20.096288999999999</v>
      </c>
      <c r="D16">
        <v>29.213107999999998</v>
      </c>
      <c r="E16">
        <v>18.378596999999999</v>
      </c>
      <c r="F16">
        <v>25.978414999999998</v>
      </c>
      <c r="G16">
        <v>22.409352999999999</v>
      </c>
      <c r="H16">
        <v>80</v>
      </c>
      <c r="I16" s="18">
        <v>28.148278999999999</v>
      </c>
      <c r="J16">
        <v>16.900666999999999</v>
      </c>
      <c r="K16">
        <v>11.652016</v>
      </c>
      <c r="L16">
        <v>21.289142999999999</v>
      </c>
      <c r="M16">
        <v>17.905864999999999</v>
      </c>
      <c r="N16" s="18">
        <v>7.9873589999999997</v>
      </c>
    </row>
    <row r="17" spans="2:18" x14ac:dyDescent="0.2">
      <c r="B17" s="11">
        <v>60</v>
      </c>
      <c r="C17" s="17">
        <v>40.734692000000003</v>
      </c>
      <c r="D17">
        <v>48.144398000000002</v>
      </c>
      <c r="E17">
        <v>47.055939000000002</v>
      </c>
      <c r="F17">
        <v>47.128948000000001</v>
      </c>
      <c r="G17">
        <v>51.425293000000003</v>
      </c>
      <c r="H17">
        <v>145</v>
      </c>
      <c r="I17" s="18">
        <v>46.209437999999999</v>
      </c>
      <c r="J17">
        <v>17.085471999999999</v>
      </c>
      <c r="K17">
        <v>17.134561999999999</v>
      </c>
      <c r="L17">
        <v>40.492493000000003</v>
      </c>
      <c r="M17">
        <v>37.317763999999997</v>
      </c>
      <c r="N17" s="18">
        <v>17.871855</v>
      </c>
    </row>
    <row r="18" spans="2:18" x14ac:dyDescent="0.2">
      <c r="B18" s="11">
        <v>80</v>
      </c>
      <c r="C18" s="17">
        <v>84.658225999999999</v>
      </c>
      <c r="D18">
        <v>83.803612000000001</v>
      </c>
      <c r="E18">
        <v>74.701606999999996</v>
      </c>
      <c r="F18">
        <v>79.285408000000004</v>
      </c>
      <c r="G18">
        <v>78.298180000000002</v>
      </c>
      <c r="H18">
        <v>192.5</v>
      </c>
      <c r="I18" s="18">
        <v>77.400184999999993</v>
      </c>
      <c r="J18">
        <v>50.968941000000001</v>
      </c>
      <c r="K18">
        <v>36.209896000000001</v>
      </c>
      <c r="L18">
        <v>69.814552000000006</v>
      </c>
      <c r="M18">
        <v>56.426785000000002</v>
      </c>
      <c r="N18" s="18">
        <v>38.902721</v>
      </c>
    </row>
    <row r="19" spans="2:18" ht="17" thickBot="1" x14ac:dyDescent="0.25">
      <c r="B19" s="11">
        <v>100</v>
      </c>
      <c r="C19" s="19">
        <v>120.71953000000001</v>
      </c>
      <c r="D19" s="20">
        <v>111.50288999999999</v>
      </c>
      <c r="E19" s="20">
        <v>132.68411</v>
      </c>
      <c r="F19" s="20">
        <v>115.59148999999999</v>
      </c>
      <c r="G19" s="20">
        <v>145.61266000000001</v>
      </c>
      <c r="H19" s="20">
        <v>286.5625</v>
      </c>
      <c r="I19" s="21">
        <v>118.69144</v>
      </c>
      <c r="J19" s="20">
        <v>87.872489999999999</v>
      </c>
      <c r="K19" s="20">
        <v>54.469006</v>
      </c>
      <c r="L19" s="20">
        <v>129.18474000000001</v>
      </c>
      <c r="M19" s="20">
        <v>107.27477</v>
      </c>
      <c r="N19" s="21">
        <v>47.904583000000002</v>
      </c>
    </row>
    <row r="20" spans="2:18" x14ac:dyDescent="0.2">
      <c r="B20" s="9" t="s">
        <v>4</v>
      </c>
      <c r="C20" s="2"/>
      <c r="D20" s="2"/>
      <c r="E20" s="2"/>
      <c r="F20" s="2"/>
      <c r="G20" s="2"/>
      <c r="H20" s="2" t="s">
        <v>47</v>
      </c>
      <c r="I20" s="5"/>
    </row>
    <row r="27" spans="2:18" ht="17" thickBot="1" x14ac:dyDescent="0.25"/>
    <row r="28" spans="2:18" ht="22" thickBot="1" x14ac:dyDescent="0.3">
      <c r="B28" s="1"/>
      <c r="C28" s="156" t="s">
        <v>1</v>
      </c>
      <c r="D28" s="157"/>
      <c r="E28" s="157"/>
      <c r="F28" s="157"/>
      <c r="G28" s="157"/>
      <c r="H28" s="157"/>
      <c r="I28" s="158"/>
    </row>
    <row r="29" spans="2:18" ht="18" thickTop="1" thickBot="1" x14ac:dyDescent="0.25">
      <c r="B29" s="8" t="s">
        <v>0</v>
      </c>
      <c r="C29" s="17">
        <v>34</v>
      </c>
      <c r="D29">
        <v>35</v>
      </c>
      <c r="E29">
        <v>36</v>
      </c>
      <c r="F29">
        <v>37</v>
      </c>
      <c r="G29">
        <v>38</v>
      </c>
      <c r="H29">
        <v>39</v>
      </c>
      <c r="I29">
        <v>40</v>
      </c>
      <c r="J29" s="17">
        <v>70</v>
      </c>
      <c r="K29">
        <v>71</v>
      </c>
      <c r="L29">
        <v>72</v>
      </c>
      <c r="M29">
        <v>73</v>
      </c>
      <c r="N29" s="18">
        <v>74</v>
      </c>
      <c r="O29" s="18"/>
      <c r="Q29" t="s">
        <v>50</v>
      </c>
      <c r="R29" t="s">
        <v>51</v>
      </c>
    </row>
    <row r="30" spans="2:18" ht="17" thickTop="1" x14ac:dyDescent="0.2">
      <c r="B30" s="10">
        <v>100</v>
      </c>
      <c r="C30" s="7">
        <f>(C9/C$18)*-1</f>
        <v>0.49731482679544925</v>
      </c>
      <c r="D30" s="7">
        <f>(D9/D$18)*-1</f>
        <v>0.424999998806734</v>
      </c>
      <c r="E30" s="7">
        <f t="shared" ref="E30:K30" si="0">(E9/E$18)*-1</f>
        <v>0.66948075159882436</v>
      </c>
      <c r="F30" s="7">
        <f t="shared" si="0"/>
        <v>0.57493222460304427</v>
      </c>
      <c r="G30" s="7">
        <f t="shared" si="0"/>
        <v>0.54944567038467551</v>
      </c>
      <c r="H30" s="7">
        <f t="shared" si="0"/>
        <v>1.0762987012987013</v>
      </c>
      <c r="I30" s="7">
        <f t="shared" si="0"/>
        <v>0.50473690728258602</v>
      </c>
      <c r="J30" s="7"/>
      <c r="K30" s="7">
        <f t="shared" si="0"/>
        <v>0.53217733627293484</v>
      </c>
      <c r="L30" s="7">
        <f t="shared" ref="L30:N30" si="1">(L9/L$18)*-1</f>
        <v>0.78635378194505912</v>
      </c>
      <c r="M30" s="7">
        <f t="shared" si="1"/>
        <v>0.83232594236939061</v>
      </c>
      <c r="N30" s="7">
        <f t="shared" si="1"/>
        <v>0.67433113483244522</v>
      </c>
      <c r="Q30">
        <f>AVERAGE(C30:N30)</f>
        <v>0.64749066147180401</v>
      </c>
      <c r="R30">
        <f>AVERAGE([1]IV!C30:K30)</f>
        <v>1.3288309283881174</v>
      </c>
    </row>
    <row r="31" spans="2:18" x14ac:dyDescent="0.2">
      <c r="B31" s="11">
        <v>80</v>
      </c>
      <c r="C31" s="7">
        <f t="shared" ref="C31:K40" si="2">(C10/C$18)*-1</f>
        <v>0.49671490872015206</v>
      </c>
      <c r="D31" s="7">
        <f t="shared" si="2"/>
        <v>0.41900253654937925</v>
      </c>
      <c r="E31" s="7">
        <f t="shared" si="2"/>
        <v>0.51287572702418571</v>
      </c>
      <c r="F31" s="7">
        <f t="shared" si="2"/>
        <v>0.57117312179310464</v>
      </c>
      <c r="G31" s="7">
        <f t="shared" si="2"/>
        <v>0.60074957042424237</v>
      </c>
      <c r="H31" s="7">
        <f t="shared" si="2"/>
        <v>0.87987012987012991</v>
      </c>
      <c r="I31" s="7">
        <f t="shared" si="2"/>
        <v>0.57094032785580551</v>
      </c>
      <c r="J31" s="7"/>
      <c r="K31" s="7">
        <f t="shared" si="2"/>
        <v>0.45090778498783868</v>
      </c>
      <c r="L31" s="7">
        <f t="shared" ref="L31:N31" si="3">(L10/L$18)*-1</f>
        <v>0.52367668276378831</v>
      </c>
      <c r="M31" s="7">
        <f t="shared" si="3"/>
        <v>0.58350724748893634</v>
      </c>
      <c r="N31" s="7">
        <f t="shared" si="3"/>
        <v>0.58671196803945924</v>
      </c>
      <c r="Q31">
        <f t="shared" ref="Q31:Q40" si="4">AVERAGE(C31:N31)</f>
        <v>0.56328454595609301</v>
      </c>
      <c r="R31">
        <f>AVERAGE([1]IV!C31:K31)</f>
        <v>1.026699269658262</v>
      </c>
    </row>
    <row r="32" spans="2:18" x14ac:dyDescent="0.2">
      <c r="B32" s="11">
        <v>60</v>
      </c>
      <c r="C32" s="7">
        <f t="shared" si="2"/>
        <v>0.42196789004295931</v>
      </c>
      <c r="D32" s="7">
        <f t="shared" si="2"/>
        <v>0.34678450375146119</v>
      </c>
      <c r="E32" s="7">
        <f t="shared" si="2"/>
        <v>0.45501291558560447</v>
      </c>
      <c r="F32" s="7">
        <f t="shared" si="2"/>
        <v>0.32728324990141938</v>
      </c>
      <c r="G32" s="7">
        <f t="shared" si="2"/>
        <v>0.4634602490121737</v>
      </c>
      <c r="H32" s="7">
        <f t="shared" si="2"/>
        <v>0.68506493506493504</v>
      </c>
      <c r="I32" s="7">
        <f t="shared" si="2"/>
        <v>0.44172338864564736</v>
      </c>
      <c r="J32" s="7"/>
      <c r="K32" s="7">
        <f t="shared" si="2"/>
        <v>0.27135628337623507</v>
      </c>
      <c r="L32" s="7">
        <f t="shared" ref="L32:N32" si="5">(L11/L$18)*-1</f>
        <v>0.39793105024866443</v>
      </c>
      <c r="M32" s="7">
        <f t="shared" si="5"/>
        <v>0.50190764900038165</v>
      </c>
      <c r="N32" s="7">
        <f t="shared" si="5"/>
        <v>0.32542967881346913</v>
      </c>
      <c r="Q32">
        <f t="shared" si="4"/>
        <v>0.42162925394935918</v>
      </c>
      <c r="R32">
        <f>AVERAGE([1]IV!C32:K32)</f>
        <v>0.7443333800443529</v>
      </c>
    </row>
    <row r="33" spans="2:18" x14ac:dyDescent="0.2">
      <c r="B33" s="11">
        <v>40</v>
      </c>
      <c r="C33" s="7">
        <f t="shared" si="2"/>
        <v>0.34900402944895159</v>
      </c>
      <c r="D33" s="7">
        <f t="shared" si="2"/>
        <v>0.29503786781887154</v>
      </c>
      <c r="E33" s="7">
        <f t="shared" si="2"/>
        <v>0.34449984456157684</v>
      </c>
      <c r="F33" s="7">
        <f t="shared" si="2"/>
        <v>0.33569110220130288</v>
      </c>
      <c r="G33" s="7">
        <f t="shared" si="2"/>
        <v>0.29741744954991289</v>
      </c>
      <c r="H33" s="7">
        <f t="shared" si="2"/>
        <v>0.46590909090909088</v>
      </c>
      <c r="I33" s="7">
        <f t="shared" si="2"/>
        <v>0.27600534804923271</v>
      </c>
      <c r="J33" s="7"/>
      <c r="K33" s="7">
        <f t="shared" si="2"/>
        <v>0.2514287779230297</v>
      </c>
      <c r="L33" s="7">
        <f t="shared" ref="L33:N33" si="6">(L12/L$18)*-1</f>
        <v>0.30817378875395485</v>
      </c>
      <c r="M33" s="7">
        <f t="shared" si="6"/>
        <v>0.44875503716896148</v>
      </c>
      <c r="N33" s="7">
        <f t="shared" si="6"/>
        <v>0.23341470639033191</v>
      </c>
      <c r="Q33">
        <f t="shared" si="4"/>
        <v>0.32775791297956525</v>
      </c>
      <c r="R33">
        <f>AVERAGE([1]IV!C33:K33)</f>
        <v>0.47030577025939452</v>
      </c>
    </row>
    <row r="34" spans="2:18" x14ac:dyDescent="0.2">
      <c r="B34" s="11">
        <v>20</v>
      </c>
      <c r="C34" s="7">
        <f t="shared" si="2"/>
        <v>0.18270747842034868</v>
      </c>
      <c r="D34" s="7">
        <f t="shared" si="2"/>
        <v>0.18518940448533411</v>
      </c>
      <c r="E34" s="7">
        <f t="shared" si="2"/>
        <v>0.22615845466349876</v>
      </c>
      <c r="F34" s="7">
        <f t="shared" si="2"/>
        <v>0.20287379993049917</v>
      </c>
      <c r="G34" s="7">
        <f t="shared" si="2"/>
        <v>0.21529251382343753</v>
      </c>
      <c r="H34" s="7">
        <f t="shared" si="2"/>
        <v>0.24512987012987014</v>
      </c>
      <c r="I34" s="7">
        <f t="shared" si="2"/>
        <v>0.16745881162945542</v>
      </c>
      <c r="J34" s="7"/>
      <c r="K34" s="7">
        <f t="shared" si="2"/>
        <v>0.18318432342362984</v>
      </c>
      <c r="L34" s="7">
        <f t="shared" ref="L34:N34" si="7">(L13/L$18)*-1</f>
        <v>0.21892203791553369</v>
      </c>
      <c r="M34" s="7">
        <f t="shared" si="7"/>
        <v>0.21371914065279457</v>
      </c>
      <c r="N34" s="7">
        <f t="shared" si="7"/>
        <v>0.20278429110395646</v>
      </c>
      <c r="Q34">
        <f t="shared" si="4"/>
        <v>0.20394728419803257</v>
      </c>
      <c r="R34">
        <f>AVERAGE([1]IV!C34:K34)</f>
        <v>0.19245638375221072</v>
      </c>
    </row>
    <row r="35" spans="2:18" x14ac:dyDescent="0.2">
      <c r="B35" s="11">
        <v>0</v>
      </c>
      <c r="C35" s="7">
        <f t="shared" si="2"/>
        <v>0</v>
      </c>
      <c r="D35" s="7">
        <f t="shared" si="2"/>
        <v>0</v>
      </c>
      <c r="E35" s="7">
        <f t="shared" si="2"/>
        <v>0</v>
      </c>
      <c r="F35" s="7">
        <f t="shared" si="2"/>
        <v>0</v>
      </c>
      <c r="G35" s="7">
        <f t="shared" si="2"/>
        <v>0</v>
      </c>
      <c r="H35" s="7">
        <f t="shared" si="2"/>
        <v>0</v>
      </c>
      <c r="I35" s="7">
        <f t="shared" si="2"/>
        <v>0</v>
      </c>
      <c r="J35" s="7"/>
      <c r="K35" s="7">
        <f t="shared" ref="K35" si="8">(K14/K$18)*-1</f>
        <v>0</v>
      </c>
      <c r="L35" s="7">
        <f t="shared" ref="L35:N35" si="9">(L14/L$18)*-1</f>
        <v>0</v>
      </c>
      <c r="M35" s="7">
        <f t="shared" si="9"/>
        <v>0</v>
      </c>
      <c r="N35" s="7">
        <f t="shared" si="9"/>
        <v>0</v>
      </c>
      <c r="Q35">
        <f t="shared" si="4"/>
        <v>0</v>
      </c>
      <c r="R35">
        <f>AVERAGE([1]IV!C35:K35)</f>
        <v>1.0609693187610495E-2</v>
      </c>
    </row>
    <row r="36" spans="2:18" x14ac:dyDescent="0.2">
      <c r="B36" s="11">
        <v>-20</v>
      </c>
      <c r="C36" s="7">
        <f t="shared" si="2"/>
        <v>-9.6757400751582012E-2</v>
      </c>
      <c r="D36" s="7">
        <f t="shared" si="2"/>
        <v>-0.14231060828261197</v>
      </c>
      <c r="E36" s="7">
        <f t="shared" si="2"/>
        <v>-9.2783556851728774E-2</v>
      </c>
      <c r="F36" s="7">
        <f t="shared" si="2"/>
        <v>-0.15790739198819537</v>
      </c>
      <c r="G36" s="7">
        <f t="shared" si="2"/>
        <v>-0.15330800792559929</v>
      </c>
      <c r="H36" s="7">
        <f t="shared" si="2"/>
        <v>-0.19805194805194806</v>
      </c>
      <c r="I36" s="7">
        <f t="shared" si="2"/>
        <v>-0.12185740382920274</v>
      </c>
      <c r="J36" s="7"/>
      <c r="K36" s="7">
        <f t="shared" ref="K36" si="10">(K15/K$18)*-1</f>
        <v>-0.14224828207184026</v>
      </c>
      <c r="L36" s="7">
        <f t="shared" ref="L36:N36" si="11">(L15/L$18)*-1</f>
        <v>-9.7505495702385925E-2</v>
      </c>
      <c r="M36" s="7">
        <f t="shared" si="11"/>
        <v>-0.10878427860102254</v>
      </c>
      <c r="N36" s="7">
        <f t="shared" si="11"/>
        <v>-7.4126609292959222E-2</v>
      </c>
      <c r="Q36">
        <f t="shared" si="4"/>
        <v>-0.12596736212264331</v>
      </c>
      <c r="R36">
        <f>AVERAGE([1]IV!C36:K36)</f>
        <v>-5.7542592130266683E-2</v>
      </c>
    </row>
    <row r="37" spans="2:18" x14ac:dyDescent="0.2">
      <c r="B37" s="11">
        <v>-40</v>
      </c>
      <c r="C37" s="7">
        <f t="shared" si="2"/>
        <v>-0.23738140933876878</v>
      </c>
      <c r="D37" s="7">
        <f t="shared" si="2"/>
        <v>-0.34859008225087001</v>
      </c>
      <c r="E37" s="7">
        <f t="shared" si="2"/>
        <v>-0.2460267956484524</v>
      </c>
      <c r="F37" s="7">
        <f t="shared" si="2"/>
        <v>-0.32765695044414728</v>
      </c>
      <c r="G37" s="7">
        <f>(G15/G$18)*-1</f>
        <v>-0.15330800792559929</v>
      </c>
      <c r="H37" s="7">
        <f t="shared" si="2"/>
        <v>-0.41558441558441561</v>
      </c>
      <c r="I37" s="7">
        <f t="shared" si="2"/>
        <v>-0.36367198605533052</v>
      </c>
      <c r="J37" s="7"/>
      <c r="K37" s="7">
        <f t="shared" ref="K37" si="12">(K16/K$18)*-1</f>
        <v>-0.32179092698857792</v>
      </c>
      <c r="L37" s="7">
        <f t="shared" ref="L37:N37" si="13">(L16/L$18)*-1</f>
        <v>-0.30493847471799285</v>
      </c>
      <c r="M37" s="7">
        <f t="shared" si="13"/>
        <v>-0.31732917266152944</v>
      </c>
      <c r="N37" s="7">
        <f t="shared" si="13"/>
        <v>-0.20531620397452405</v>
      </c>
      <c r="Q37">
        <f t="shared" si="4"/>
        <v>-0.29469040232638255</v>
      </c>
      <c r="R37">
        <f>AVERAGE([1]IV!C37:K37)</f>
        <v>-0.21974049420602873</v>
      </c>
    </row>
    <row r="38" spans="2:18" x14ac:dyDescent="0.2">
      <c r="B38" s="11">
        <v>-60</v>
      </c>
      <c r="C38" s="7">
        <f t="shared" si="2"/>
        <v>-0.48116637832689763</v>
      </c>
      <c r="D38" s="7">
        <f t="shared" si="2"/>
        <v>-0.57449072720159133</v>
      </c>
      <c r="E38" s="7">
        <f t="shared" si="2"/>
        <v>-0.62991869773296849</v>
      </c>
      <c r="F38" s="7">
        <f t="shared" si="2"/>
        <v>-0.59442146025155096</v>
      </c>
      <c r="G38" s="7">
        <f t="shared" si="2"/>
        <v>-0.65678784615427843</v>
      </c>
      <c r="H38" s="7">
        <f t="shared" si="2"/>
        <v>-0.75324675324675328</v>
      </c>
      <c r="I38" s="7">
        <f t="shared" si="2"/>
        <v>-0.59701973580554102</v>
      </c>
      <c r="J38" s="7"/>
      <c r="K38" s="7">
        <f t="shared" ref="K38" si="14">(K17/K$18)*-1</f>
        <v>-0.47320108293047841</v>
      </c>
      <c r="L38" s="7">
        <f t="shared" ref="L38:N38" si="15">(L17/L$18)*-1</f>
        <v>-0.5800007568622656</v>
      </c>
      <c r="M38" s="7">
        <f t="shared" si="15"/>
        <v>-0.66134840040948628</v>
      </c>
      <c r="N38" s="7">
        <f t="shared" si="15"/>
        <v>-0.45939858551282314</v>
      </c>
      <c r="Q38">
        <f t="shared" si="4"/>
        <v>-0.58736367494860309</v>
      </c>
      <c r="R38">
        <f>AVERAGE([1]IV!C38:K38)</f>
        <v>-0.60276563516007464</v>
      </c>
    </row>
    <row r="39" spans="2:18" x14ac:dyDescent="0.2">
      <c r="B39" s="11">
        <v>-80</v>
      </c>
      <c r="C39" s="7">
        <f t="shared" si="2"/>
        <v>-1</v>
      </c>
      <c r="D39" s="7">
        <f t="shared" si="2"/>
        <v>-1</v>
      </c>
      <c r="E39" s="7">
        <f t="shared" si="2"/>
        <v>-1</v>
      </c>
      <c r="F39" s="7">
        <f t="shared" si="2"/>
        <v>-1</v>
      </c>
      <c r="G39" s="7">
        <f t="shared" si="2"/>
        <v>-1</v>
      </c>
      <c r="H39" s="7">
        <f t="shared" si="2"/>
        <v>-1</v>
      </c>
      <c r="I39" s="7">
        <f t="shared" si="2"/>
        <v>-1</v>
      </c>
      <c r="J39" s="7"/>
      <c r="K39" s="7">
        <f t="shared" ref="K39" si="16">(K18/K$18)*-1</f>
        <v>-1</v>
      </c>
      <c r="L39" s="7">
        <f t="shared" ref="L39:N39" si="17">(L18/L$18)*-1</f>
        <v>-1</v>
      </c>
      <c r="M39" s="7">
        <f t="shared" si="17"/>
        <v>-1</v>
      </c>
      <c r="N39" s="7">
        <f t="shared" si="17"/>
        <v>-1</v>
      </c>
      <c r="Q39">
        <f t="shared" si="4"/>
        <v>-1</v>
      </c>
      <c r="R39">
        <f>AVERAGE([1]IV!C39:K39)</f>
        <v>-1</v>
      </c>
    </row>
    <row r="40" spans="2:18" x14ac:dyDescent="0.2">
      <c r="B40" s="11">
        <v>-100</v>
      </c>
      <c r="C40" s="7">
        <f t="shared" si="2"/>
        <v>-1.4259633789160666</v>
      </c>
      <c r="D40" s="7">
        <f t="shared" si="2"/>
        <v>-1.3305260637214538</v>
      </c>
      <c r="E40" s="7">
        <f t="shared" si="2"/>
        <v>-1.7761881615210768</v>
      </c>
      <c r="F40" s="7">
        <f t="shared" si="2"/>
        <v>-1.4579163167073566</v>
      </c>
      <c r="G40" s="7">
        <f t="shared" si="2"/>
        <v>-1.8597196001235279</v>
      </c>
      <c r="H40" s="7">
        <f t="shared" si="2"/>
        <v>-1.4886363636363635</v>
      </c>
      <c r="I40" s="7">
        <f t="shared" si="2"/>
        <v>-1.533477471662374</v>
      </c>
      <c r="J40" s="7"/>
      <c r="K40" s="7">
        <f t="shared" ref="K40" si="18">(K19/K$18)*-1</f>
        <v>-1.5042574549233723</v>
      </c>
      <c r="L40" s="7">
        <f t="shared" ref="L40:N40" si="19">(L19/L$18)*-1</f>
        <v>-1.8503984670703035</v>
      </c>
      <c r="M40" s="7">
        <f t="shared" si="19"/>
        <v>-1.9011320598896428</v>
      </c>
      <c r="N40" s="7">
        <f t="shared" si="19"/>
        <v>-1.2313941484967081</v>
      </c>
      <c r="Q40">
        <f t="shared" si="4"/>
        <v>-1.5781463169698406</v>
      </c>
      <c r="R40">
        <f>AVERAGE([1]IV!C40:K40)</f>
        <v>-1.417822905461616</v>
      </c>
    </row>
    <row r="41" spans="2:18" x14ac:dyDescent="0.2">
      <c r="B41" s="9" t="s">
        <v>4</v>
      </c>
      <c r="C41" s="3"/>
      <c r="D41" s="3"/>
      <c r="E41" s="3"/>
      <c r="F41" s="3"/>
      <c r="G41" s="3"/>
      <c r="H41" s="3"/>
      <c r="I41" s="4"/>
    </row>
    <row r="47" spans="2:18" x14ac:dyDescent="0.2">
      <c r="B47" s="12" t="s">
        <v>3</v>
      </c>
      <c r="C47" s="9">
        <f>(C32/C38)*-1</f>
        <v>0.87696877639335036</v>
      </c>
      <c r="D47" s="3">
        <f t="shared" ref="D47:N47" si="20">(D32/D38)*-1</f>
        <v>0.60363812213416801</v>
      </c>
      <c r="E47" s="3">
        <f t="shared" si="20"/>
        <v>0.72233594148445313</v>
      </c>
      <c r="F47" s="3">
        <f t="shared" si="20"/>
        <v>0.55059124171411578</v>
      </c>
      <c r="G47" s="3">
        <f t="shared" si="20"/>
        <v>0.70564681080183633</v>
      </c>
      <c r="H47" s="3">
        <f t="shared" si="20"/>
        <v>0.90948275862068961</v>
      </c>
      <c r="I47" s="4">
        <f t="shared" si="20"/>
        <v>0.73988071441163183</v>
      </c>
      <c r="J47" s="4" t="e">
        <f t="shared" si="20"/>
        <v>#DIV/0!</v>
      </c>
      <c r="K47" s="4">
        <f t="shared" si="20"/>
        <v>0.57344814533339117</v>
      </c>
      <c r="L47" s="4">
        <f t="shared" si="20"/>
        <v>0.68608712237105274</v>
      </c>
      <c r="M47" s="4">
        <f t="shared" si="20"/>
        <v>0.75891564671452461</v>
      </c>
      <c r="N47" s="4">
        <f t="shared" si="20"/>
        <v>0.70838197825575466</v>
      </c>
    </row>
    <row r="48" spans="2:18" x14ac:dyDescent="0.2">
      <c r="C48" t="e">
        <f>AVERAGE(C47:AJ47)</f>
        <v>#DIV/0!</v>
      </c>
    </row>
  </sheetData>
  <mergeCells count="2">
    <mergeCell ref="C6:I6"/>
    <mergeCell ref="C28:I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84D6-44D0-484C-803E-486D079F79AB}">
  <dimension ref="A1:K12"/>
  <sheetViews>
    <sheetView workbookViewId="0">
      <selection activeCell="F25" sqref="F25"/>
    </sheetView>
  </sheetViews>
  <sheetFormatPr baseColWidth="10" defaultRowHeight="16" x14ac:dyDescent="0.2"/>
  <sheetData>
    <row r="1" spans="1:11" x14ac:dyDescent="0.2">
      <c r="A1" s="1" t="str">
        <f>IV!B8</f>
        <v>Recording number</v>
      </c>
      <c r="B1" s="9">
        <v>43</v>
      </c>
      <c r="C1" s="3">
        <v>47</v>
      </c>
      <c r="D1" s="3">
        <v>59</v>
      </c>
      <c r="E1" s="3" t="s">
        <v>72</v>
      </c>
      <c r="F1" s="3" t="s">
        <v>73</v>
      </c>
      <c r="G1" s="3" t="s">
        <v>74</v>
      </c>
      <c r="H1" s="3" t="s">
        <v>75</v>
      </c>
      <c r="I1" s="4" t="s">
        <v>76</v>
      </c>
      <c r="J1">
        <v>178</v>
      </c>
    </row>
    <row r="2" spans="1:11" x14ac:dyDescent="0.2">
      <c r="A2" s="1">
        <v>100</v>
      </c>
      <c r="B2" s="110">
        <v>1.2843333619680166</v>
      </c>
      <c r="C2" s="111">
        <v>1.1438533426556019</v>
      </c>
      <c r="D2" s="111">
        <v>1.1819001453323204</v>
      </c>
      <c r="E2" s="111">
        <v>1.4898030658153507</v>
      </c>
      <c r="F2" s="111">
        <v>1.2554489973844811</v>
      </c>
      <c r="G2" s="111">
        <v>0.50742916378714586</v>
      </c>
      <c r="H2" s="111">
        <v>0.88301043219076014</v>
      </c>
      <c r="I2" s="109">
        <v>1.9762962962962962</v>
      </c>
      <c r="J2" s="109">
        <v>0.9360576923076922</v>
      </c>
      <c r="K2" s="109"/>
    </row>
    <row r="3" spans="1:11" x14ac:dyDescent="0.2">
      <c r="A3" s="1">
        <v>80</v>
      </c>
      <c r="B3" s="7">
        <v>0.63932167449599198</v>
      </c>
      <c r="C3">
        <v>0.55191246829025442</v>
      </c>
      <c r="D3">
        <v>0.67654886575001638</v>
      </c>
      <c r="E3">
        <v>0.72289124168215735</v>
      </c>
      <c r="F3">
        <v>0.47009590235396687</v>
      </c>
      <c r="G3">
        <v>0.17208016586040084</v>
      </c>
      <c r="H3">
        <v>0.29806259314456041</v>
      </c>
      <c r="I3" s="109">
        <v>0.88148148148148153</v>
      </c>
      <c r="J3" s="109">
        <v>0.30240384615384613</v>
      </c>
      <c r="K3" s="109"/>
    </row>
    <row r="4" spans="1:11" x14ac:dyDescent="0.2">
      <c r="A4" s="1">
        <v>60</v>
      </c>
      <c r="B4" s="7">
        <v>0.25297951414477998</v>
      </c>
      <c r="C4">
        <v>0.14592998781027963</v>
      </c>
      <c r="D4">
        <v>0.21848890271107574</v>
      </c>
      <c r="E4">
        <v>0.25216196557019316</v>
      </c>
      <c r="F4">
        <v>0.12327811682650393</v>
      </c>
      <c r="G4">
        <v>2.5397373876986869E-2</v>
      </c>
      <c r="H4">
        <v>0.10447093889716841</v>
      </c>
      <c r="I4" s="109">
        <v>0.12592592592592591</v>
      </c>
      <c r="J4" s="109">
        <v>0.11778846153846154</v>
      </c>
      <c r="K4" s="109"/>
    </row>
    <row r="5" spans="1:11" x14ac:dyDescent="0.2">
      <c r="A5" s="1">
        <v>40</v>
      </c>
      <c r="B5" s="7">
        <v>0</v>
      </c>
      <c r="C5">
        <v>0</v>
      </c>
      <c r="D5">
        <v>0</v>
      </c>
      <c r="E5">
        <v>8.6936609283655278E-2</v>
      </c>
      <c r="F5">
        <v>0</v>
      </c>
      <c r="G5">
        <v>0</v>
      </c>
      <c r="H5">
        <v>2.2354694485842028E-2</v>
      </c>
      <c r="I5" s="109">
        <v>0.14814814814814814</v>
      </c>
      <c r="J5" s="109">
        <v>6.0096153846153841E-2</v>
      </c>
      <c r="K5" s="109"/>
    </row>
    <row r="6" spans="1:11" x14ac:dyDescent="0.2">
      <c r="A6" s="1">
        <v>20</v>
      </c>
      <c r="B6" s="7">
        <v>0</v>
      </c>
      <c r="C6">
        <v>0</v>
      </c>
      <c r="D6">
        <v>0</v>
      </c>
      <c r="E6">
        <v>3.574988550338102E-2</v>
      </c>
      <c r="F6">
        <v>0</v>
      </c>
      <c r="G6">
        <v>0</v>
      </c>
      <c r="H6">
        <v>3.7257824143070051E-2</v>
      </c>
      <c r="I6" s="109">
        <v>0</v>
      </c>
      <c r="J6" s="109">
        <v>0</v>
      </c>
      <c r="K6" s="109"/>
    </row>
    <row r="7" spans="1:11" x14ac:dyDescent="0.2">
      <c r="A7" s="1">
        <v>0</v>
      </c>
      <c r="B7" s="7">
        <v>0</v>
      </c>
      <c r="C7">
        <v>0</v>
      </c>
      <c r="D7">
        <v>0</v>
      </c>
      <c r="E7">
        <v>-1.3470190468493225E-2</v>
      </c>
      <c r="F7">
        <v>0</v>
      </c>
      <c r="G7">
        <v>0</v>
      </c>
      <c r="H7">
        <v>0</v>
      </c>
      <c r="I7" s="109">
        <v>0</v>
      </c>
      <c r="J7" s="109">
        <v>0</v>
      </c>
      <c r="K7" s="109"/>
    </row>
    <row r="8" spans="1:11" x14ac:dyDescent="0.2">
      <c r="A8" s="1">
        <v>-20</v>
      </c>
      <c r="B8" s="7">
        <v>0</v>
      </c>
      <c r="C8">
        <v>0</v>
      </c>
      <c r="D8">
        <v>0</v>
      </c>
      <c r="E8">
        <v>-0.11024003879414855</v>
      </c>
      <c r="F8">
        <v>0</v>
      </c>
      <c r="G8">
        <v>0</v>
      </c>
      <c r="H8">
        <v>-1.490312965722802E-2</v>
      </c>
      <c r="I8" s="109">
        <v>0</v>
      </c>
      <c r="J8" s="109">
        <v>0</v>
      </c>
      <c r="K8" s="109"/>
    </row>
    <row r="9" spans="1:11" x14ac:dyDescent="0.2">
      <c r="A9" s="1">
        <v>-40</v>
      </c>
      <c r="B9" s="7">
        <v>-0.19528477192474808</v>
      </c>
      <c r="C9">
        <v>-0.26169096679490889</v>
      </c>
      <c r="D9">
        <v>-0.34004623122790856</v>
      </c>
      <c r="E9">
        <v>-0.31797731619925107</v>
      </c>
      <c r="F9">
        <v>-0.11804707933740191</v>
      </c>
      <c r="G9">
        <v>-8.6385625431928126E-2</v>
      </c>
      <c r="H9">
        <v>-0.12667660208643816</v>
      </c>
      <c r="I9" s="109">
        <v>-0.14814814814814814</v>
      </c>
      <c r="J9" s="109">
        <v>-0.22596153846153846</v>
      </c>
      <c r="K9" s="109"/>
    </row>
    <row r="10" spans="1:11" x14ac:dyDescent="0.2">
      <c r="A10" s="1">
        <v>-60</v>
      </c>
      <c r="B10" s="7">
        <v>-0.47883821554682449</v>
      </c>
      <c r="C10">
        <v>-0.66815408099391982</v>
      </c>
      <c r="D10">
        <v>-0.68659503717038561</v>
      </c>
      <c r="E10">
        <v>-0.6465960828686117</v>
      </c>
      <c r="F10">
        <v>-0.38012205754141237</v>
      </c>
      <c r="G10">
        <v>-0.35072563925362821</v>
      </c>
      <c r="H10">
        <v>-0.4008941877794337</v>
      </c>
      <c r="I10" s="109">
        <v>-0.44444444444444442</v>
      </c>
      <c r="J10" s="109">
        <v>-0.37740384615384615</v>
      </c>
      <c r="K10" s="109"/>
    </row>
    <row r="11" spans="1:11" x14ac:dyDescent="0.2">
      <c r="A11" s="1">
        <v>-80</v>
      </c>
      <c r="B11" s="7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 s="109">
        <v>-1</v>
      </c>
      <c r="J11" s="109">
        <v>-1</v>
      </c>
      <c r="K11" s="109"/>
    </row>
    <row r="12" spans="1:11" x14ac:dyDescent="0.2">
      <c r="A12" s="1">
        <v>-100</v>
      </c>
      <c r="B12" s="136">
        <v>-1.3380007867002446</v>
      </c>
      <c r="C12" s="2">
        <v>-2.4285107675863253</v>
      </c>
      <c r="D12" s="2">
        <v>-1.2150619307069848</v>
      </c>
      <c r="E12" s="2">
        <v>-1.2269996497750477</v>
      </c>
      <c r="F12" s="2">
        <v>-1.8064516129032258</v>
      </c>
      <c r="G12" s="2">
        <v>-1.9678645473393228</v>
      </c>
      <c r="H12" s="2">
        <v>-2.2153502235469453</v>
      </c>
      <c r="I12" s="109">
        <v>-4.4866666666666664</v>
      </c>
      <c r="J12" s="109">
        <v>-2.4855769230769234</v>
      </c>
      <c r="K12" s="1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J329"/>
  <sheetViews>
    <sheetView topLeftCell="A15" zoomScale="98" zoomScaleNormal="98" workbookViewId="0">
      <selection activeCell="N58" sqref="N58"/>
    </sheetView>
  </sheetViews>
  <sheetFormatPr baseColWidth="10" defaultColWidth="10.6640625" defaultRowHeight="15" x14ac:dyDescent="0.2"/>
  <cols>
    <col min="1" max="9" width="10.6640625" style="22"/>
    <col min="10" max="10" width="8.6640625" style="22" customWidth="1"/>
    <col min="11" max="11" width="7" style="22" customWidth="1"/>
    <col min="12" max="12" width="6.6640625" style="22" customWidth="1"/>
    <col min="13" max="17" width="10.6640625" style="22"/>
    <col min="18" max="18" width="13.6640625" style="22" customWidth="1"/>
    <col min="19" max="19" width="11.5" style="22" customWidth="1"/>
    <col min="20" max="16384" width="10.6640625" style="22"/>
  </cols>
  <sheetData>
    <row r="2" spans="1:30" x14ac:dyDescent="0.2">
      <c r="A2" s="160" t="s">
        <v>46</v>
      </c>
      <c r="B2" s="161"/>
      <c r="C2" s="161"/>
      <c r="D2" s="161"/>
      <c r="E2" s="161"/>
      <c r="F2" s="161"/>
      <c r="G2" s="161"/>
      <c r="H2" s="161"/>
      <c r="I2" s="161"/>
    </row>
    <row r="3" spans="1:30" x14ac:dyDescent="0.2">
      <c r="A3" s="23" t="s">
        <v>23</v>
      </c>
    </row>
    <row r="4" spans="1:30" ht="16" thickBot="1" x14ac:dyDescent="0.25"/>
    <row r="5" spans="1:30" ht="16" thickBot="1" x14ac:dyDescent="0.25">
      <c r="B5" s="162" t="s">
        <v>18</v>
      </c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4"/>
      <c r="Q5" s="165" t="s">
        <v>24</v>
      </c>
      <c r="R5" s="166"/>
      <c r="S5" s="166"/>
      <c r="T5" s="166"/>
      <c r="U5" s="167"/>
      <c r="V5" s="162" t="s">
        <v>17</v>
      </c>
      <c r="W5" s="163"/>
      <c r="X5" s="163"/>
      <c r="Y5" s="163"/>
      <c r="Z5" s="163"/>
      <c r="AA5" s="163"/>
      <c r="AB5" s="164"/>
    </row>
    <row r="6" spans="1:30" ht="16" thickBot="1" x14ac:dyDescent="0.25">
      <c r="B6" s="24" t="s">
        <v>0</v>
      </c>
      <c r="C6" s="25" t="s">
        <v>5</v>
      </c>
      <c r="D6" s="26" t="s">
        <v>6</v>
      </c>
      <c r="E6" s="25" t="s">
        <v>35</v>
      </c>
      <c r="F6" s="26" t="s">
        <v>20</v>
      </c>
      <c r="G6" s="26" t="s">
        <v>19</v>
      </c>
      <c r="H6" s="26" t="s">
        <v>14</v>
      </c>
      <c r="I6" s="27" t="s">
        <v>7</v>
      </c>
      <c r="J6" s="25" t="s">
        <v>8</v>
      </c>
      <c r="K6" s="25" t="s">
        <v>9</v>
      </c>
      <c r="L6" s="25" t="s">
        <v>10</v>
      </c>
      <c r="M6" s="25" t="s">
        <v>11</v>
      </c>
      <c r="N6" s="26" t="s">
        <v>12</v>
      </c>
      <c r="O6" s="26" t="s">
        <v>13</v>
      </c>
      <c r="P6" s="27" t="s">
        <v>21</v>
      </c>
      <c r="Q6" s="28"/>
      <c r="R6" s="29" t="s">
        <v>15</v>
      </c>
      <c r="S6" s="29" t="s">
        <v>15</v>
      </c>
      <c r="T6" s="29" t="s">
        <v>4</v>
      </c>
      <c r="U6" s="30" t="s">
        <v>16</v>
      </c>
      <c r="V6" s="26" t="s">
        <v>8</v>
      </c>
      <c r="W6" s="26" t="s">
        <v>9</v>
      </c>
      <c r="X6" s="26" t="s">
        <v>10</v>
      </c>
      <c r="Y6" s="26" t="s">
        <v>11</v>
      </c>
      <c r="Z6" s="26" t="s">
        <v>12</v>
      </c>
      <c r="AA6" s="26" t="s">
        <v>13</v>
      </c>
      <c r="AB6" s="27" t="s">
        <v>21</v>
      </c>
      <c r="AC6" s="25" t="s">
        <v>15</v>
      </c>
      <c r="AD6" s="25" t="s">
        <v>15</v>
      </c>
    </row>
    <row r="7" spans="1:30" x14ac:dyDescent="0.2">
      <c r="B7" s="31">
        <v>14</v>
      </c>
      <c r="C7" s="68">
        <v>45527</v>
      </c>
      <c r="D7" s="34">
        <v>-60</v>
      </c>
      <c r="E7" s="64"/>
      <c r="F7" s="32">
        <v>500</v>
      </c>
      <c r="G7" s="32">
        <v>-25.51</v>
      </c>
      <c r="H7" s="33">
        <v>0.69</v>
      </c>
      <c r="I7" s="32">
        <v>-0.71</v>
      </c>
      <c r="J7" s="66">
        <v>2.9063479224638198</v>
      </c>
      <c r="K7" s="35">
        <v>3.07734103160151</v>
      </c>
      <c r="L7" s="35">
        <v>-10.6424161177258</v>
      </c>
      <c r="M7" s="65">
        <v>-11.4792545205925</v>
      </c>
      <c r="N7" s="36">
        <f>L7/(L7+M7)*100</f>
        <v>48.10855514362202</v>
      </c>
      <c r="O7" s="36">
        <f>M7/(M7+L7)*100</f>
        <v>51.891444856377987</v>
      </c>
      <c r="P7" s="36">
        <f>((J7*L7)+(K7*M7))/(L7+M7)</f>
        <v>2.9950787174002103</v>
      </c>
      <c r="Q7" s="37"/>
      <c r="R7" s="38">
        <v>106.85</v>
      </c>
      <c r="S7" s="38">
        <v>540.20000000000005</v>
      </c>
      <c r="T7" s="38"/>
      <c r="U7" s="39"/>
      <c r="V7" s="40"/>
      <c r="W7" s="41"/>
      <c r="X7" s="41"/>
      <c r="Y7" s="41"/>
      <c r="Z7" s="36" t="e">
        <f>X7/(X7+Y7)*100</f>
        <v>#DIV/0!</v>
      </c>
      <c r="AA7" s="36" t="e">
        <f>Y7/(Y7+X7)*100</f>
        <v>#DIV/0!</v>
      </c>
      <c r="AB7" s="39" t="e">
        <f>((V7*X7)+(W7*Y7))/(X7+Y7)</f>
        <v>#DIV/0!</v>
      </c>
    </row>
    <row r="8" spans="1:30" x14ac:dyDescent="0.2">
      <c r="A8" s="22" t="s">
        <v>26</v>
      </c>
      <c r="B8" s="69">
        <v>22</v>
      </c>
      <c r="C8" s="68">
        <v>45527</v>
      </c>
      <c r="D8" s="62">
        <v>50</v>
      </c>
      <c r="E8" s="44"/>
      <c r="F8" s="32">
        <v>500</v>
      </c>
      <c r="G8" s="67">
        <v>17.07</v>
      </c>
      <c r="H8" s="63">
        <v>0.46</v>
      </c>
      <c r="I8" s="48">
        <v>-0.3</v>
      </c>
      <c r="J8" s="49">
        <v>3.8772647041842401</v>
      </c>
      <c r="K8" s="22">
        <v>5.4656381825031</v>
      </c>
      <c r="L8" s="22">
        <v>10.081193013032999</v>
      </c>
      <c r="M8" s="48">
        <v>5.3856391135745101</v>
      </c>
      <c r="N8" s="45">
        <f>L8/(L8+M8)*100</f>
        <v>65.179429960259128</v>
      </c>
      <c r="O8" s="45">
        <f>M8/(M8+L8)*100</f>
        <v>34.820570039740865</v>
      </c>
      <c r="P8" s="45">
        <f>((J8*L8)+(K8*M8))/(L8+M8)</f>
        <v>4.4303454036949264</v>
      </c>
      <c r="Q8" s="46"/>
      <c r="R8" s="47">
        <v>107.1</v>
      </c>
      <c r="S8" s="47">
        <v>545.1</v>
      </c>
      <c r="T8" s="47"/>
      <c r="U8" s="48"/>
    </row>
    <row r="9" spans="1:30" ht="16" thickBot="1" x14ac:dyDescent="0.25">
      <c r="B9" s="70">
        <v>23</v>
      </c>
      <c r="C9" s="68">
        <v>45527</v>
      </c>
      <c r="D9" s="62">
        <v>50</v>
      </c>
      <c r="E9" s="44"/>
      <c r="F9" s="32">
        <v>500</v>
      </c>
      <c r="G9" s="43">
        <v>25.74</v>
      </c>
      <c r="H9" s="44">
        <v>0.34</v>
      </c>
      <c r="I9" s="42">
        <v>-0.18</v>
      </c>
      <c r="J9" s="43">
        <v>3.5200855414239198</v>
      </c>
      <c r="K9" s="62">
        <v>8.5426577460234707</v>
      </c>
      <c r="L9" s="62">
        <v>17.165168159092001</v>
      </c>
      <c r="M9" s="42">
        <v>8.0452104438866296</v>
      </c>
      <c r="N9" s="45">
        <f>L9/(L9+M9)*100</f>
        <v>68.087704787836543</v>
      </c>
      <c r="O9" s="45">
        <f>M9/(M9+L9)*100</f>
        <v>31.912295212163457</v>
      </c>
      <c r="P9" s="45">
        <f>((J9*L9)+(K9*M9))/(L9+M9)</f>
        <v>5.1229036105997947</v>
      </c>
      <c r="Q9" s="46"/>
      <c r="R9" s="47">
        <v>107.45</v>
      </c>
      <c r="S9" s="47">
        <v>499.6</v>
      </c>
      <c r="T9" s="50"/>
      <c r="U9" s="48"/>
      <c r="V9" s="49"/>
      <c r="Z9" s="36" t="e">
        <f>X9/(X9+Y9)*100</f>
        <v>#DIV/0!</v>
      </c>
      <c r="AA9" s="36" t="e">
        <f>Y9/(Y9+X9)*100</f>
        <v>#DIV/0!</v>
      </c>
      <c r="AB9" s="48" t="e">
        <f>((V9*X9)+(W9*Y9))/(X9+Y9)</f>
        <v>#DIV/0!</v>
      </c>
    </row>
    <row r="10" spans="1:30" ht="16" thickBot="1" x14ac:dyDescent="0.25">
      <c r="A10" s="61" t="s">
        <v>65</v>
      </c>
      <c r="B10" s="75">
        <v>63</v>
      </c>
      <c r="C10" s="68">
        <v>45527</v>
      </c>
      <c r="D10" s="62">
        <v>-60</v>
      </c>
      <c r="E10" s="44"/>
      <c r="F10" s="32">
        <v>500</v>
      </c>
      <c r="G10" s="43">
        <v>-34.24</v>
      </c>
      <c r="H10" s="44">
        <v>1.03</v>
      </c>
      <c r="I10" s="51">
        <v>-3.81</v>
      </c>
      <c r="J10" s="43">
        <v>2.6925567053617598</v>
      </c>
      <c r="K10" s="62">
        <v>2.7173694327081699</v>
      </c>
      <c r="L10" s="62">
        <v>-4.9596621582243703</v>
      </c>
      <c r="M10" s="42">
        <v>-23.817828691076802</v>
      </c>
      <c r="N10" s="45">
        <f t="shared" ref="N10" si="0">L10/(L10+M10)*100</f>
        <v>17.234519104520224</v>
      </c>
      <c r="O10" s="45">
        <f t="shared" ref="O10" si="1">M10/(M10+L10)*100</f>
        <v>82.765480895479769</v>
      </c>
      <c r="P10" s="45">
        <f>((J10*L10)+(K10*M10))/(L10+M10)</f>
        <v>2.7130930784733005</v>
      </c>
      <c r="Q10" s="46"/>
      <c r="R10" s="47">
        <v>109.45</v>
      </c>
      <c r="S10" s="47">
        <v>567.95000000000005</v>
      </c>
      <c r="T10" s="50"/>
      <c r="U10" s="48"/>
      <c r="V10" s="49">
        <v>1.30984143349997</v>
      </c>
      <c r="W10" s="22">
        <v>104.95225795421</v>
      </c>
      <c r="X10" s="22">
        <v>-2.8272794389736902</v>
      </c>
      <c r="Y10" s="22">
        <v>-1.32375090266837</v>
      </c>
      <c r="Z10" s="36">
        <f t="shared" ref="Z10" si="2">X10/(X10+Y10)*100</f>
        <v>68.110305304472391</v>
      </c>
      <c r="AA10" s="36">
        <f t="shared" ref="AA10" si="3">Y10/(Y10+X10)*100</f>
        <v>31.88969469552762</v>
      </c>
      <c r="AB10" s="48">
        <f t="shared" ref="AB10" si="4">((V10*X10)+(W10*Y10))/(X10+Y10)</f>
        <v>34.361091637021481</v>
      </c>
      <c r="AC10" s="22">
        <v>606.5</v>
      </c>
      <c r="AD10" s="22">
        <v>990.85</v>
      </c>
    </row>
    <row r="11" spans="1:30" customFormat="1" ht="16" x14ac:dyDescent="0.2">
      <c r="A11" t="s">
        <v>65</v>
      </c>
      <c r="B11" s="99">
        <v>5</v>
      </c>
      <c r="C11" s="100" t="s">
        <v>53</v>
      </c>
      <c r="D11" s="101">
        <v>-60</v>
      </c>
      <c r="E11" s="102"/>
      <c r="F11" s="101">
        <v>200</v>
      </c>
      <c r="G11" s="101">
        <v>-83.78</v>
      </c>
      <c r="H11" s="103">
        <v>0.32</v>
      </c>
      <c r="I11" s="103">
        <v>10.039999999999999</v>
      </c>
      <c r="J11" s="104">
        <v>2.74448032694918</v>
      </c>
      <c r="K11" s="104">
        <v>7.09861202883061</v>
      </c>
      <c r="L11" s="105">
        <v>-38.846910139033703</v>
      </c>
      <c r="M11" s="104">
        <v>-28.250020410496301</v>
      </c>
      <c r="N11" s="106">
        <f>L11/(L11+M11)*100</f>
        <v>57.896702309440919</v>
      </c>
      <c r="O11" s="106">
        <f>M11/(M11+L11)*100</f>
        <v>42.103297690559089</v>
      </c>
      <c r="P11" s="106">
        <f>((J11*L11)+(K11*M11))/(L11+M11)</f>
        <v>4.5777133592313257</v>
      </c>
      <c r="Q11" s="107"/>
      <c r="R11" s="108">
        <v>55.3</v>
      </c>
      <c r="S11" s="108">
        <v>210.85</v>
      </c>
      <c r="T11" s="108" t="s">
        <v>54</v>
      </c>
      <c r="U11" s="109" t="s">
        <v>55</v>
      </c>
      <c r="V11" s="110"/>
      <c r="W11" s="111"/>
      <c r="X11" s="111"/>
      <c r="Y11" s="111"/>
      <c r="Z11" s="111"/>
      <c r="AA11" s="111"/>
      <c r="AB11" s="109" t="e">
        <f>((V11*X11)+(W11*Y11))/(X11+Y11)</f>
        <v>#DIV/0!</v>
      </c>
    </row>
    <row r="12" spans="1:30" customFormat="1" ht="16" x14ac:dyDescent="0.2">
      <c r="A12" t="s">
        <v>65</v>
      </c>
      <c r="B12" s="112">
        <v>9</v>
      </c>
      <c r="C12" s="113" t="s">
        <v>53</v>
      </c>
      <c r="D12" s="114">
        <v>-60</v>
      </c>
      <c r="E12" s="115"/>
      <c r="F12" s="114">
        <v>200</v>
      </c>
      <c r="G12" s="114">
        <v>-104.95</v>
      </c>
      <c r="H12" s="116">
        <v>0.3</v>
      </c>
      <c r="I12" s="116">
        <v>10.9</v>
      </c>
      <c r="J12" s="117">
        <v>2.6584113745696301</v>
      </c>
      <c r="K12" s="117">
        <v>12.6820320964949</v>
      </c>
      <c r="L12" s="117">
        <v>-65.090757484189893</v>
      </c>
      <c r="M12" s="117">
        <v>-11.5023044141857</v>
      </c>
      <c r="N12" s="118">
        <f t="shared" ref="N12:N20" si="5">L12/(L12+M12)*100</f>
        <v>84.982576581874909</v>
      </c>
      <c r="O12" s="118">
        <f t="shared" ref="O12:O20" si="6">M12/(M12+L12)*100</f>
        <v>15.017423418125087</v>
      </c>
      <c r="P12" s="118">
        <f t="shared" ref="P12:P16" si="7">((J12*L12)+(K12*M12))/(L12+M12)</f>
        <v>4.1637009402080745</v>
      </c>
      <c r="Q12" s="119"/>
      <c r="R12" s="120">
        <v>55.4</v>
      </c>
      <c r="S12" s="120">
        <v>227.95</v>
      </c>
      <c r="T12" s="120" t="s">
        <v>56</v>
      </c>
      <c r="U12" s="121" t="s">
        <v>55</v>
      </c>
      <c r="V12" s="7"/>
      <c r="AB12" s="121" t="e">
        <f t="shared" ref="AB12:AB19" si="8">((V12*X12)+(W12*Y12))/(X12+Y12)</f>
        <v>#DIV/0!</v>
      </c>
    </row>
    <row r="13" spans="1:30" customFormat="1" ht="16" x14ac:dyDescent="0.2">
      <c r="A13" t="s">
        <v>65</v>
      </c>
      <c r="B13" s="112">
        <v>18</v>
      </c>
      <c r="C13" s="113" t="s">
        <v>57</v>
      </c>
      <c r="D13" s="114">
        <v>-60</v>
      </c>
      <c r="E13" s="115"/>
      <c r="F13" s="114">
        <v>200</v>
      </c>
      <c r="G13" s="114">
        <v>-11.2</v>
      </c>
      <c r="H13" s="116">
        <v>1.02</v>
      </c>
      <c r="I13" s="116">
        <v>17.8</v>
      </c>
      <c r="J13" s="117">
        <v>2.3420928050537699</v>
      </c>
      <c r="K13" s="117">
        <v>2.6317177965715901</v>
      </c>
      <c r="L13" s="117">
        <v>-1.57250724459574</v>
      </c>
      <c r="M13" s="122">
        <v>-6.6889022453806799</v>
      </c>
      <c r="N13" s="118">
        <f t="shared" si="5"/>
        <v>19.03436994018594</v>
      </c>
      <c r="O13" s="118">
        <f t="shared" si="6"/>
        <v>80.965630059814075</v>
      </c>
      <c r="P13" s="118">
        <f t="shared" si="7"/>
        <v>2.5765895042468565</v>
      </c>
      <c r="Q13" s="119"/>
      <c r="R13" s="120">
        <v>56.3</v>
      </c>
      <c r="S13" s="120">
        <v>171.8</v>
      </c>
      <c r="T13" s="123" t="s">
        <v>58</v>
      </c>
      <c r="U13" s="121"/>
      <c r="V13" s="7"/>
      <c r="AB13" s="121" t="e">
        <f t="shared" si="8"/>
        <v>#DIV/0!</v>
      </c>
    </row>
    <row r="14" spans="1:30" customFormat="1" ht="16" x14ac:dyDescent="0.2">
      <c r="A14" t="s">
        <v>65</v>
      </c>
      <c r="B14" s="124">
        <v>29</v>
      </c>
      <c r="C14" s="113" t="s">
        <v>59</v>
      </c>
      <c r="D14" s="114">
        <v>-60</v>
      </c>
      <c r="E14" s="115"/>
      <c r="F14" s="114"/>
      <c r="G14" s="114">
        <v>400.59</v>
      </c>
      <c r="H14" s="116">
        <v>4.7699999999999996</v>
      </c>
      <c r="I14" s="116">
        <v>9.75</v>
      </c>
      <c r="J14" s="117">
        <v>4.9000000000000004</v>
      </c>
      <c r="K14" s="117">
        <v>5.03</v>
      </c>
      <c r="L14" s="117">
        <v>-168</v>
      </c>
      <c r="M14" s="117">
        <v>-159</v>
      </c>
      <c r="N14" s="118">
        <f t="shared" si="5"/>
        <v>51.37614678899083</v>
      </c>
      <c r="O14" s="118">
        <f t="shared" si="6"/>
        <v>48.623853211009177</v>
      </c>
      <c r="P14" s="118">
        <f t="shared" si="7"/>
        <v>4.9632110091743131</v>
      </c>
      <c r="Q14" s="119"/>
      <c r="R14" s="120"/>
      <c r="S14" s="120"/>
      <c r="T14" s="123" t="s">
        <v>60</v>
      </c>
      <c r="U14" s="121"/>
      <c r="V14" s="7"/>
      <c r="AB14" s="121" t="e">
        <f t="shared" si="8"/>
        <v>#DIV/0!</v>
      </c>
    </row>
    <row r="15" spans="1:30" customFormat="1" ht="16" x14ac:dyDescent="0.2">
      <c r="A15" t="s">
        <v>65</v>
      </c>
      <c r="B15" s="125" t="s">
        <v>61</v>
      </c>
      <c r="C15" s="126" t="s">
        <v>62</v>
      </c>
      <c r="D15" s="127">
        <v>-60</v>
      </c>
      <c r="E15" s="128"/>
      <c r="F15" s="127">
        <v>500</v>
      </c>
      <c r="G15" s="127">
        <v>-76.400000000000006</v>
      </c>
      <c r="H15" s="129">
        <v>0.37</v>
      </c>
      <c r="I15" s="129">
        <v>11.12</v>
      </c>
      <c r="J15" s="118">
        <v>5.65</v>
      </c>
      <c r="K15" s="118">
        <v>10.9</v>
      </c>
      <c r="L15" s="118">
        <v>-38.6</v>
      </c>
      <c r="M15" s="118">
        <v>-6.6</v>
      </c>
      <c r="N15" s="118">
        <f t="shared" si="5"/>
        <v>85.398230088495581</v>
      </c>
      <c r="O15" s="118">
        <f t="shared" si="6"/>
        <v>14.601769911504423</v>
      </c>
      <c r="P15" s="118">
        <f t="shared" si="7"/>
        <v>6.4165929203539829</v>
      </c>
      <c r="Q15" s="119"/>
      <c r="R15" s="120"/>
      <c r="S15" s="120"/>
      <c r="T15" s="120"/>
      <c r="U15" s="121"/>
      <c r="V15" s="7"/>
      <c r="AB15" s="121" t="e">
        <f t="shared" si="8"/>
        <v>#DIV/0!</v>
      </c>
    </row>
    <row r="16" spans="1:30" customFormat="1" ht="16" x14ac:dyDescent="0.2">
      <c r="A16" t="s">
        <v>65</v>
      </c>
      <c r="B16" s="125" t="s">
        <v>63</v>
      </c>
      <c r="C16" s="126" t="s">
        <v>62</v>
      </c>
      <c r="D16" s="127">
        <v>-60</v>
      </c>
      <c r="E16" s="128"/>
      <c r="F16" s="127">
        <v>500</v>
      </c>
      <c r="G16" s="127">
        <v>-365.68</v>
      </c>
      <c r="H16" s="129">
        <v>0.48</v>
      </c>
      <c r="I16" s="129">
        <v>2.1</v>
      </c>
      <c r="J16" s="118">
        <v>3.34</v>
      </c>
      <c r="K16" s="118">
        <v>15.03</v>
      </c>
      <c r="L16" s="118">
        <v>-289.77</v>
      </c>
      <c r="M16" s="118">
        <v>-4.84</v>
      </c>
      <c r="N16" s="118">
        <f t="shared" si="5"/>
        <v>98.357150130681248</v>
      </c>
      <c r="O16" s="118">
        <f t="shared" si="6"/>
        <v>1.6428498693187605</v>
      </c>
      <c r="P16" s="118">
        <f t="shared" si="7"/>
        <v>3.5320491497233637</v>
      </c>
      <c r="Q16" s="119"/>
      <c r="R16" s="120"/>
      <c r="S16" s="120"/>
      <c r="T16" s="120"/>
      <c r="U16" s="121"/>
      <c r="V16" s="7">
        <v>2.23</v>
      </c>
      <c r="W16">
        <v>94.73</v>
      </c>
      <c r="X16">
        <v>-5.19</v>
      </c>
      <c r="Y16">
        <v>-0.39</v>
      </c>
      <c r="AB16" s="121">
        <f t="shared" si="8"/>
        <v>8.6950537634408605</v>
      </c>
    </row>
    <row r="17" spans="1:30" customFormat="1" ht="16" x14ac:dyDescent="0.2">
      <c r="A17" t="s">
        <v>65</v>
      </c>
      <c r="B17">
        <v>95</v>
      </c>
      <c r="D17" s="120">
        <v>-60</v>
      </c>
      <c r="F17">
        <v>500</v>
      </c>
      <c r="J17" s="120">
        <v>1.56</v>
      </c>
      <c r="K17" s="120">
        <v>5.09</v>
      </c>
      <c r="L17" s="120">
        <v>17.129000000000001</v>
      </c>
      <c r="M17" s="120">
        <v>14.15</v>
      </c>
      <c r="N17" s="120">
        <f t="shared" si="5"/>
        <v>54.761980881741742</v>
      </c>
      <c r="O17" s="120">
        <f t="shared" si="6"/>
        <v>45.238019118258258</v>
      </c>
      <c r="P17" s="120">
        <f t="shared" ref="P17" si="9">(((J17*L17)+(K17*M17))/(L17+M17))</f>
        <v>3.1569020748745165</v>
      </c>
      <c r="Q17" s="7"/>
      <c r="U17" s="121"/>
      <c r="V17" s="7"/>
      <c r="AB17" s="121" t="e">
        <f t="shared" si="8"/>
        <v>#DIV/0!</v>
      </c>
    </row>
    <row r="18" spans="1:30" customFormat="1" ht="16" x14ac:dyDescent="0.2">
      <c r="A18" t="s">
        <v>65</v>
      </c>
      <c r="B18" s="130" t="s">
        <v>64</v>
      </c>
      <c r="C18" s="131"/>
      <c r="D18" s="132">
        <v>-60</v>
      </c>
      <c r="E18" s="133"/>
      <c r="F18" s="132"/>
      <c r="G18" s="132"/>
      <c r="H18" s="134"/>
      <c r="I18" s="134"/>
      <c r="J18" s="135">
        <v>0.56000000000000005</v>
      </c>
      <c r="K18" s="135">
        <v>5.0199999999999996</v>
      </c>
      <c r="L18" s="135">
        <v>8.3000000000000007</v>
      </c>
      <c r="M18" s="135">
        <v>25</v>
      </c>
      <c r="N18" s="135">
        <f t="shared" si="5"/>
        <v>24.92492492492493</v>
      </c>
      <c r="O18" s="135">
        <f t="shared" si="6"/>
        <v>75.075075075075077</v>
      </c>
      <c r="P18" s="135">
        <f>(((J18*L18)+(K18*M18))/(L18+M18))</f>
        <v>3.9083483483483485</v>
      </c>
      <c r="Q18" s="136"/>
      <c r="R18" s="2"/>
      <c r="S18" s="2"/>
      <c r="T18" s="2"/>
      <c r="U18" s="5"/>
      <c r="V18" s="136"/>
      <c r="W18" s="2"/>
      <c r="X18" s="2"/>
      <c r="Y18" s="2"/>
      <c r="Z18" s="2"/>
      <c r="AA18" s="2"/>
      <c r="AB18" s="121" t="e">
        <f t="shared" si="8"/>
        <v>#DIV/0!</v>
      </c>
    </row>
    <row r="19" spans="1:30" customFormat="1" ht="16" x14ac:dyDescent="0.2">
      <c r="A19" t="s">
        <v>65</v>
      </c>
      <c r="B19">
        <v>173</v>
      </c>
      <c r="D19" s="118">
        <v>-60</v>
      </c>
      <c r="F19" s="118">
        <v>500</v>
      </c>
      <c r="G19">
        <v>-105.42</v>
      </c>
      <c r="H19" s="118">
        <v>0.49</v>
      </c>
      <c r="I19">
        <v>4.2</v>
      </c>
      <c r="J19" s="118">
        <v>2.42</v>
      </c>
      <c r="K19" s="118">
        <v>5.39</v>
      </c>
      <c r="L19" s="118">
        <v>27.18</v>
      </c>
      <c r="M19" s="118">
        <v>45.76</v>
      </c>
      <c r="N19" s="118">
        <f t="shared" si="5"/>
        <v>37.26350425006855</v>
      </c>
      <c r="O19" s="118">
        <f t="shared" si="6"/>
        <v>62.73649574993145</v>
      </c>
      <c r="P19" s="135">
        <f>(((J19*L19)+(K19*M19))/(L19+M19))</f>
        <v>4.2832739237729633</v>
      </c>
      <c r="R19">
        <v>107.15</v>
      </c>
      <c r="S19">
        <v>560.29999999999995</v>
      </c>
      <c r="T19" t="s">
        <v>66</v>
      </c>
      <c r="V19">
        <v>3.47</v>
      </c>
      <c r="W19">
        <v>43.16</v>
      </c>
      <c r="X19">
        <v>1.77</v>
      </c>
      <c r="Y19">
        <v>0.5</v>
      </c>
      <c r="AB19" s="121">
        <f t="shared" si="8"/>
        <v>12.212290748898678</v>
      </c>
      <c r="AC19">
        <v>608.20000000000005</v>
      </c>
      <c r="AD19">
        <v>1118.4000000000001</v>
      </c>
    </row>
    <row r="20" spans="1:30" customFormat="1" ht="16" x14ac:dyDescent="0.2">
      <c r="A20" t="s">
        <v>65</v>
      </c>
      <c r="B20">
        <v>188</v>
      </c>
      <c r="D20" s="118">
        <v>-60</v>
      </c>
      <c r="F20" s="118">
        <v>500</v>
      </c>
      <c r="G20" s="118">
        <v>-22.99</v>
      </c>
      <c r="H20" s="118">
        <v>0.41</v>
      </c>
      <c r="I20" s="118">
        <v>1.8</v>
      </c>
      <c r="J20" s="118">
        <v>4.4400000000000004</v>
      </c>
      <c r="K20" s="118">
        <v>9.64</v>
      </c>
      <c r="L20" s="118">
        <v>10.5</v>
      </c>
      <c r="M20" s="118">
        <v>4.8</v>
      </c>
      <c r="N20" s="118">
        <f t="shared" si="5"/>
        <v>68.627450980392155</v>
      </c>
      <c r="O20" s="118">
        <f t="shared" si="6"/>
        <v>31.372549019607842</v>
      </c>
      <c r="P20" s="135">
        <f>(((J20*L20)+(K20*M20))/(L20+M20))</f>
        <v>6.0713725490196069</v>
      </c>
    </row>
    <row r="22" spans="1:30" ht="16" thickBot="1" x14ac:dyDescent="0.25"/>
    <row r="23" spans="1:30" ht="16" thickBot="1" x14ac:dyDescent="0.25">
      <c r="B23" s="162" t="s">
        <v>22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4"/>
    </row>
    <row r="24" spans="1:30" ht="16" thickBot="1" x14ac:dyDescent="0.25">
      <c r="B24" s="24" t="s">
        <v>0</v>
      </c>
      <c r="C24" s="25" t="s">
        <v>5</v>
      </c>
      <c r="D24" s="26" t="s">
        <v>6</v>
      </c>
      <c r="E24" s="26"/>
      <c r="F24" s="26" t="s">
        <v>20</v>
      </c>
      <c r="G24" s="26" t="s">
        <v>19</v>
      </c>
      <c r="H24" s="26" t="s">
        <v>14</v>
      </c>
      <c r="I24" s="26"/>
      <c r="J24" s="26" t="s">
        <v>8</v>
      </c>
      <c r="K24" s="26" t="s">
        <v>9</v>
      </c>
      <c r="L24" s="26" t="s">
        <v>10</v>
      </c>
      <c r="M24" s="26" t="s">
        <v>11</v>
      </c>
      <c r="N24" s="26" t="s">
        <v>12</v>
      </c>
      <c r="O24" s="26" t="s">
        <v>13</v>
      </c>
      <c r="P24" s="27" t="s">
        <v>21</v>
      </c>
      <c r="Q24" s="25" t="s">
        <v>25</v>
      </c>
      <c r="R24" s="25" t="s">
        <v>25</v>
      </c>
    </row>
    <row r="25" spans="1:30" x14ac:dyDescent="0.2">
      <c r="B25" s="59">
        <v>15</v>
      </c>
      <c r="C25" s="68">
        <v>45527</v>
      </c>
      <c r="D25" s="71">
        <v>-60</v>
      </c>
      <c r="E25" s="53"/>
      <c r="F25" s="53">
        <v>2</v>
      </c>
      <c r="G25" s="53">
        <v>-20.67</v>
      </c>
      <c r="H25" s="54">
        <v>0.75</v>
      </c>
      <c r="I25" s="55"/>
      <c r="J25" s="54">
        <v>0.73732633888418797</v>
      </c>
      <c r="K25" s="55">
        <v>1.7998290077689201</v>
      </c>
      <c r="L25" s="55">
        <v>6.1845740130310798</v>
      </c>
      <c r="M25" s="55">
        <v>-24.57629676238</v>
      </c>
      <c r="N25" s="52">
        <f t="shared" ref="N25:N28" si="10">L25/(L25+M25)*100</f>
        <v>-33.626942387710891</v>
      </c>
      <c r="O25" s="52">
        <f t="shared" ref="O25:O28" si="11">M25/(M25+N25)*100</f>
        <v>42.2249639732321</v>
      </c>
      <c r="P25" s="52">
        <f t="shared" ref="P25:P28" si="12">N25/(N25+O25)*100</f>
        <v>-391.10093005974278</v>
      </c>
      <c r="Q25" s="22">
        <v>56.05</v>
      </c>
      <c r="R25" s="22">
        <v>535.75</v>
      </c>
    </row>
    <row r="26" spans="1:30" x14ac:dyDescent="0.2">
      <c r="B26" s="73">
        <v>17</v>
      </c>
      <c r="C26" s="68">
        <v>45527</v>
      </c>
      <c r="D26" s="72">
        <v>-60</v>
      </c>
      <c r="E26" s="56"/>
      <c r="F26" s="56">
        <v>2</v>
      </c>
      <c r="G26" s="56">
        <v>-20.73</v>
      </c>
      <c r="H26" s="57">
        <v>0.5</v>
      </c>
      <c r="I26" s="58"/>
      <c r="J26" s="57">
        <v>1.8739439439843</v>
      </c>
      <c r="K26" s="58">
        <v>1.97010081555608</v>
      </c>
      <c r="L26" s="58">
        <v>-13.1965689783313</v>
      </c>
      <c r="M26" s="58">
        <v>-7.9282360139729899</v>
      </c>
      <c r="N26" s="52">
        <f t="shared" si="10"/>
        <v>62.469542242585305</v>
      </c>
      <c r="O26" s="52">
        <f t="shared" si="11"/>
        <v>-14.536204873314611</v>
      </c>
      <c r="P26" s="52">
        <f t="shared" si="12"/>
        <v>130.32587687631684</v>
      </c>
      <c r="Q26" s="22">
        <v>58.5</v>
      </c>
      <c r="R26" s="22">
        <v>494</v>
      </c>
    </row>
    <row r="27" spans="1:30" ht="16" thickBot="1" x14ac:dyDescent="0.25">
      <c r="B27" s="60">
        <v>24</v>
      </c>
      <c r="C27" s="68">
        <v>45527</v>
      </c>
      <c r="D27" s="72">
        <v>50</v>
      </c>
      <c r="E27" s="56"/>
      <c r="F27" s="56">
        <v>2</v>
      </c>
      <c r="G27" s="56">
        <v>33.869999999999997</v>
      </c>
      <c r="H27" s="57">
        <v>0.36</v>
      </c>
      <c r="I27" s="58"/>
      <c r="J27" s="57">
        <v>2.1363077087782498</v>
      </c>
      <c r="K27" s="58">
        <v>2.0481694875573102</v>
      </c>
      <c r="L27" s="58">
        <v>22.254092791242599</v>
      </c>
      <c r="M27" s="58">
        <v>14.6093826542706</v>
      </c>
      <c r="N27" s="52">
        <f t="shared" si="10"/>
        <v>60.368949271035788</v>
      </c>
      <c r="O27" s="52">
        <f t="shared" si="11"/>
        <v>19.484806182170743</v>
      </c>
      <c r="P27" s="52">
        <f t="shared" si="12"/>
        <v>75.599386564118902</v>
      </c>
      <c r="Q27" s="22">
        <v>57.7</v>
      </c>
      <c r="R27" s="22">
        <v>459.95</v>
      </c>
    </row>
    <row r="28" spans="1:30" ht="16" thickBot="1" x14ac:dyDescent="0.25">
      <c r="B28" s="74">
        <v>64</v>
      </c>
      <c r="C28" s="68">
        <v>45527</v>
      </c>
      <c r="D28" s="72">
        <v>-60</v>
      </c>
      <c r="E28" s="56"/>
      <c r="F28" s="56">
        <v>2</v>
      </c>
      <c r="G28" s="56">
        <v>-42.64</v>
      </c>
      <c r="H28" s="57">
        <v>0.89</v>
      </c>
      <c r="I28" s="58"/>
      <c r="J28" s="57">
        <v>1.84920285940262</v>
      </c>
      <c r="K28" s="58">
        <v>1.6081493315386599</v>
      </c>
      <c r="L28" s="58">
        <v>-21.216673261426902</v>
      </c>
      <c r="M28" s="58">
        <v>-21.907668106224701</v>
      </c>
      <c r="N28" s="52">
        <f t="shared" si="10"/>
        <v>49.198834320845855</v>
      </c>
      <c r="O28" s="52">
        <f t="shared" si="11"/>
        <v>-80.273843682384452</v>
      </c>
      <c r="P28" s="52">
        <f t="shared" si="12"/>
        <v>-158.32283024744325</v>
      </c>
      <c r="Q28" s="22">
        <v>60</v>
      </c>
      <c r="R28" s="22">
        <v>446</v>
      </c>
    </row>
    <row r="29" spans="1:30" customFormat="1" ht="16" x14ac:dyDescent="0.2">
      <c r="B29" s="137">
        <v>133</v>
      </c>
      <c r="C29" s="138" t="s">
        <v>67</v>
      </c>
      <c r="D29" s="139">
        <v>-60</v>
      </c>
      <c r="E29" s="139"/>
      <c r="F29" s="139" t="s">
        <v>68</v>
      </c>
      <c r="G29" s="139"/>
      <c r="H29" s="140"/>
      <c r="I29" s="141"/>
      <c r="J29" s="140">
        <v>1.28</v>
      </c>
      <c r="K29" s="141">
        <v>1.41</v>
      </c>
      <c r="L29" s="141">
        <v>25.72</v>
      </c>
      <c r="M29" s="141">
        <v>9.4</v>
      </c>
      <c r="N29" s="141"/>
      <c r="O29" s="141"/>
      <c r="P29" s="142">
        <f t="shared" ref="P29:P35" si="13">(((J29*L29)+(K29*M29))/(L29+M29))</f>
        <v>1.3147949886104784</v>
      </c>
    </row>
    <row r="30" spans="1:30" customFormat="1" ht="16" x14ac:dyDescent="0.2">
      <c r="B30" s="143">
        <v>151</v>
      </c>
      <c r="C30" s="144" t="s">
        <v>67</v>
      </c>
      <c r="D30" s="145">
        <v>-60</v>
      </c>
      <c r="E30" s="145"/>
      <c r="F30" s="145" t="s">
        <v>68</v>
      </c>
      <c r="G30" s="145"/>
      <c r="H30" s="146"/>
      <c r="I30" s="147"/>
      <c r="J30" s="146">
        <v>0.61299999999999999</v>
      </c>
      <c r="K30" s="147">
        <v>6.86</v>
      </c>
      <c r="L30" s="147">
        <v>24.9</v>
      </c>
      <c r="M30" s="147">
        <v>1.93</v>
      </c>
      <c r="N30" s="147"/>
      <c r="O30" s="147"/>
      <c r="P30" s="129">
        <f t="shared" si="13"/>
        <v>1.0623742079761462</v>
      </c>
    </row>
    <row r="31" spans="1:30" customFormat="1" ht="16" x14ac:dyDescent="0.2">
      <c r="B31" s="143">
        <v>96</v>
      </c>
      <c r="C31" s="144"/>
      <c r="D31" s="145">
        <v>-60</v>
      </c>
      <c r="E31" s="145"/>
      <c r="F31" s="145" t="s">
        <v>68</v>
      </c>
      <c r="G31" s="145"/>
      <c r="H31" s="146"/>
      <c r="I31" s="147"/>
      <c r="J31" s="146">
        <v>0.89</v>
      </c>
      <c r="K31" s="147">
        <v>1.48</v>
      </c>
      <c r="L31" s="147">
        <v>11.35</v>
      </c>
      <c r="M31" s="147">
        <v>14.17</v>
      </c>
      <c r="N31" s="147"/>
      <c r="O31" s="147"/>
      <c r="P31" s="129">
        <f t="shared" si="13"/>
        <v>1.2175979623824451</v>
      </c>
    </row>
    <row r="32" spans="1:30" customFormat="1" ht="16" x14ac:dyDescent="0.2">
      <c r="B32" s="143" t="s">
        <v>69</v>
      </c>
      <c r="C32" s="144"/>
      <c r="D32" s="145">
        <v>-60</v>
      </c>
      <c r="E32" s="145"/>
      <c r="F32" s="145" t="s">
        <v>68</v>
      </c>
      <c r="G32" s="145"/>
      <c r="H32" s="146"/>
      <c r="I32" s="147"/>
      <c r="J32" s="146">
        <v>3.04</v>
      </c>
      <c r="K32" s="147">
        <v>48.7</v>
      </c>
      <c r="L32" s="147">
        <v>34.35</v>
      </c>
      <c r="M32" s="147">
        <v>3.8</v>
      </c>
      <c r="N32" s="147"/>
      <c r="O32" s="147"/>
      <c r="P32" s="129">
        <f t="shared" si="13"/>
        <v>7.5880471821756235</v>
      </c>
    </row>
    <row r="33" spans="2:18" customFormat="1" ht="16" x14ac:dyDescent="0.2">
      <c r="B33" s="143" t="s">
        <v>70</v>
      </c>
      <c r="C33" s="144"/>
      <c r="D33" s="145">
        <v>-60</v>
      </c>
      <c r="E33" s="145"/>
      <c r="F33" s="145" t="s">
        <v>68</v>
      </c>
      <c r="G33" s="145"/>
      <c r="H33" s="146"/>
      <c r="I33" s="147"/>
      <c r="J33" s="146">
        <v>0.38</v>
      </c>
      <c r="K33" s="147">
        <v>0.38</v>
      </c>
      <c r="L33" s="147">
        <v>155</v>
      </c>
      <c r="M33" s="147">
        <v>76</v>
      </c>
      <c r="N33" s="147"/>
      <c r="O33" s="147"/>
      <c r="P33" s="129">
        <f t="shared" si="13"/>
        <v>0.38</v>
      </c>
    </row>
    <row r="34" spans="2:18" customFormat="1" ht="16" x14ac:dyDescent="0.2">
      <c r="B34" s="148">
        <v>174</v>
      </c>
      <c r="C34" s="149"/>
      <c r="D34" s="150">
        <v>-60</v>
      </c>
      <c r="E34" s="150"/>
      <c r="F34" s="150" t="s">
        <v>71</v>
      </c>
      <c r="G34" s="150"/>
      <c r="H34" s="151"/>
      <c r="I34" s="152"/>
      <c r="J34" s="151">
        <v>1.69</v>
      </c>
      <c r="K34" s="152">
        <v>1.77</v>
      </c>
      <c r="L34" s="152">
        <v>51.1</v>
      </c>
      <c r="M34" s="152">
        <v>32.9</v>
      </c>
      <c r="N34" s="152"/>
      <c r="O34" s="152"/>
      <c r="P34" s="134">
        <f t="shared" si="13"/>
        <v>1.7213333333333332</v>
      </c>
    </row>
    <row r="35" spans="2:18" customFormat="1" ht="16" x14ac:dyDescent="0.2">
      <c r="B35" s="143">
        <v>189</v>
      </c>
      <c r="D35" s="145">
        <v>-60</v>
      </c>
      <c r="F35" s="145" t="s">
        <v>71</v>
      </c>
      <c r="J35" s="146">
        <v>0.63</v>
      </c>
      <c r="K35" s="147">
        <v>1.2</v>
      </c>
      <c r="L35" s="147">
        <v>8.9</v>
      </c>
      <c r="M35" s="147">
        <v>15.9</v>
      </c>
      <c r="P35" s="129">
        <f t="shared" si="13"/>
        <v>0.9954435483870967</v>
      </c>
      <c r="Q35">
        <v>58.3</v>
      </c>
      <c r="R35">
        <v>278.7</v>
      </c>
    </row>
    <row r="37" spans="2:18" x14ac:dyDescent="0.2">
      <c r="F37" s="22" t="s">
        <v>27</v>
      </c>
    </row>
    <row r="38" spans="2:18" ht="17" thickBot="1" x14ac:dyDescent="0.25">
      <c r="C38" s="61" t="s">
        <v>40</v>
      </c>
      <c r="D38" s="22">
        <v>-60</v>
      </c>
      <c r="E38" s="22">
        <v>50</v>
      </c>
      <c r="F38" s="22">
        <v>-60</v>
      </c>
      <c r="G38" s="22">
        <v>-60</v>
      </c>
      <c r="H38">
        <v>-60</v>
      </c>
      <c r="I38">
        <v>-60</v>
      </c>
    </row>
    <row r="39" spans="2:18" ht="17" thickBot="1" x14ac:dyDescent="0.25">
      <c r="C39" s="22" t="s">
        <v>0</v>
      </c>
      <c r="D39" s="77">
        <v>16</v>
      </c>
      <c r="E39" s="78">
        <v>26</v>
      </c>
      <c r="F39" s="77">
        <v>65</v>
      </c>
      <c r="G39" s="78">
        <v>69</v>
      </c>
      <c r="H39">
        <v>175</v>
      </c>
      <c r="I39" s="22">
        <v>190</v>
      </c>
    </row>
    <row r="40" spans="2:18" x14ac:dyDescent="0.2">
      <c r="C40" s="22" t="s">
        <v>5</v>
      </c>
      <c r="D40" s="76">
        <v>45527</v>
      </c>
      <c r="E40" s="76">
        <v>45527</v>
      </c>
      <c r="F40" s="76">
        <v>45527</v>
      </c>
      <c r="G40" s="76">
        <v>45527</v>
      </c>
      <c r="H40" s="61" t="s">
        <v>65</v>
      </c>
      <c r="I40" s="61" t="s">
        <v>65</v>
      </c>
    </row>
    <row r="41" spans="2:18" x14ac:dyDescent="0.2">
      <c r="B41" s="22" t="s">
        <v>29</v>
      </c>
      <c r="C41" s="6">
        <v>0</v>
      </c>
      <c r="D41" s="22">
        <v>-24.094179159551999</v>
      </c>
      <c r="E41" s="22">
        <v>29.956043833344001</v>
      </c>
      <c r="F41" s="22">
        <v>-26.973606957282598</v>
      </c>
      <c r="G41" s="22">
        <v>-25.1123998243594</v>
      </c>
      <c r="H41" s="22">
        <v>51.35</v>
      </c>
      <c r="I41" s="22">
        <v>13.5</v>
      </c>
    </row>
    <row r="42" spans="2:18" ht="16" x14ac:dyDescent="0.2">
      <c r="C42" s="6">
        <v>25</v>
      </c>
      <c r="D42" s="22">
        <v>-5.74</v>
      </c>
      <c r="E42" s="22">
        <v>11.1435439104</v>
      </c>
      <c r="F42" s="22">
        <v>-8.5020000000000007</v>
      </c>
      <c r="G42" s="22">
        <v>-8.5500000000000007</v>
      </c>
      <c r="H42">
        <v>15.6</v>
      </c>
      <c r="I42" s="22">
        <v>3</v>
      </c>
      <c r="R42" s="36"/>
    </row>
    <row r="43" spans="2:18" ht="16" x14ac:dyDescent="0.2">
      <c r="C43" s="6">
        <v>100</v>
      </c>
      <c r="D43" s="22">
        <v>-13.187929204224</v>
      </c>
      <c r="E43" s="22">
        <v>20.143543873536</v>
      </c>
      <c r="F43" s="22">
        <v>-14.0569403435225</v>
      </c>
      <c r="G43" s="22">
        <v>-11.3623998806794</v>
      </c>
      <c r="H43">
        <v>25.5</v>
      </c>
      <c r="I43" s="22">
        <v>4.8</v>
      </c>
      <c r="R43" s="45"/>
    </row>
    <row r="44" spans="2:18" ht="16" x14ac:dyDescent="0.2">
      <c r="C44" s="6">
        <v>225</v>
      </c>
      <c r="D44" s="22">
        <v>-18.187929183744</v>
      </c>
      <c r="E44" s="22">
        <v>26.268543848448001</v>
      </c>
      <c r="F44" s="22">
        <v>-20.6194403166425</v>
      </c>
      <c r="G44" s="22">
        <v>-17.4248998558474</v>
      </c>
      <c r="H44">
        <v>36.700000000000003</v>
      </c>
      <c r="I44" s="22">
        <v>5.9</v>
      </c>
      <c r="R44" s="45"/>
    </row>
    <row r="45" spans="2:18" ht="16" x14ac:dyDescent="0.2">
      <c r="C45" s="6">
        <v>400</v>
      </c>
      <c r="D45" s="22">
        <v>-21.125429171712</v>
      </c>
      <c r="E45" s="22">
        <v>29.674793834496</v>
      </c>
      <c r="F45" s="22">
        <v>-23.431940305122598</v>
      </c>
      <c r="G45" s="22">
        <v>-20.112399844839398</v>
      </c>
      <c r="H45">
        <v>38.9</v>
      </c>
      <c r="I45" s="22">
        <v>7.5</v>
      </c>
      <c r="R45" s="45"/>
    </row>
    <row r="46" spans="2:18" ht="16" x14ac:dyDescent="0.2">
      <c r="C46" s="6">
        <v>625</v>
      </c>
      <c r="D46" s="22">
        <v>-21.375429170688001</v>
      </c>
      <c r="E46" s="22">
        <v>33.799793817599998</v>
      </c>
      <c r="F46" s="22">
        <v>-21.9736069777626</v>
      </c>
      <c r="G46" s="22">
        <v>-21.831149837799401</v>
      </c>
      <c r="H46">
        <v>38.799999999999997</v>
      </c>
      <c r="I46" s="22">
        <v>8.6</v>
      </c>
    </row>
    <row r="47" spans="2:18" ht="16" x14ac:dyDescent="0.2">
      <c r="C47" s="6">
        <v>900</v>
      </c>
      <c r="D47" s="22">
        <v>-23.1254291635199</v>
      </c>
      <c r="E47" s="22">
        <v>32.112293824512001</v>
      </c>
      <c r="F47" s="22">
        <v>-24.508329189602499</v>
      </c>
      <c r="G47" s="22">
        <v>-21.456149839335499</v>
      </c>
      <c r="H47">
        <v>43.5</v>
      </c>
      <c r="I47" s="22">
        <v>9.3000000000000007</v>
      </c>
    </row>
    <row r="48" spans="2:18" ht="16" x14ac:dyDescent="0.2">
      <c r="C48" s="6">
        <v>1225</v>
      </c>
      <c r="D48" s="22">
        <v>-21.000429172223999</v>
      </c>
      <c r="E48" s="22">
        <v>33.799793817599998</v>
      </c>
      <c r="F48" s="22">
        <v>-23.848606970082599</v>
      </c>
      <c r="G48" s="22">
        <v>-23.393649831399401</v>
      </c>
      <c r="H48">
        <v>43.9</v>
      </c>
      <c r="I48" s="22">
        <v>11.4</v>
      </c>
    </row>
    <row r="49" spans="2:9" x14ac:dyDescent="0.2">
      <c r="C49" s="6">
        <v>1600</v>
      </c>
      <c r="D49" s="22">
        <v>-23.562929161728</v>
      </c>
      <c r="E49" s="22">
        <v>31.206043828224001</v>
      </c>
      <c r="F49" s="22">
        <v>-23.3624958609625</v>
      </c>
      <c r="G49" s="22">
        <v>-23.7061498301195</v>
      </c>
      <c r="H49" s="22">
        <v>47</v>
      </c>
      <c r="I49" s="22">
        <v>11.1</v>
      </c>
    </row>
    <row r="50" spans="2:9" x14ac:dyDescent="0.2">
      <c r="C50" s="6">
        <v>2025</v>
      </c>
      <c r="D50" s="22">
        <v>-22.125429167615899</v>
      </c>
      <c r="E50" s="22">
        <v>30.143543832576</v>
      </c>
      <c r="F50" s="22">
        <v>-25.758329184482498</v>
      </c>
      <c r="G50" s="22">
        <v>-24.737399825895402</v>
      </c>
      <c r="H50" s="22">
        <v>46.3</v>
      </c>
      <c r="I50" s="22">
        <v>12.5</v>
      </c>
    </row>
    <row r="51" spans="2:9" x14ac:dyDescent="0.2">
      <c r="C51" s="6">
        <v>2500</v>
      </c>
      <c r="D51" s="22">
        <v>-22.34417916672</v>
      </c>
      <c r="E51" s="22">
        <v>34.674793814015999</v>
      </c>
      <c r="F51" s="22">
        <v>-25.793051406562501</v>
      </c>
      <c r="G51" s="22">
        <v>-23.2686498319115</v>
      </c>
      <c r="H51" s="22">
        <v>45.4</v>
      </c>
      <c r="I51" s="22">
        <v>12</v>
      </c>
    </row>
    <row r="52" spans="2:9" x14ac:dyDescent="0.2">
      <c r="C52" s="6">
        <v>3025</v>
      </c>
      <c r="D52" s="22">
        <v>-23.75042916096</v>
      </c>
      <c r="E52" s="22">
        <v>29.081043836928</v>
      </c>
      <c r="F52" s="22">
        <v>-25.029162520802601</v>
      </c>
      <c r="G52" s="22">
        <v>-24.987399824871499</v>
      </c>
      <c r="H52" s="22">
        <v>45.3</v>
      </c>
      <c r="I52" s="22">
        <v>13.5</v>
      </c>
    </row>
    <row r="57" spans="2:9" x14ac:dyDescent="0.2">
      <c r="F57" s="22" t="s">
        <v>28</v>
      </c>
    </row>
    <row r="58" spans="2:9" ht="17" thickBot="1" x14ac:dyDescent="0.25">
      <c r="C58" s="61" t="s">
        <v>40</v>
      </c>
      <c r="D58" s="22">
        <v>-60</v>
      </c>
      <c r="E58" s="22">
        <v>50</v>
      </c>
      <c r="F58" s="22">
        <v>-60</v>
      </c>
      <c r="G58" s="22">
        <v>-60</v>
      </c>
      <c r="H58">
        <v>-60</v>
      </c>
      <c r="I58">
        <v>-60</v>
      </c>
    </row>
    <row r="59" spans="2:9" ht="17" thickBot="1" x14ac:dyDescent="0.25">
      <c r="C59" s="22" t="s">
        <v>0</v>
      </c>
      <c r="D59" s="77">
        <v>16</v>
      </c>
      <c r="E59" s="78">
        <v>26</v>
      </c>
      <c r="F59" s="77">
        <v>65</v>
      </c>
      <c r="G59" s="78">
        <v>69</v>
      </c>
      <c r="H59">
        <v>175</v>
      </c>
      <c r="I59" s="22">
        <v>190</v>
      </c>
    </row>
    <row r="60" spans="2:9" x14ac:dyDescent="0.2">
      <c r="C60" s="22" t="s">
        <v>5</v>
      </c>
      <c r="D60" s="76">
        <v>45527</v>
      </c>
      <c r="E60" s="76">
        <v>45527</v>
      </c>
      <c r="F60" s="76">
        <v>45527</v>
      </c>
      <c r="G60" s="76">
        <v>45527</v>
      </c>
      <c r="H60" s="61" t="s">
        <v>65</v>
      </c>
      <c r="I60" s="61" t="s">
        <v>65</v>
      </c>
    </row>
    <row r="61" spans="2:9" x14ac:dyDescent="0.2">
      <c r="B61" s="22" t="s">
        <v>29</v>
      </c>
      <c r="C61" s="6">
        <v>0</v>
      </c>
      <c r="D61" s="22">
        <f t="shared" ref="D61:E72" si="14">(D41)/(D$41)*100</f>
        <v>100</v>
      </c>
      <c r="E61" s="22">
        <f t="shared" si="14"/>
        <v>100</v>
      </c>
      <c r="F61" s="22">
        <f t="shared" ref="F61:G61" si="15">(F41)/(F$41)*100</f>
        <v>100</v>
      </c>
      <c r="G61" s="22">
        <f t="shared" si="15"/>
        <v>100</v>
      </c>
      <c r="H61" s="22">
        <f t="shared" ref="H61:I61" si="16">(H41)/(H$41)*100</f>
        <v>100</v>
      </c>
      <c r="I61" s="22">
        <f t="shared" si="16"/>
        <v>100</v>
      </c>
    </row>
    <row r="62" spans="2:9" x14ac:dyDescent="0.2">
      <c r="C62" s="6">
        <v>25</v>
      </c>
      <c r="D62" s="22">
        <f t="shared" ref="D62" si="17">(D42)/(D$41)*100</f>
        <v>23.82318136670952</v>
      </c>
      <c r="E62" s="22">
        <f t="shared" si="14"/>
        <v>37.199651504035216</v>
      </c>
      <c r="F62" s="22">
        <f t="shared" ref="F62:G62" si="18">(F42)/(F$41)*100</f>
        <v>31.519700029233753</v>
      </c>
      <c r="G62" s="22">
        <f t="shared" si="18"/>
        <v>34.046925263217467</v>
      </c>
      <c r="H62" s="22">
        <f t="shared" ref="H62:I62" si="19">(H42)/(H$41)*100</f>
        <v>30.37974683544304</v>
      </c>
      <c r="I62" s="22">
        <f t="shared" si="19"/>
        <v>22.222222222222221</v>
      </c>
    </row>
    <row r="63" spans="2:9" x14ac:dyDescent="0.2">
      <c r="C63" s="6">
        <v>100</v>
      </c>
      <c r="D63" s="22">
        <f t="shared" ref="D63" si="20">(D43)/(D$41)*100</f>
        <v>54.734917993650434</v>
      </c>
      <c r="E63" s="22">
        <f t="shared" si="14"/>
        <v>67.24367204695524</v>
      </c>
      <c r="F63" s="22">
        <f t="shared" ref="F63:G63" si="21">(F43)/(F$41)*100</f>
        <v>52.11368418685759</v>
      </c>
      <c r="G63" s="22">
        <f t="shared" si="21"/>
        <v>45.246173046582761</v>
      </c>
      <c r="H63" s="22">
        <f t="shared" ref="H63:I63" si="22">(H43)/(H$41)*100</f>
        <v>49.659201557935731</v>
      </c>
      <c r="I63" s="22">
        <f t="shared" si="22"/>
        <v>35.555555555555557</v>
      </c>
    </row>
    <row r="64" spans="2:9" x14ac:dyDescent="0.2">
      <c r="C64" s="6">
        <v>225</v>
      </c>
      <c r="D64" s="22">
        <f t="shared" ref="D64" si="23">(D44)/(D$41)*100</f>
        <v>75.486818053867992</v>
      </c>
      <c r="E64" s="22">
        <f t="shared" si="14"/>
        <v>87.690297138664704</v>
      </c>
      <c r="F64" s="22">
        <f t="shared" ref="F64:G64" si="24">(F44)/(F$41)*100</f>
        <v>76.443022059663619</v>
      </c>
      <c r="G64" s="22">
        <f t="shared" si="24"/>
        <v>69.387633112407627</v>
      </c>
      <c r="H64" s="22">
        <f t="shared" ref="H64:I64" si="25">(H44)/(H$41)*100</f>
        <v>71.470301850048685</v>
      </c>
      <c r="I64" s="22">
        <f t="shared" si="25"/>
        <v>43.703703703703702</v>
      </c>
    </row>
    <row r="65" spans="1:36" x14ac:dyDescent="0.2">
      <c r="C65" s="6">
        <v>400</v>
      </c>
      <c r="D65" s="22">
        <f t="shared" ref="D65" si="26">(D45)/(D$41)*100</f>
        <v>87.678559339245822</v>
      </c>
      <c r="E65" s="22">
        <f t="shared" si="14"/>
        <v>99.061124358033751</v>
      </c>
      <c r="F65" s="22">
        <f t="shared" ref="F65:G65" si="27">(F45)/(F$41)*100</f>
        <v>86.869881148009441</v>
      </c>
      <c r="G65" s="22">
        <f t="shared" si="27"/>
        <v>80.089517471484641</v>
      </c>
      <c r="H65" s="22">
        <f t="shared" ref="H65:I65" si="28">(H45)/(H$41)*100</f>
        <v>75.75462512171373</v>
      </c>
      <c r="I65" s="22">
        <f t="shared" si="28"/>
        <v>55.555555555555557</v>
      </c>
    </row>
    <row r="66" spans="1:36" x14ac:dyDescent="0.2">
      <c r="C66" s="6">
        <v>625</v>
      </c>
      <c r="D66" s="22">
        <f t="shared" ref="D66" si="29">(D46)/(D$41)*100</f>
        <v>88.716154342256701</v>
      </c>
      <c r="E66" s="22">
        <f t="shared" si="14"/>
        <v>112.83130044020541</v>
      </c>
      <c r="F66" s="22">
        <f t="shared" ref="F66:G66" si="30">(F46)/(F$41)*100</f>
        <v>81.463361620719212</v>
      </c>
      <c r="G66" s="22">
        <f t="shared" si="30"/>
        <v>86.9337458406618</v>
      </c>
      <c r="H66" s="22">
        <f t="shared" ref="H66:I66" si="31">(H46)/(H$41)*100</f>
        <v>75.559883154819858</v>
      </c>
      <c r="I66" s="22">
        <f t="shared" si="31"/>
        <v>63.703703703703695</v>
      </c>
    </row>
    <row r="67" spans="1:36" x14ac:dyDescent="0.2">
      <c r="C67" s="6">
        <v>900</v>
      </c>
      <c r="D67" s="22">
        <f t="shared" ref="D67" si="32">(D47)/(D$41)*100</f>
        <v>95.979319363332436</v>
      </c>
      <c r="E67" s="22">
        <f t="shared" si="14"/>
        <v>107.19804658840792</v>
      </c>
      <c r="F67" s="22">
        <f t="shared" ref="F67:G67" si="33">(F47)/(F$41)*100</f>
        <v>90.860407465770905</v>
      </c>
      <c r="G67" s="22">
        <f t="shared" si="33"/>
        <v>85.440459651023531</v>
      </c>
      <c r="H67" s="22">
        <f t="shared" ref="H67:I67" si="34">(H47)/(H$41)*100</f>
        <v>84.712755598831549</v>
      </c>
      <c r="I67" s="22">
        <f t="shared" si="34"/>
        <v>68.8888888888889</v>
      </c>
    </row>
    <row r="68" spans="1:36" x14ac:dyDescent="0.2">
      <c r="C68" s="6">
        <v>1225</v>
      </c>
      <c r="D68" s="22">
        <f t="shared" ref="D68" si="35">(D48)/(D$41)*100</f>
        <v>87.159761837740376</v>
      </c>
      <c r="E68" s="22">
        <f t="shared" si="14"/>
        <v>112.83130044020541</v>
      </c>
      <c r="F68" s="22">
        <f t="shared" ref="F68:G68" si="36">(F48)/(F$41)*100</f>
        <v>88.414601012949518</v>
      </c>
      <c r="G68" s="22">
        <f t="shared" si="36"/>
        <v>93.155771630822841</v>
      </c>
      <c r="H68" s="22">
        <f t="shared" ref="H68:I68" si="37">(H48)/(H$41)*100</f>
        <v>85.491723466407009</v>
      </c>
      <c r="I68" s="22">
        <f t="shared" si="37"/>
        <v>84.444444444444443</v>
      </c>
    </row>
    <row r="69" spans="1:36" x14ac:dyDescent="0.2">
      <c r="C69" s="6">
        <v>1600</v>
      </c>
      <c r="D69" s="22">
        <f t="shared" ref="D69" si="38">(D49)/(D$41)*100</f>
        <v>97.795110618601882</v>
      </c>
      <c r="E69" s="22">
        <f t="shared" si="14"/>
        <v>104.17278063096111</v>
      </c>
      <c r="F69" s="22">
        <f t="shared" ref="F69:G69" si="39">(F49)/(F$41)*100</f>
        <v>86.612427837185734</v>
      </c>
      <c r="G69" s="22">
        <f t="shared" si="39"/>
        <v>94.400176788855447</v>
      </c>
      <c r="H69" s="22">
        <f t="shared" ref="H69:I69" si="40">(H49)/(H$41)*100</f>
        <v>91.528724440116832</v>
      </c>
      <c r="I69" s="22">
        <f t="shared" si="40"/>
        <v>82.222222222222214</v>
      </c>
    </row>
    <row r="70" spans="1:36" x14ac:dyDescent="0.2">
      <c r="C70" s="6">
        <v>2025</v>
      </c>
      <c r="D70" s="22">
        <f t="shared" ref="D70" si="41">(D50)/(D$41)*100</f>
        <v>91.828939351288923</v>
      </c>
      <c r="E70" s="22">
        <f t="shared" si="14"/>
        <v>100.62591709464417</v>
      </c>
      <c r="F70" s="22">
        <f t="shared" ref="F70:G70" si="42">(F50)/(F$41)*100</f>
        <v>95.494567060591109</v>
      </c>
      <c r="G70" s="22">
        <f t="shared" si="42"/>
        <v>98.506713810361362</v>
      </c>
      <c r="H70" s="22">
        <f t="shared" ref="H70:I70" si="43">(H50)/(H$41)*100</f>
        <v>90.16553067185977</v>
      </c>
      <c r="I70" s="22">
        <f t="shared" si="43"/>
        <v>92.592592592592595</v>
      </c>
    </row>
    <row r="71" spans="1:36" x14ac:dyDescent="0.2">
      <c r="C71" s="6">
        <v>2500</v>
      </c>
      <c r="D71" s="22">
        <f t="shared" ref="D71" si="44">(D51)/(D$41)*100</f>
        <v>92.736834978923852</v>
      </c>
      <c r="E71" s="22">
        <f t="shared" si="14"/>
        <v>115.75224688187819</v>
      </c>
      <c r="F71" s="22">
        <f t="shared" ref="F71:G71" si="45">(F51)/(F$41)*100</f>
        <v>95.623293716002792</v>
      </c>
      <c r="G71" s="22">
        <f t="shared" si="45"/>
        <v>92.65800956761035</v>
      </c>
      <c r="H71" s="22">
        <f t="shared" ref="H71:I71" si="46">(H51)/(H$41)*100</f>
        <v>88.412852969814992</v>
      </c>
      <c r="I71" s="22">
        <f t="shared" si="46"/>
        <v>88.888888888888886</v>
      </c>
    </row>
    <row r="72" spans="1:36" x14ac:dyDescent="0.2">
      <c r="C72" s="6">
        <v>3025</v>
      </c>
      <c r="D72" s="22">
        <f t="shared" ref="D72" si="47">(D52)/(D$41)*100</f>
        <v>98.573306870860051</v>
      </c>
      <c r="E72" s="22">
        <f t="shared" si="14"/>
        <v>97.079053558327217</v>
      </c>
      <c r="F72" s="22">
        <f t="shared" ref="F72:G72" si="48">(F52)/(F$41)*100</f>
        <v>92.791307296946371</v>
      </c>
      <c r="G72" s="22">
        <f t="shared" si="48"/>
        <v>99.502237936787509</v>
      </c>
      <c r="H72" s="22">
        <f t="shared" ref="H72:I72" si="49">(H52)/(H$41)*100</f>
        <v>88.21811100292112</v>
      </c>
      <c r="I72" s="22">
        <f t="shared" si="49"/>
        <v>100</v>
      </c>
    </row>
    <row r="75" spans="1:36" x14ac:dyDescent="0.2">
      <c r="O75" s="61"/>
    </row>
    <row r="76" spans="1:36" ht="16" thickBot="1" x14ac:dyDescent="0.25">
      <c r="A76" s="22" t="s">
        <v>34</v>
      </c>
      <c r="D76" s="159" t="s">
        <v>30</v>
      </c>
      <c r="E76" s="159"/>
      <c r="F76" s="159"/>
      <c r="G76" s="159"/>
      <c r="H76" s="159"/>
      <c r="I76" s="159"/>
      <c r="J76" s="159"/>
      <c r="P76" s="61" t="s">
        <v>42</v>
      </c>
      <c r="Z76" s="61" t="s">
        <v>44</v>
      </c>
      <c r="AG76" s="61" t="s">
        <v>45</v>
      </c>
    </row>
    <row r="77" spans="1:36" x14ac:dyDescent="0.2">
      <c r="C77" s="61" t="s">
        <v>40</v>
      </c>
      <c r="D77" s="82">
        <v>-60</v>
      </c>
      <c r="E77" s="83">
        <v>50</v>
      </c>
      <c r="F77" s="84">
        <v>50</v>
      </c>
      <c r="G77" s="90">
        <v>-60</v>
      </c>
      <c r="P77" s="61" t="s">
        <v>40</v>
      </c>
      <c r="Q77" s="82">
        <v>-60</v>
      </c>
      <c r="R77" s="83">
        <v>50</v>
      </c>
      <c r="S77" s="84">
        <v>50</v>
      </c>
      <c r="T77" s="90">
        <v>-60</v>
      </c>
      <c r="Z77" s="61" t="s">
        <v>40</v>
      </c>
      <c r="AA77" s="82">
        <v>-60</v>
      </c>
      <c r="AB77" s="83">
        <v>50</v>
      </c>
      <c r="AC77" s="84">
        <v>50</v>
      </c>
      <c r="AD77" s="90">
        <v>-60</v>
      </c>
      <c r="AG77" s="61" t="s">
        <v>41</v>
      </c>
      <c r="AH77" s="22">
        <v>-60</v>
      </c>
      <c r="AI77" s="22">
        <v>-60</v>
      </c>
      <c r="AJ77" s="22">
        <v>50</v>
      </c>
    </row>
    <row r="78" spans="1:36" x14ac:dyDescent="0.2">
      <c r="C78" s="22" t="s">
        <v>32</v>
      </c>
      <c r="D78" s="85">
        <v>18</v>
      </c>
      <c r="E78" s="22">
        <v>27</v>
      </c>
      <c r="F78" s="86">
        <v>30</v>
      </c>
      <c r="G78" s="91">
        <v>66</v>
      </c>
      <c r="P78" s="22" t="s">
        <v>32</v>
      </c>
      <c r="Q78" s="85">
        <v>19</v>
      </c>
      <c r="R78" s="22">
        <v>28</v>
      </c>
      <c r="S78" s="86">
        <v>31</v>
      </c>
      <c r="T78" s="91">
        <v>67</v>
      </c>
      <c r="Z78" s="22" t="s">
        <v>32</v>
      </c>
      <c r="AA78" s="85">
        <v>20</v>
      </c>
      <c r="AB78" s="22">
        <v>28</v>
      </c>
      <c r="AC78" s="86">
        <v>30</v>
      </c>
      <c r="AD78" s="91">
        <v>66</v>
      </c>
      <c r="AG78" s="61" t="s">
        <v>33</v>
      </c>
      <c r="AH78" s="61" t="s">
        <v>37</v>
      </c>
      <c r="AI78" s="61" t="s">
        <v>38</v>
      </c>
      <c r="AJ78" s="61" t="s">
        <v>39</v>
      </c>
    </row>
    <row r="79" spans="1:36" ht="16" thickBot="1" x14ac:dyDescent="0.25">
      <c r="C79" s="22" t="s">
        <v>33</v>
      </c>
      <c r="D79" s="87">
        <v>45527</v>
      </c>
      <c r="E79" s="88">
        <v>45527</v>
      </c>
      <c r="F79" s="89">
        <v>45527</v>
      </c>
      <c r="G79" s="92">
        <v>45527</v>
      </c>
      <c r="H79" s="81"/>
      <c r="P79" s="22" t="s">
        <v>33</v>
      </c>
      <c r="Q79" s="87">
        <v>45527</v>
      </c>
      <c r="R79" s="88">
        <v>45527</v>
      </c>
      <c r="S79" s="89">
        <v>45527</v>
      </c>
      <c r="T79" s="92">
        <v>45527</v>
      </c>
      <c r="Z79" s="22" t="s">
        <v>33</v>
      </c>
      <c r="AA79" s="87">
        <v>45527</v>
      </c>
      <c r="AB79" s="88">
        <v>45527</v>
      </c>
      <c r="AC79" s="89">
        <v>45527</v>
      </c>
      <c r="AD79" s="92">
        <v>45527</v>
      </c>
      <c r="AG79" s="61" t="s">
        <v>32</v>
      </c>
      <c r="AH79" s="22">
        <v>26</v>
      </c>
      <c r="AI79" s="22">
        <v>37</v>
      </c>
      <c r="AJ79" s="22">
        <v>49</v>
      </c>
    </row>
    <row r="80" spans="1:36" x14ac:dyDescent="0.2">
      <c r="B80" s="22" t="s">
        <v>29</v>
      </c>
      <c r="C80" s="6">
        <v>0</v>
      </c>
      <c r="D80" s="22">
        <v>-16.568509547519898</v>
      </c>
      <c r="E80" s="22">
        <v>23.73733678464</v>
      </c>
      <c r="F80" s="22">
        <v>83.312499658752003</v>
      </c>
      <c r="G80" s="22">
        <v>-20.873878344508999</v>
      </c>
      <c r="O80" s="22" t="s">
        <v>29</v>
      </c>
      <c r="P80" s="6">
        <v>0</v>
      </c>
      <c r="Q80" s="22">
        <v>-18.442393468415901</v>
      </c>
      <c r="R80" s="22">
        <v>34.512104941056002</v>
      </c>
      <c r="S80" s="22">
        <v>36.01508827968</v>
      </c>
      <c r="T80" s="22">
        <v>-38.962609010714701</v>
      </c>
      <c r="Z80" s="6">
        <v>0</v>
      </c>
      <c r="AA80" s="61" t="s">
        <v>48</v>
      </c>
      <c r="AG80" s="6">
        <v>0</v>
      </c>
      <c r="AH80" s="22" t="e">
        <f>100*(AA80/AA$80)</f>
        <v>#VALUE!</v>
      </c>
      <c r="AI80" s="22" t="e">
        <f t="shared" ref="AI80:AJ80" si="50">100*(AB80/AB$80)</f>
        <v>#DIV/0!</v>
      </c>
      <c r="AJ80" s="22" t="e">
        <f t="shared" si="50"/>
        <v>#DIV/0!</v>
      </c>
    </row>
    <row r="81" spans="3:36" x14ac:dyDescent="0.2">
      <c r="C81" s="6">
        <v>100</v>
      </c>
      <c r="D81" s="22">
        <v>-18.5060095395839</v>
      </c>
      <c r="E81" s="22">
        <v>19.440461802240002</v>
      </c>
      <c r="F81" s="22">
        <v>79.562499674112004</v>
      </c>
      <c r="G81" s="22">
        <v>-15.9753277109855</v>
      </c>
      <c r="P81" s="6">
        <v>50</v>
      </c>
      <c r="Q81" s="22">
        <v>-14.0673934863359</v>
      </c>
      <c r="R81" s="22">
        <v>29.449604961792001</v>
      </c>
      <c r="S81" s="22">
        <v>29.374463306879999</v>
      </c>
      <c r="T81" s="22">
        <v>-21.337609082906699</v>
      </c>
      <c r="Z81" s="6">
        <v>20</v>
      </c>
      <c r="AA81" s="61" t="s">
        <v>49</v>
      </c>
      <c r="AG81" s="6">
        <v>20</v>
      </c>
      <c r="AH81" s="22" t="e">
        <f t="shared" ref="AH81:AH144" si="51">100*(AA81/AA$80)</f>
        <v>#VALUE!</v>
      </c>
      <c r="AI81" s="22" t="e">
        <f t="shared" ref="AI81:AI144" si="52">100*(AB81/AB$80)</f>
        <v>#DIV/0!</v>
      </c>
      <c r="AJ81" s="22" t="e">
        <f t="shared" ref="AJ81:AJ144" si="53">100*(AC81/AC$80)</f>
        <v>#DIV/0!</v>
      </c>
    </row>
    <row r="82" spans="3:36" x14ac:dyDescent="0.2">
      <c r="C82" s="6">
        <v>200</v>
      </c>
      <c r="D82" s="22">
        <v>-18.1935095408639</v>
      </c>
      <c r="E82" s="22">
        <v>21.862336792320001</v>
      </c>
      <c r="F82" s="22">
        <v>76.437499686912005</v>
      </c>
      <c r="G82" s="22">
        <v>-17.483027051222098</v>
      </c>
      <c r="P82" s="6">
        <v>100</v>
      </c>
      <c r="Q82" s="22">
        <v>-14.442393484799901</v>
      </c>
      <c r="R82" s="22">
        <v>30.074604959232001</v>
      </c>
      <c r="S82" s="22">
        <v>31.561963297919998</v>
      </c>
      <c r="T82" s="22">
        <v>-18.462609094682701</v>
      </c>
      <c r="Z82" s="6">
        <v>40</v>
      </c>
      <c r="AG82" s="6">
        <v>40</v>
      </c>
      <c r="AH82" s="22" t="e">
        <f t="shared" si="51"/>
        <v>#VALUE!</v>
      </c>
      <c r="AI82" s="22" t="e">
        <f t="shared" si="52"/>
        <v>#DIV/0!</v>
      </c>
      <c r="AJ82" s="22" t="e">
        <f t="shared" si="53"/>
        <v>#DIV/0!</v>
      </c>
    </row>
    <row r="83" spans="3:36" x14ac:dyDescent="0.2">
      <c r="C83" s="6">
        <v>300</v>
      </c>
      <c r="D83" s="22">
        <v>-15.9435095500799</v>
      </c>
      <c r="E83" s="22">
        <v>21.549836793600001</v>
      </c>
      <c r="F83" s="22">
        <v>82.062499663872003</v>
      </c>
      <c r="G83" s="22">
        <v>-15.2405978658319</v>
      </c>
      <c r="P83" s="6">
        <v>150</v>
      </c>
      <c r="Q83" s="22">
        <v>-12.192393494016001</v>
      </c>
      <c r="R83" s="22">
        <v>29.574604961279999</v>
      </c>
      <c r="S83" s="22">
        <v>31.640088297599998</v>
      </c>
      <c r="T83" s="22">
        <v>-18.2126090957067</v>
      </c>
      <c r="Z83" s="6">
        <v>60</v>
      </c>
      <c r="AG83" s="6">
        <v>60</v>
      </c>
      <c r="AH83" s="22" t="e">
        <f t="shared" si="51"/>
        <v>#VALUE!</v>
      </c>
      <c r="AI83" s="22" t="e">
        <f t="shared" si="52"/>
        <v>#DIV/0!</v>
      </c>
      <c r="AJ83" s="22" t="e">
        <f t="shared" si="53"/>
        <v>#DIV/0!</v>
      </c>
    </row>
    <row r="84" spans="3:36" x14ac:dyDescent="0.2">
      <c r="C84" s="6">
        <v>400</v>
      </c>
      <c r="D84" s="22">
        <v>-19.693509534719901</v>
      </c>
      <c r="E84" s="22">
        <v>25.768586776319999</v>
      </c>
      <c r="F84" s="22">
        <v>81.874999664640001</v>
      </c>
      <c r="G84" s="22">
        <v>-17.529804284841902</v>
      </c>
      <c r="P84" s="6">
        <v>200</v>
      </c>
      <c r="Q84" s="22">
        <v>-12.379893493248</v>
      </c>
      <c r="R84" s="22">
        <v>32.762104948224</v>
      </c>
      <c r="S84" s="22">
        <v>31.952588296319998</v>
      </c>
      <c r="T84" s="22">
        <v>-20.462609086490701</v>
      </c>
      <c r="Z84" s="6">
        <v>80</v>
      </c>
      <c r="AG84" s="6">
        <v>80</v>
      </c>
      <c r="AH84" s="22" t="e">
        <f t="shared" si="51"/>
        <v>#VALUE!</v>
      </c>
      <c r="AI84" s="22" t="e">
        <f t="shared" si="52"/>
        <v>#DIV/0!</v>
      </c>
      <c r="AJ84" s="22" t="e">
        <f t="shared" si="53"/>
        <v>#DIV/0!</v>
      </c>
    </row>
    <row r="85" spans="3:36" x14ac:dyDescent="0.2">
      <c r="C85" s="6">
        <v>500</v>
      </c>
      <c r="D85" s="22">
        <v>-18.068509541375899</v>
      </c>
      <c r="E85" s="22">
        <v>20.221711799040001</v>
      </c>
      <c r="F85" s="22">
        <v>81.624999665664006</v>
      </c>
      <c r="G85" s="22">
        <v>-17.943695201837301</v>
      </c>
      <c r="P85" s="6">
        <v>250</v>
      </c>
      <c r="Q85" s="22">
        <v>-12.192393494016001</v>
      </c>
      <c r="R85" s="22">
        <v>32.074604951040001</v>
      </c>
      <c r="S85" s="22">
        <v>29.843213304959999</v>
      </c>
      <c r="T85" s="22">
        <v>-18.900109092890698</v>
      </c>
      <c r="Z85" s="6">
        <v>100</v>
      </c>
      <c r="AG85" s="6">
        <v>100</v>
      </c>
      <c r="AH85" s="22" t="e">
        <f t="shared" si="51"/>
        <v>#VALUE!</v>
      </c>
      <c r="AI85" s="22" t="e">
        <f t="shared" si="52"/>
        <v>#DIV/0!</v>
      </c>
      <c r="AJ85" s="22" t="e">
        <f t="shared" si="53"/>
        <v>#DIV/0!</v>
      </c>
    </row>
    <row r="86" spans="3:36" x14ac:dyDescent="0.2">
      <c r="C86" s="6">
        <v>600</v>
      </c>
      <c r="D86" s="22">
        <v>-21.693509526527901</v>
      </c>
      <c r="E86" s="22">
        <v>21.081086795520001</v>
      </c>
      <c r="F86" s="22">
        <v>81.812499664895995</v>
      </c>
      <c r="G86" s="22">
        <v>-17.576546461829</v>
      </c>
      <c r="P86" s="6">
        <v>300</v>
      </c>
      <c r="Q86" s="22">
        <v>-16.6298934758399</v>
      </c>
      <c r="R86" s="22">
        <v>32.387104949760001</v>
      </c>
      <c r="S86" s="22">
        <v>31.249463299199999</v>
      </c>
      <c r="T86" s="22">
        <v>-20.462609086490701</v>
      </c>
      <c r="Z86" s="6">
        <v>120</v>
      </c>
      <c r="AG86" s="6">
        <v>120</v>
      </c>
      <c r="AH86" s="22" t="e">
        <f t="shared" si="51"/>
        <v>#VALUE!</v>
      </c>
      <c r="AI86" s="22" t="e">
        <f t="shared" si="52"/>
        <v>#DIV/0!</v>
      </c>
      <c r="AJ86" s="22" t="e">
        <f t="shared" si="53"/>
        <v>#DIV/0!</v>
      </c>
    </row>
    <row r="87" spans="3:36" x14ac:dyDescent="0.2">
      <c r="C87" s="6">
        <v>700</v>
      </c>
      <c r="D87" s="22">
        <v>-18.8185095383039</v>
      </c>
      <c r="E87" s="22">
        <v>22.7217117888</v>
      </c>
      <c r="F87" s="22">
        <v>84.749999652864005</v>
      </c>
      <c r="G87" s="22">
        <v>-16.584269183393999</v>
      </c>
      <c r="P87" s="6">
        <v>350</v>
      </c>
      <c r="Q87" s="22">
        <v>-13.004893490688</v>
      </c>
      <c r="R87" s="22">
        <v>36.637104932352003</v>
      </c>
      <c r="S87" s="22">
        <v>33.515088289920001</v>
      </c>
      <c r="T87" s="22">
        <v>-19.087609092122701</v>
      </c>
      <c r="Z87" s="6">
        <v>140</v>
      </c>
      <c r="AG87" s="6">
        <v>140</v>
      </c>
      <c r="AH87" s="22" t="e">
        <f t="shared" si="51"/>
        <v>#VALUE!</v>
      </c>
      <c r="AI87" s="22" t="e">
        <f t="shared" si="52"/>
        <v>#DIV/0!</v>
      </c>
      <c r="AJ87" s="22" t="e">
        <f t="shared" si="53"/>
        <v>#DIV/0!</v>
      </c>
    </row>
    <row r="88" spans="3:36" x14ac:dyDescent="0.2">
      <c r="C88" s="6">
        <v>800</v>
      </c>
      <c r="D88" s="22">
        <v>-17.4435095439359</v>
      </c>
      <c r="E88" s="22">
        <v>22.018586791680001</v>
      </c>
      <c r="F88" s="22">
        <v>83.687499657215994</v>
      </c>
      <c r="G88" s="22">
        <v>-14.420093538670599</v>
      </c>
      <c r="P88" s="6">
        <v>400</v>
      </c>
      <c r="Q88" s="22">
        <v>-12.3173934935039</v>
      </c>
      <c r="R88" s="22">
        <v>34.137104942592003</v>
      </c>
      <c r="S88" s="22">
        <v>34.999463283840001</v>
      </c>
      <c r="T88" s="22">
        <v>-20.712609085466699</v>
      </c>
      <c r="Z88" s="6">
        <v>160</v>
      </c>
      <c r="AG88" s="6">
        <v>160</v>
      </c>
      <c r="AH88" s="22" t="e">
        <f t="shared" si="51"/>
        <v>#VALUE!</v>
      </c>
      <c r="AI88" s="22" t="e">
        <f t="shared" si="52"/>
        <v>#DIV/0!</v>
      </c>
      <c r="AJ88" s="22" t="e">
        <f t="shared" si="53"/>
        <v>#DIV/0!</v>
      </c>
    </row>
    <row r="89" spans="3:36" x14ac:dyDescent="0.2">
      <c r="C89" s="6">
        <v>900</v>
      </c>
      <c r="D89" s="22">
        <v>-17.506009543679902</v>
      </c>
      <c r="E89" s="22">
        <v>21.627961793280001</v>
      </c>
      <c r="F89" s="22">
        <v>83.12499965952</v>
      </c>
      <c r="G89" s="22">
        <v>-15.146566253195701</v>
      </c>
      <c r="P89" s="6">
        <v>450</v>
      </c>
      <c r="Q89" s="22">
        <v>-12.379893493248</v>
      </c>
      <c r="R89" s="22">
        <v>33.887104943616002</v>
      </c>
      <c r="S89" s="22">
        <v>31.796338296959998</v>
      </c>
      <c r="T89" s="22">
        <v>-17.712609097754701</v>
      </c>
      <c r="Z89" s="6">
        <v>180</v>
      </c>
      <c r="AG89" s="6">
        <v>180</v>
      </c>
      <c r="AH89" s="22" t="e">
        <f t="shared" si="51"/>
        <v>#VALUE!</v>
      </c>
      <c r="AI89" s="22" t="e">
        <f t="shared" si="52"/>
        <v>#DIV/0!</v>
      </c>
      <c r="AJ89" s="22" t="e">
        <f t="shared" si="53"/>
        <v>#DIV/0!</v>
      </c>
    </row>
    <row r="90" spans="3:36" x14ac:dyDescent="0.2">
      <c r="C90" s="6">
        <v>1000</v>
      </c>
      <c r="D90" s="22">
        <v>-18.693509538815899</v>
      </c>
      <c r="E90" s="22">
        <v>22.87796178816</v>
      </c>
      <c r="F90" s="22">
        <v>81.874999664640001</v>
      </c>
      <c r="G90" s="22">
        <v>-17.8261405886322</v>
      </c>
      <c r="P90" s="6">
        <v>500</v>
      </c>
      <c r="Q90" s="22">
        <v>-14.0048934865919</v>
      </c>
      <c r="R90" s="22">
        <v>33.199604946431997</v>
      </c>
      <c r="S90" s="22">
        <v>28.749463309439999</v>
      </c>
      <c r="T90" s="22">
        <v>-18.712609093658699</v>
      </c>
      <c r="Z90" s="6">
        <v>200</v>
      </c>
      <c r="AG90" s="6">
        <v>200</v>
      </c>
      <c r="AH90" s="22" t="e">
        <f t="shared" si="51"/>
        <v>#VALUE!</v>
      </c>
      <c r="AI90" s="22" t="e">
        <f t="shared" si="52"/>
        <v>#DIV/0!</v>
      </c>
      <c r="AJ90" s="22" t="e">
        <f t="shared" si="53"/>
        <v>#DIV/0!</v>
      </c>
    </row>
    <row r="91" spans="3:36" x14ac:dyDescent="0.2">
      <c r="C91" s="6">
        <v>1100</v>
      </c>
      <c r="D91" s="22">
        <v>-19.4435095357439</v>
      </c>
      <c r="E91" s="22">
        <v>20.846711796480001</v>
      </c>
      <c r="F91" s="22">
        <v>79.874999672832004</v>
      </c>
      <c r="G91" s="22">
        <v>-15.7402418556639</v>
      </c>
      <c r="P91" s="6">
        <v>550</v>
      </c>
      <c r="Q91" s="22">
        <v>-13.754893487615901</v>
      </c>
      <c r="R91" s="22">
        <v>34.949604939263999</v>
      </c>
      <c r="S91" s="22">
        <v>32.421338294400002</v>
      </c>
      <c r="T91" s="22">
        <v>-20.025109088282701</v>
      </c>
      <c r="Z91" s="6">
        <v>220</v>
      </c>
      <c r="AG91" s="6">
        <v>220</v>
      </c>
      <c r="AH91" s="22" t="e">
        <f t="shared" si="51"/>
        <v>#VALUE!</v>
      </c>
      <c r="AI91" s="22" t="e">
        <f t="shared" si="52"/>
        <v>#DIV/0!</v>
      </c>
      <c r="AJ91" s="22" t="e">
        <f t="shared" si="53"/>
        <v>#DIV/0!</v>
      </c>
    </row>
    <row r="92" spans="3:36" x14ac:dyDescent="0.2">
      <c r="C92" s="6">
        <v>1200</v>
      </c>
      <c r="D92" s="22">
        <v>-19.193509536767898</v>
      </c>
      <c r="E92" s="22">
        <v>22.56546178944</v>
      </c>
      <c r="F92" s="22">
        <v>83.249999659007997</v>
      </c>
      <c r="G92" s="22">
        <v>-17.951194734007199</v>
      </c>
      <c r="P92" s="6">
        <v>600</v>
      </c>
      <c r="Q92" s="22">
        <v>-14.75489348352</v>
      </c>
      <c r="R92" s="22">
        <v>30.637104956927999</v>
      </c>
      <c r="S92" s="22">
        <v>35.155713283200001</v>
      </c>
      <c r="T92" s="22">
        <v>-18.150109095962701</v>
      </c>
      <c r="Z92" s="6">
        <v>240</v>
      </c>
      <c r="AG92" s="6">
        <v>240</v>
      </c>
      <c r="AH92" s="22" t="e">
        <f t="shared" si="51"/>
        <v>#VALUE!</v>
      </c>
      <c r="AI92" s="22" t="e">
        <f t="shared" si="52"/>
        <v>#DIV/0!</v>
      </c>
      <c r="AJ92" s="22" t="e">
        <f t="shared" si="53"/>
        <v>#DIV/0!</v>
      </c>
    </row>
    <row r="93" spans="3:36" x14ac:dyDescent="0.2">
      <c r="C93" s="6">
        <v>1300</v>
      </c>
      <c r="D93" s="22">
        <v>-19.693509534719901</v>
      </c>
      <c r="E93" s="22">
        <v>22.018586791680001</v>
      </c>
      <c r="F93" s="22">
        <v>80.312499671040001</v>
      </c>
      <c r="G93" s="22">
        <v>-14.615097351906799</v>
      </c>
      <c r="P93" s="6">
        <v>650</v>
      </c>
      <c r="Q93" s="22">
        <v>-13.879893487104001</v>
      </c>
      <c r="R93" s="22">
        <v>34.824604939776002</v>
      </c>
      <c r="S93" s="22">
        <v>30.624463301759999</v>
      </c>
      <c r="T93" s="22">
        <v>-17.650109098010802</v>
      </c>
      <c r="Z93" s="6">
        <v>260</v>
      </c>
      <c r="AG93" s="6">
        <v>260</v>
      </c>
      <c r="AH93" s="22" t="e">
        <f t="shared" si="51"/>
        <v>#VALUE!</v>
      </c>
      <c r="AI93" s="22" t="e">
        <f t="shared" si="52"/>
        <v>#DIV/0!</v>
      </c>
      <c r="AJ93" s="22" t="e">
        <f t="shared" si="53"/>
        <v>#DIV/0!</v>
      </c>
    </row>
    <row r="94" spans="3:36" x14ac:dyDescent="0.2">
      <c r="C94" s="6">
        <v>1400</v>
      </c>
      <c r="D94" s="22">
        <v>-19.318509536255899</v>
      </c>
      <c r="E94" s="22">
        <v>22.95608678784</v>
      </c>
      <c r="F94" s="22">
        <v>81.499999666175995</v>
      </c>
      <c r="G94" s="22">
        <v>-14.7946483264948</v>
      </c>
      <c r="P94" s="6">
        <v>700</v>
      </c>
      <c r="Q94" s="22">
        <v>-14.879893483008001</v>
      </c>
      <c r="R94" s="22">
        <v>31.574604953087999</v>
      </c>
      <c r="S94" s="22">
        <v>30.858838300799999</v>
      </c>
      <c r="T94" s="22">
        <v>-17.2751090995467</v>
      </c>
      <c r="Z94" s="6">
        <v>280</v>
      </c>
      <c r="AG94" s="6">
        <v>280</v>
      </c>
      <c r="AH94" s="22" t="e">
        <f t="shared" si="51"/>
        <v>#VALUE!</v>
      </c>
      <c r="AI94" s="22" t="e">
        <f t="shared" si="52"/>
        <v>#DIV/0!</v>
      </c>
      <c r="AJ94" s="22" t="e">
        <f t="shared" si="53"/>
        <v>#DIV/0!</v>
      </c>
    </row>
    <row r="95" spans="3:36" x14ac:dyDescent="0.2">
      <c r="C95" s="6">
        <v>1500</v>
      </c>
      <c r="D95" s="22">
        <v>-22.568509522943899</v>
      </c>
      <c r="E95" s="22">
        <v>18.971711804160002</v>
      </c>
      <c r="F95" s="22">
        <v>81.437499666432004</v>
      </c>
      <c r="G95" s="22">
        <v>-11.614730830488901</v>
      </c>
      <c r="P95" s="6">
        <v>750</v>
      </c>
      <c r="Q95" s="22">
        <v>-15.3173934812159</v>
      </c>
      <c r="R95" s="22">
        <v>32.012104951296003</v>
      </c>
      <c r="S95" s="22">
        <v>32.577588293760002</v>
      </c>
      <c r="T95" s="22">
        <v>-18.0251090964748</v>
      </c>
      <c r="Z95" s="6">
        <v>300</v>
      </c>
      <c r="AG95" s="6">
        <v>300</v>
      </c>
      <c r="AH95" s="22" t="e">
        <f t="shared" si="51"/>
        <v>#VALUE!</v>
      </c>
      <c r="AI95" s="22" t="e">
        <f t="shared" si="52"/>
        <v>#DIV/0!</v>
      </c>
      <c r="AJ95" s="22" t="e">
        <f t="shared" si="53"/>
        <v>#DIV/0!</v>
      </c>
    </row>
    <row r="96" spans="3:36" x14ac:dyDescent="0.2">
      <c r="C96" s="6">
        <v>1600</v>
      </c>
      <c r="D96" s="22">
        <v>-18.881009538047898</v>
      </c>
      <c r="E96" s="22">
        <v>16.940461812479999</v>
      </c>
      <c r="F96" s="22">
        <v>80.124999671807998</v>
      </c>
      <c r="G96" s="22">
        <v>-14.450718762905</v>
      </c>
      <c r="P96" s="6">
        <v>800</v>
      </c>
      <c r="Q96" s="22">
        <v>-14.504893484544001</v>
      </c>
      <c r="R96" s="22">
        <v>30.637104956927999</v>
      </c>
      <c r="S96" s="22">
        <v>32.655713293440002</v>
      </c>
      <c r="T96" s="22">
        <v>-16.337609103386701</v>
      </c>
      <c r="Z96" s="6">
        <v>320</v>
      </c>
      <c r="AG96" s="6">
        <v>320</v>
      </c>
      <c r="AH96" s="22" t="e">
        <f t="shared" si="51"/>
        <v>#VALUE!</v>
      </c>
      <c r="AI96" s="22" t="e">
        <f t="shared" si="52"/>
        <v>#DIV/0!</v>
      </c>
      <c r="AJ96" s="22" t="e">
        <f t="shared" si="53"/>
        <v>#DIV/0!</v>
      </c>
    </row>
    <row r="97" spans="3:36" x14ac:dyDescent="0.2">
      <c r="C97" s="6">
        <v>1700</v>
      </c>
      <c r="D97" s="22">
        <v>-17.8810095421439</v>
      </c>
      <c r="E97" s="22">
        <v>21.627961793280001</v>
      </c>
      <c r="F97" s="22">
        <v>83.562499657727997</v>
      </c>
      <c r="G97" s="22">
        <v>-15.0209999057912</v>
      </c>
      <c r="P97" s="6">
        <v>850</v>
      </c>
      <c r="Q97" s="22">
        <v>-14.067393486336</v>
      </c>
      <c r="R97" s="22">
        <v>32.324604950016003</v>
      </c>
      <c r="S97" s="22">
        <v>32.499463294080002</v>
      </c>
      <c r="T97" s="22">
        <v>-16.8376091013387</v>
      </c>
      <c r="Z97" s="6">
        <v>340</v>
      </c>
      <c r="AG97" s="6">
        <v>340</v>
      </c>
      <c r="AH97" s="22" t="e">
        <f t="shared" si="51"/>
        <v>#VALUE!</v>
      </c>
      <c r="AI97" s="22" t="e">
        <f t="shared" si="52"/>
        <v>#DIV/0!</v>
      </c>
      <c r="AJ97" s="22" t="e">
        <f t="shared" si="53"/>
        <v>#DIV/0!</v>
      </c>
    </row>
    <row r="98" spans="3:36" x14ac:dyDescent="0.2">
      <c r="C98" s="6">
        <v>1800</v>
      </c>
      <c r="D98" s="22">
        <v>-20.8185095301119</v>
      </c>
      <c r="E98" s="22">
        <v>18.971711804160002</v>
      </c>
      <c r="F98" s="22">
        <v>79.624999673855996</v>
      </c>
      <c r="G98" s="22">
        <v>-12.075772918519901</v>
      </c>
      <c r="P98" s="6">
        <v>900</v>
      </c>
      <c r="Q98" s="22">
        <v>-13.9423934868479</v>
      </c>
      <c r="R98" s="22">
        <v>34.137104942592003</v>
      </c>
      <c r="S98" s="22">
        <v>34.921338284160001</v>
      </c>
      <c r="T98" s="22">
        <v>-19.712609089562701</v>
      </c>
      <c r="Z98" s="6">
        <v>360</v>
      </c>
      <c r="AG98" s="6">
        <v>360</v>
      </c>
      <c r="AH98" s="22" t="e">
        <f t="shared" si="51"/>
        <v>#VALUE!</v>
      </c>
      <c r="AI98" s="22" t="e">
        <f t="shared" si="52"/>
        <v>#DIV/0!</v>
      </c>
      <c r="AJ98" s="22" t="e">
        <f t="shared" si="53"/>
        <v>#DIV/0!</v>
      </c>
    </row>
    <row r="99" spans="3:36" x14ac:dyDescent="0.2">
      <c r="C99" s="6">
        <v>1900</v>
      </c>
      <c r="D99" s="22">
        <v>-16.318509548543901</v>
      </c>
      <c r="E99" s="22">
        <v>16.940461812479999</v>
      </c>
      <c r="F99" s="22">
        <v>80.187499671552004</v>
      </c>
      <c r="G99" s="22">
        <v>-16.474108932460702</v>
      </c>
      <c r="P99" s="6">
        <v>950</v>
      </c>
      <c r="Q99" s="22">
        <v>-14.504893484544001</v>
      </c>
      <c r="R99" s="22">
        <v>38.199604925952002</v>
      </c>
      <c r="S99" s="22">
        <v>35.780713280640001</v>
      </c>
      <c r="T99" s="22">
        <v>-19.212609091610702</v>
      </c>
      <c r="Z99" s="6">
        <v>380</v>
      </c>
      <c r="AG99" s="6">
        <v>380</v>
      </c>
      <c r="AH99" s="22" t="e">
        <f t="shared" si="51"/>
        <v>#VALUE!</v>
      </c>
      <c r="AI99" s="22" t="e">
        <f t="shared" si="52"/>
        <v>#DIV/0!</v>
      </c>
      <c r="AJ99" s="22" t="e">
        <f t="shared" si="53"/>
        <v>#DIV/0!</v>
      </c>
    </row>
    <row r="100" spans="3:36" x14ac:dyDescent="0.2">
      <c r="C100" s="6">
        <v>2000</v>
      </c>
      <c r="D100" s="22">
        <v>-18.693509538815899</v>
      </c>
      <c r="E100" s="22">
        <v>19.909211800320001</v>
      </c>
      <c r="F100" s="22">
        <v>80.812499668992004</v>
      </c>
      <c r="G100" s="22">
        <v>-13.997456660105801</v>
      </c>
      <c r="P100" s="6">
        <v>1000</v>
      </c>
      <c r="Q100" s="22">
        <v>-13.0673934904319</v>
      </c>
      <c r="R100" s="22">
        <v>34.5746049408</v>
      </c>
      <c r="S100" s="22">
        <v>33.983838288000001</v>
      </c>
      <c r="T100" s="22">
        <v>-19.212609091610702</v>
      </c>
      <c r="Z100" s="6">
        <v>400</v>
      </c>
      <c r="AG100" s="6">
        <v>400</v>
      </c>
      <c r="AH100" s="22" t="e">
        <f t="shared" si="51"/>
        <v>#VALUE!</v>
      </c>
      <c r="AI100" s="22" t="e">
        <f t="shared" si="52"/>
        <v>#DIV/0!</v>
      </c>
      <c r="AJ100" s="22" t="e">
        <f t="shared" si="53"/>
        <v>#DIV/0!</v>
      </c>
    </row>
    <row r="101" spans="3:36" x14ac:dyDescent="0.2">
      <c r="C101" s="6">
        <v>2100</v>
      </c>
      <c r="D101" s="22">
        <v>-18.443509539839901</v>
      </c>
      <c r="E101" s="22">
        <v>19.206086803200002</v>
      </c>
      <c r="F101" s="22">
        <v>79.437499674623993</v>
      </c>
      <c r="G101" s="22">
        <v>-12.692632640773899</v>
      </c>
      <c r="P101" s="6">
        <v>1050</v>
      </c>
      <c r="Q101" s="22">
        <v>-12.817393491456</v>
      </c>
      <c r="R101" s="22">
        <v>30.449604957696</v>
      </c>
      <c r="S101" s="22">
        <v>28.905713308799999</v>
      </c>
      <c r="T101" s="22">
        <v>-19.775109089306699</v>
      </c>
      <c r="Z101" s="6">
        <v>420</v>
      </c>
      <c r="AG101" s="6">
        <v>420</v>
      </c>
      <c r="AH101" s="22" t="e">
        <f t="shared" si="51"/>
        <v>#VALUE!</v>
      </c>
      <c r="AI101" s="22" t="e">
        <f t="shared" si="52"/>
        <v>#DIV/0!</v>
      </c>
      <c r="AJ101" s="22" t="e">
        <f t="shared" si="53"/>
        <v>#DIV/0!</v>
      </c>
    </row>
    <row r="102" spans="3:36" x14ac:dyDescent="0.2">
      <c r="C102" s="6">
        <v>2200</v>
      </c>
      <c r="D102" s="22">
        <v>-15.693509551103899</v>
      </c>
      <c r="E102" s="22">
        <v>21.706086792960001</v>
      </c>
      <c r="F102" s="22">
        <v>78.999999676415996</v>
      </c>
      <c r="G102" s="22">
        <v>-15.762890402331699</v>
      </c>
      <c r="P102" s="6">
        <v>1100</v>
      </c>
      <c r="Q102" s="22">
        <v>-13.942393486847999</v>
      </c>
      <c r="R102" s="22">
        <v>32.012104951296003</v>
      </c>
      <c r="S102" s="22">
        <v>33.046338291840001</v>
      </c>
      <c r="T102" s="22">
        <v>-20.150109087770701</v>
      </c>
      <c r="Z102" s="6">
        <v>440</v>
      </c>
      <c r="AG102" s="6">
        <v>440</v>
      </c>
      <c r="AH102" s="22" t="e">
        <f t="shared" si="51"/>
        <v>#VALUE!</v>
      </c>
      <c r="AI102" s="22" t="e">
        <f t="shared" si="52"/>
        <v>#DIV/0!</v>
      </c>
      <c r="AJ102" s="22" t="e">
        <f t="shared" si="53"/>
        <v>#DIV/0!</v>
      </c>
    </row>
    <row r="103" spans="3:36" x14ac:dyDescent="0.2">
      <c r="C103" s="6">
        <v>2300</v>
      </c>
      <c r="D103" s="22">
        <v>-19.631009534975899</v>
      </c>
      <c r="E103" s="22">
        <v>19.987336800000001</v>
      </c>
      <c r="F103" s="22">
        <v>82.124999663615995</v>
      </c>
      <c r="G103" s="22">
        <v>-15.8645150314919</v>
      </c>
      <c r="P103" s="6">
        <v>1150</v>
      </c>
      <c r="Q103" s="22">
        <v>-14.567393484288001</v>
      </c>
      <c r="R103" s="22">
        <v>29.949604959744001</v>
      </c>
      <c r="S103" s="22">
        <v>30.233838303359999</v>
      </c>
      <c r="T103" s="22">
        <v>-18.150109095962701</v>
      </c>
      <c r="Z103" s="6">
        <v>460</v>
      </c>
      <c r="AG103" s="6">
        <v>460</v>
      </c>
      <c r="AH103" s="22" t="e">
        <f t="shared" si="51"/>
        <v>#VALUE!</v>
      </c>
      <c r="AI103" s="22" t="e">
        <f t="shared" si="52"/>
        <v>#DIV/0!</v>
      </c>
      <c r="AJ103" s="22" t="e">
        <f t="shared" si="53"/>
        <v>#DIV/0!</v>
      </c>
    </row>
    <row r="104" spans="3:36" x14ac:dyDescent="0.2">
      <c r="C104" s="6">
        <v>2400</v>
      </c>
      <c r="D104" s="22">
        <v>-18.068509541375899</v>
      </c>
      <c r="E104" s="22">
        <v>21.081086795520001</v>
      </c>
      <c r="F104" s="22">
        <v>79.937499672575996</v>
      </c>
      <c r="G104" s="22">
        <v>-16.2001874644533</v>
      </c>
      <c r="P104" s="6">
        <v>1200</v>
      </c>
      <c r="Q104" s="22">
        <v>-15.004893482496</v>
      </c>
      <c r="R104" s="22">
        <v>26.324604974591999</v>
      </c>
      <c r="S104" s="22">
        <v>32.968213292160002</v>
      </c>
      <c r="T104" s="22">
        <v>-19.5876090900747</v>
      </c>
      <c r="Z104" s="6">
        <v>480</v>
      </c>
      <c r="AG104" s="6">
        <v>480</v>
      </c>
      <c r="AH104" s="22" t="e">
        <f t="shared" si="51"/>
        <v>#VALUE!</v>
      </c>
      <c r="AI104" s="22" t="e">
        <f t="shared" si="52"/>
        <v>#DIV/0!</v>
      </c>
      <c r="AJ104" s="22" t="e">
        <f t="shared" si="53"/>
        <v>#DIV/0!</v>
      </c>
    </row>
    <row r="105" spans="3:36" x14ac:dyDescent="0.2">
      <c r="C105" s="6">
        <v>2500</v>
      </c>
      <c r="D105" s="22">
        <v>-17.068509545471901</v>
      </c>
      <c r="E105" s="22">
        <v>22.409211790080001</v>
      </c>
      <c r="F105" s="22">
        <v>80.562499670015995</v>
      </c>
      <c r="G105" s="22">
        <v>-13.176777049780799</v>
      </c>
      <c r="P105" s="6">
        <v>1250</v>
      </c>
      <c r="Q105" s="22">
        <v>-12.067393494528</v>
      </c>
      <c r="R105" s="22">
        <v>34.012104943103999</v>
      </c>
      <c r="S105" s="22">
        <v>33.593213289600001</v>
      </c>
      <c r="T105" s="22">
        <v>-18.650109093914701</v>
      </c>
      <c r="Z105" s="6">
        <v>500</v>
      </c>
      <c r="AG105" s="6">
        <v>500</v>
      </c>
      <c r="AH105" s="22" t="e">
        <f t="shared" si="51"/>
        <v>#VALUE!</v>
      </c>
      <c r="AI105" s="22" t="e">
        <f t="shared" si="52"/>
        <v>#DIV/0!</v>
      </c>
      <c r="AJ105" s="22" t="e">
        <f t="shared" si="53"/>
        <v>#DIV/0!</v>
      </c>
    </row>
    <row r="106" spans="3:36" x14ac:dyDescent="0.2">
      <c r="C106" s="6">
        <v>2600</v>
      </c>
      <c r="D106" s="22">
        <v>-19.8810095339519</v>
      </c>
      <c r="E106" s="22">
        <v>22.95608678784</v>
      </c>
      <c r="F106" s="22">
        <v>80.812499668992004</v>
      </c>
      <c r="G106" s="22">
        <v>-11.012426121893601</v>
      </c>
      <c r="P106" s="6">
        <v>1300</v>
      </c>
      <c r="Q106" s="22">
        <v>-16.254893477375902</v>
      </c>
      <c r="R106" s="22">
        <v>32.324604950016003</v>
      </c>
      <c r="S106" s="22">
        <v>31.327588298879999</v>
      </c>
      <c r="T106" s="22">
        <v>-18.400109094938699</v>
      </c>
      <c r="Z106" s="6">
        <v>520</v>
      </c>
      <c r="AG106" s="6">
        <v>520</v>
      </c>
      <c r="AH106" s="22" t="e">
        <f t="shared" si="51"/>
        <v>#VALUE!</v>
      </c>
      <c r="AI106" s="22" t="e">
        <f t="shared" si="52"/>
        <v>#DIV/0!</v>
      </c>
      <c r="AJ106" s="22" t="e">
        <f t="shared" si="53"/>
        <v>#DIV/0!</v>
      </c>
    </row>
    <row r="107" spans="3:36" x14ac:dyDescent="0.2">
      <c r="C107" s="6">
        <v>2700</v>
      </c>
      <c r="D107" s="22">
        <v>-15.8810095503359</v>
      </c>
      <c r="E107" s="22">
        <v>22.87796178816</v>
      </c>
      <c r="F107" s="22">
        <v>81.187499667455995</v>
      </c>
      <c r="G107" s="22">
        <v>-9.3170004752502198</v>
      </c>
      <c r="P107" s="6">
        <v>1350</v>
      </c>
      <c r="Q107" s="22">
        <v>-16.129893477887901</v>
      </c>
      <c r="R107" s="22">
        <v>30.012104959487999</v>
      </c>
      <c r="S107" s="22">
        <v>33.124463291520001</v>
      </c>
      <c r="T107" s="22">
        <v>-19.5876090900747</v>
      </c>
      <c r="Z107" s="6">
        <v>540</v>
      </c>
      <c r="AG107" s="6">
        <v>540</v>
      </c>
      <c r="AH107" s="22" t="e">
        <f t="shared" si="51"/>
        <v>#VALUE!</v>
      </c>
      <c r="AI107" s="22" t="e">
        <f t="shared" si="52"/>
        <v>#DIV/0!</v>
      </c>
      <c r="AJ107" s="22" t="e">
        <f t="shared" si="53"/>
        <v>#DIV/0!</v>
      </c>
    </row>
    <row r="108" spans="3:36" x14ac:dyDescent="0.2">
      <c r="C108" s="6">
        <v>2800</v>
      </c>
      <c r="D108" s="22">
        <v>-19.1310095370239</v>
      </c>
      <c r="E108" s="22">
        <v>20.221711799040001</v>
      </c>
      <c r="F108" s="22">
        <v>75.874999689215997</v>
      </c>
      <c r="G108" s="22">
        <v>-14.0280818843401</v>
      </c>
      <c r="P108" s="6">
        <v>1400</v>
      </c>
      <c r="Q108" s="22">
        <v>-13.692393487872</v>
      </c>
      <c r="R108" s="22">
        <v>29.512104961536</v>
      </c>
      <c r="S108" s="22">
        <v>35.468213281920001</v>
      </c>
      <c r="T108" s="22">
        <v>-20.712609085466699</v>
      </c>
      <c r="Z108" s="6">
        <v>560</v>
      </c>
      <c r="AG108" s="6">
        <v>560</v>
      </c>
      <c r="AH108" s="22" t="e">
        <f t="shared" si="51"/>
        <v>#VALUE!</v>
      </c>
      <c r="AI108" s="22" t="e">
        <f t="shared" si="52"/>
        <v>#DIV/0!</v>
      </c>
      <c r="AJ108" s="22" t="e">
        <f t="shared" si="53"/>
        <v>#DIV/0!</v>
      </c>
    </row>
    <row r="109" spans="3:36" x14ac:dyDescent="0.2">
      <c r="C109" s="6">
        <v>2900</v>
      </c>
      <c r="D109" s="22">
        <v>-22.381009523711899</v>
      </c>
      <c r="E109" s="22">
        <v>19.752961800960001</v>
      </c>
      <c r="F109" s="22">
        <v>79.437499674623993</v>
      </c>
      <c r="G109" s="22">
        <v>-14.4421130278664</v>
      </c>
      <c r="P109" s="6">
        <v>1450</v>
      </c>
      <c r="Q109" s="22">
        <v>-13.129893490176</v>
      </c>
      <c r="R109" s="22">
        <v>32.012104951296003</v>
      </c>
      <c r="S109" s="22">
        <v>28.20258831168</v>
      </c>
      <c r="T109" s="22">
        <v>-21.775109081114699</v>
      </c>
      <c r="Z109" s="6">
        <v>580</v>
      </c>
      <c r="AG109" s="6">
        <v>580</v>
      </c>
      <c r="AH109" s="22" t="e">
        <f t="shared" si="51"/>
        <v>#VALUE!</v>
      </c>
      <c r="AI109" s="22" t="e">
        <f t="shared" si="52"/>
        <v>#DIV/0!</v>
      </c>
      <c r="AJ109" s="22" t="e">
        <f t="shared" si="53"/>
        <v>#DIV/0!</v>
      </c>
    </row>
    <row r="110" spans="3:36" x14ac:dyDescent="0.2">
      <c r="C110" s="6">
        <v>3000</v>
      </c>
      <c r="D110" s="22">
        <v>-20.068509533183899</v>
      </c>
      <c r="E110" s="22">
        <v>19.831086800640001</v>
      </c>
      <c r="F110" s="22">
        <v>77.437499682815996</v>
      </c>
      <c r="G110" s="22">
        <v>-14.3872305756932</v>
      </c>
      <c r="P110" s="6">
        <v>1500</v>
      </c>
      <c r="Q110" s="22">
        <v>-13.442393488895901</v>
      </c>
      <c r="R110" s="22">
        <v>31.199604954624</v>
      </c>
      <c r="S110" s="22">
        <v>34.218213287040001</v>
      </c>
      <c r="T110" s="22">
        <v>-22.025109080090701</v>
      </c>
      <c r="Z110" s="6">
        <v>600</v>
      </c>
      <c r="AG110" s="6">
        <v>600</v>
      </c>
      <c r="AH110" s="22" t="e">
        <f t="shared" si="51"/>
        <v>#VALUE!</v>
      </c>
      <c r="AI110" s="22" t="e">
        <f t="shared" si="52"/>
        <v>#DIV/0!</v>
      </c>
      <c r="AJ110" s="22" t="e">
        <f t="shared" si="53"/>
        <v>#DIV/0!</v>
      </c>
    </row>
    <row r="111" spans="3:36" x14ac:dyDescent="0.2">
      <c r="C111" s="6">
        <v>3100</v>
      </c>
      <c r="D111" s="22">
        <v>-18.693509538815899</v>
      </c>
      <c r="E111" s="22">
        <v>23.893586784</v>
      </c>
      <c r="F111" s="22">
        <v>80.437499670527998</v>
      </c>
      <c r="G111" s="22">
        <v>-14.8015071156487</v>
      </c>
      <c r="P111" s="6">
        <v>1550</v>
      </c>
      <c r="Q111" s="22">
        <v>-15.3173934812159</v>
      </c>
      <c r="R111" s="22">
        <v>32.324604950016003</v>
      </c>
      <c r="S111" s="22">
        <v>30.233838303359999</v>
      </c>
      <c r="T111" s="22">
        <v>-20.462609086490701</v>
      </c>
      <c r="Z111" s="6">
        <v>620</v>
      </c>
      <c r="AG111" s="6">
        <v>620</v>
      </c>
      <c r="AH111" s="22" t="e">
        <f t="shared" si="51"/>
        <v>#VALUE!</v>
      </c>
      <c r="AI111" s="22" t="e">
        <f t="shared" si="52"/>
        <v>#DIV/0!</v>
      </c>
      <c r="AJ111" s="22" t="e">
        <f t="shared" si="53"/>
        <v>#DIV/0!</v>
      </c>
    </row>
    <row r="112" spans="3:36" x14ac:dyDescent="0.2">
      <c r="C112" s="6">
        <v>3200</v>
      </c>
      <c r="D112" s="22">
        <v>-15.5685095516159</v>
      </c>
      <c r="E112" s="22">
        <v>22.56546178944</v>
      </c>
      <c r="F112" s="22">
        <v>82.062499663872003</v>
      </c>
      <c r="G112" s="22">
        <v>-13.3401993860718</v>
      </c>
      <c r="P112" s="6">
        <v>1600</v>
      </c>
      <c r="Q112" s="22">
        <v>-14.4423934848</v>
      </c>
      <c r="R112" s="22">
        <v>30.387104957952001</v>
      </c>
      <c r="S112" s="22">
        <v>31.327588298879999</v>
      </c>
      <c r="T112" s="22">
        <v>-18.5251090944267</v>
      </c>
      <c r="Z112" s="6">
        <v>640</v>
      </c>
      <c r="AG112" s="6">
        <v>640</v>
      </c>
      <c r="AH112" s="22" t="e">
        <f t="shared" si="51"/>
        <v>#VALUE!</v>
      </c>
      <c r="AI112" s="22" t="e">
        <f t="shared" si="52"/>
        <v>#DIV/0!</v>
      </c>
      <c r="AJ112" s="22" t="e">
        <f t="shared" si="53"/>
        <v>#DIV/0!</v>
      </c>
    </row>
    <row r="113" spans="3:36" x14ac:dyDescent="0.2">
      <c r="C113" s="6">
        <v>3300</v>
      </c>
      <c r="D113" s="22">
        <v>-17.4435095439359</v>
      </c>
      <c r="E113" s="22">
        <v>17.409211810559999</v>
      </c>
      <c r="F113" s="22">
        <v>78.749999677440002</v>
      </c>
      <c r="G113" s="22">
        <v>-12.582449018752101</v>
      </c>
      <c r="P113" s="6">
        <v>1650</v>
      </c>
      <c r="Q113" s="22">
        <v>-11.942393495039999</v>
      </c>
      <c r="R113" s="22">
        <v>33.637104944640001</v>
      </c>
      <c r="S113" s="22">
        <v>31.874463296639998</v>
      </c>
      <c r="T113" s="22">
        <v>-20.712609085466699</v>
      </c>
      <c r="Z113" s="6">
        <v>660</v>
      </c>
      <c r="AG113" s="6">
        <v>660</v>
      </c>
      <c r="AH113" s="22" t="e">
        <f t="shared" si="51"/>
        <v>#VALUE!</v>
      </c>
      <c r="AI113" s="22" t="e">
        <f t="shared" si="52"/>
        <v>#DIV/0!</v>
      </c>
      <c r="AJ113" s="22" t="e">
        <f t="shared" si="53"/>
        <v>#DIV/0!</v>
      </c>
    </row>
    <row r="114" spans="3:36" x14ac:dyDescent="0.2">
      <c r="C114" s="6">
        <v>3400</v>
      </c>
      <c r="D114" s="22">
        <v>-15.9435095500799</v>
      </c>
      <c r="E114" s="22">
        <v>19.831086800640001</v>
      </c>
      <c r="F114" s="22">
        <v>82.874999660544006</v>
      </c>
      <c r="G114" s="22">
        <v>-15.1058551536384</v>
      </c>
      <c r="P114" s="6">
        <v>1700</v>
      </c>
      <c r="Q114" s="22">
        <v>-16.0048934783999</v>
      </c>
      <c r="R114" s="22">
        <v>33.762104944127998</v>
      </c>
      <c r="S114" s="22">
        <v>35.390088282240001</v>
      </c>
      <c r="T114" s="22">
        <v>-18.025109096474701</v>
      </c>
      <c r="Z114" s="6">
        <v>680</v>
      </c>
      <c r="AG114" s="6">
        <v>680</v>
      </c>
      <c r="AH114" s="22" t="e">
        <f t="shared" si="51"/>
        <v>#VALUE!</v>
      </c>
      <c r="AI114" s="22" t="e">
        <f t="shared" si="52"/>
        <v>#DIV/0!</v>
      </c>
      <c r="AJ114" s="22" t="e">
        <f t="shared" si="53"/>
        <v>#DIV/0!</v>
      </c>
    </row>
    <row r="115" spans="3:36" x14ac:dyDescent="0.2">
      <c r="C115" s="6">
        <v>3500</v>
      </c>
      <c r="D115" s="22">
        <v>-15.381009552383899</v>
      </c>
      <c r="E115" s="22">
        <v>20.768586796800001</v>
      </c>
      <c r="F115" s="22">
        <v>80.562499670015995</v>
      </c>
      <c r="G115" s="22">
        <v>-13.4104295069949</v>
      </c>
      <c r="P115" s="6">
        <v>1750</v>
      </c>
      <c r="Q115" s="22">
        <v>-12.067393494528</v>
      </c>
      <c r="R115" s="22">
        <v>35.324604937727997</v>
      </c>
      <c r="S115" s="22">
        <v>32.265088295040002</v>
      </c>
      <c r="T115" s="22">
        <v>-18.087609096218699</v>
      </c>
      <c r="Z115" s="6">
        <v>700</v>
      </c>
      <c r="AG115" s="6">
        <v>700</v>
      </c>
      <c r="AH115" s="22" t="e">
        <f t="shared" si="51"/>
        <v>#VALUE!</v>
      </c>
      <c r="AI115" s="22" t="e">
        <f t="shared" si="52"/>
        <v>#DIV/0!</v>
      </c>
      <c r="AJ115" s="22" t="e">
        <f t="shared" si="53"/>
        <v>#DIV/0!</v>
      </c>
    </row>
    <row r="116" spans="3:36" x14ac:dyDescent="0.2">
      <c r="C116" s="6">
        <v>3600</v>
      </c>
      <c r="D116" s="22">
        <v>-14.693509555199901</v>
      </c>
      <c r="E116" s="22">
        <v>20.768586796800001</v>
      </c>
      <c r="F116" s="22">
        <v>82.062499663872003</v>
      </c>
      <c r="G116" s="22">
        <v>-15.3869840152097</v>
      </c>
      <c r="P116" s="6">
        <v>1800</v>
      </c>
      <c r="Q116" s="22">
        <v>-14.817393483263899</v>
      </c>
      <c r="R116" s="22">
        <v>32.512104949247998</v>
      </c>
      <c r="S116" s="22">
        <v>33.124463291520001</v>
      </c>
      <c r="T116" s="22">
        <v>-17.2751090995467</v>
      </c>
      <c r="Z116" s="6">
        <v>720</v>
      </c>
      <c r="AG116" s="6">
        <v>720</v>
      </c>
      <c r="AH116" s="22" t="e">
        <f t="shared" si="51"/>
        <v>#VALUE!</v>
      </c>
      <c r="AI116" s="22" t="e">
        <f t="shared" si="52"/>
        <v>#DIV/0!</v>
      </c>
      <c r="AJ116" s="22" t="e">
        <f t="shared" si="53"/>
        <v>#DIV/0!</v>
      </c>
    </row>
    <row r="117" spans="3:36" x14ac:dyDescent="0.2">
      <c r="C117" s="6">
        <v>3700</v>
      </c>
      <c r="D117" s="22">
        <v>-14.693509555199901</v>
      </c>
      <c r="E117" s="22">
        <v>23.26858678656</v>
      </c>
      <c r="F117" s="22">
        <v>77.937499680767999</v>
      </c>
      <c r="G117" s="22">
        <v>-13.535284998117699</v>
      </c>
      <c r="P117" s="6">
        <v>1850</v>
      </c>
      <c r="Q117" s="22">
        <v>-11.817393495551901</v>
      </c>
      <c r="R117" s="22">
        <v>31.012104955392001</v>
      </c>
      <c r="S117" s="22">
        <v>33.046338291840001</v>
      </c>
      <c r="T117" s="22">
        <v>-18.025109096474701</v>
      </c>
      <c r="Z117" s="6">
        <v>740</v>
      </c>
      <c r="AG117" s="6">
        <v>740</v>
      </c>
      <c r="AH117" s="22" t="e">
        <f t="shared" si="51"/>
        <v>#VALUE!</v>
      </c>
      <c r="AI117" s="22" t="e">
        <f t="shared" si="52"/>
        <v>#DIV/0!</v>
      </c>
      <c r="AJ117" s="22" t="e">
        <f t="shared" si="53"/>
        <v>#DIV/0!</v>
      </c>
    </row>
    <row r="118" spans="3:36" x14ac:dyDescent="0.2">
      <c r="C118" s="6">
        <v>3800</v>
      </c>
      <c r="D118" s="22">
        <v>-18.9435095377919</v>
      </c>
      <c r="E118" s="22">
        <v>21.862336792320001</v>
      </c>
      <c r="F118" s="22">
        <v>80.624999669759902</v>
      </c>
      <c r="G118" s="22">
        <v>-11.605414239168899</v>
      </c>
      <c r="P118" s="6">
        <v>1900</v>
      </c>
      <c r="Q118" s="22">
        <v>-15.817393479167899</v>
      </c>
      <c r="R118" s="22">
        <v>33.637104944640001</v>
      </c>
      <c r="S118" s="22">
        <v>32.499463294080002</v>
      </c>
      <c r="T118" s="22">
        <v>-16.8376091013387</v>
      </c>
      <c r="Z118" s="6">
        <v>760</v>
      </c>
      <c r="AG118" s="6">
        <v>760</v>
      </c>
      <c r="AH118" s="22" t="e">
        <f t="shared" si="51"/>
        <v>#VALUE!</v>
      </c>
      <c r="AI118" s="22" t="e">
        <f t="shared" si="52"/>
        <v>#DIV/0!</v>
      </c>
      <c r="AJ118" s="22" t="e">
        <f t="shared" si="53"/>
        <v>#DIV/0!</v>
      </c>
    </row>
    <row r="119" spans="3:36" x14ac:dyDescent="0.2">
      <c r="C119" s="6">
        <v>3900</v>
      </c>
      <c r="D119" s="22">
        <v>-18.631009539071901</v>
      </c>
      <c r="E119" s="22">
        <v>17.409211810559999</v>
      </c>
      <c r="F119" s="22">
        <v>76.499999686655997</v>
      </c>
      <c r="G119" s="22">
        <v>-14.285315769844299</v>
      </c>
      <c r="P119" s="6">
        <v>1950</v>
      </c>
      <c r="Q119" s="22">
        <v>-14.067393486336</v>
      </c>
      <c r="R119" s="22">
        <v>35.82460493568</v>
      </c>
      <c r="S119" s="22">
        <v>30.780713301119999</v>
      </c>
      <c r="T119" s="22">
        <v>-17.337609099290699</v>
      </c>
      <c r="Z119" s="6">
        <v>780</v>
      </c>
      <c r="AG119" s="6">
        <v>780</v>
      </c>
      <c r="AH119" s="22" t="e">
        <f t="shared" si="51"/>
        <v>#VALUE!</v>
      </c>
      <c r="AI119" s="22" t="e">
        <f t="shared" si="52"/>
        <v>#DIV/0!</v>
      </c>
      <c r="AJ119" s="22" t="e">
        <f t="shared" si="53"/>
        <v>#DIV/0!</v>
      </c>
    </row>
    <row r="120" spans="3:36" x14ac:dyDescent="0.2">
      <c r="C120" s="6">
        <v>4000</v>
      </c>
      <c r="D120" s="22">
        <v>-17.631009543167899</v>
      </c>
      <c r="E120" s="22">
        <v>17.565461809919999</v>
      </c>
      <c r="F120" s="22">
        <v>76.812499685375997</v>
      </c>
      <c r="G120" s="22">
        <v>-12.6679917517923</v>
      </c>
      <c r="P120" s="6">
        <v>2000</v>
      </c>
      <c r="Q120" s="22">
        <v>-14.317393485312</v>
      </c>
      <c r="R120" s="22">
        <v>31.512104953344</v>
      </c>
      <c r="S120" s="22">
        <v>33.124463291520001</v>
      </c>
      <c r="T120" s="22">
        <v>-19.962609088538699</v>
      </c>
      <c r="Z120" s="6">
        <v>800</v>
      </c>
      <c r="AG120" s="6">
        <v>800</v>
      </c>
      <c r="AH120" s="22" t="e">
        <f t="shared" si="51"/>
        <v>#VALUE!</v>
      </c>
      <c r="AI120" s="22" t="e">
        <f t="shared" si="52"/>
        <v>#DIV/0!</v>
      </c>
      <c r="AJ120" s="22" t="e">
        <f t="shared" si="53"/>
        <v>#DIV/0!</v>
      </c>
    </row>
    <row r="121" spans="3:36" x14ac:dyDescent="0.2">
      <c r="C121" s="6">
        <v>4100</v>
      </c>
      <c r="D121" s="22">
        <v>-18.256009540607899</v>
      </c>
      <c r="E121" s="22">
        <v>19.752961800960001</v>
      </c>
      <c r="F121" s="22">
        <v>79.999999672320001</v>
      </c>
      <c r="G121" s="22">
        <v>-13.003769354651901</v>
      </c>
      <c r="P121" s="6">
        <v>2050</v>
      </c>
      <c r="Q121" s="22">
        <v>-14.504893484544001</v>
      </c>
      <c r="R121" s="22">
        <v>32.449604949504</v>
      </c>
      <c r="S121" s="22">
        <v>36.87446327616</v>
      </c>
      <c r="T121" s="22">
        <v>-19.2751090913547</v>
      </c>
      <c r="Z121" s="6">
        <v>820</v>
      </c>
      <c r="AG121" s="6">
        <v>820</v>
      </c>
      <c r="AH121" s="22" t="e">
        <f t="shared" si="51"/>
        <v>#VALUE!</v>
      </c>
      <c r="AI121" s="22" t="e">
        <f t="shared" si="52"/>
        <v>#DIV/0!</v>
      </c>
      <c r="AJ121" s="22" t="e">
        <f t="shared" si="53"/>
        <v>#DIV/0!</v>
      </c>
    </row>
    <row r="122" spans="3:36" x14ac:dyDescent="0.2">
      <c r="C122" s="6">
        <v>4200</v>
      </c>
      <c r="D122" s="22">
        <v>-16.256009548799899</v>
      </c>
      <c r="E122" s="22">
        <v>16.081086815999999</v>
      </c>
      <c r="F122" s="22">
        <v>79.562499674112004</v>
      </c>
      <c r="G122" s="22">
        <v>-15.136573862226699</v>
      </c>
      <c r="P122" s="6">
        <v>2100</v>
      </c>
      <c r="Q122" s="22">
        <v>-13.81739348736</v>
      </c>
      <c r="R122" s="22">
        <v>31.824604952064</v>
      </c>
      <c r="S122" s="22">
        <v>34.061963287680001</v>
      </c>
      <c r="T122" s="22">
        <v>-19.775109089306699</v>
      </c>
      <c r="Z122" s="6">
        <v>840</v>
      </c>
      <c r="AG122" s="6">
        <v>840</v>
      </c>
      <c r="AH122" s="22" t="e">
        <f t="shared" si="51"/>
        <v>#VALUE!</v>
      </c>
      <c r="AI122" s="22" t="e">
        <f t="shared" si="52"/>
        <v>#DIV/0!</v>
      </c>
      <c r="AJ122" s="22" t="e">
        <f t="shared" si="53"/>
        <v>#DIV/0!</v>
      </c>
    </row>
    <row r="123" spans="3:36" x14ac:dyDescent="0.2">
      <c r="C123" s="6">
        <v>4300</v>
      </c>
      <c r="D123" s="22">
        <v>-16.568509547519898</v>
      </c>
      <c r="E123" s="22">
        <v>18.346711806719998</v>
      </c>
      <c r="F123" s="22">
        <v>78.624999677952005</v>
      </c>
      <c r="G123" s="22">
        <v>-12.894214790102</v>
      </c>
      <c r="P123" s="6">
        <v>2150</v>
      </c>
      <c r="Q123" s="22">
        <v>-12.692393491968</v>
      </c>
      <c r="R123" s="22">
        <v>30.824604956160002</v>
      </c>
      <c r="S123" s="22">
        <v>33.202588291200001</v>
      </c>
      <c r="T123" s="22">
        <v>-18.150109095962701</v>
      </c>
      <c r="Z123" s="6">
        <v>860</v>
      </c>
      <c r="AG123" s="6">
        <v>860</v>
      </c>
      <c r="AH123" s="22" t="e">
        <f t="shared" si="51"/>
        <v>#VALUE!</v>
      </c>
      <c r="AI123" s="22" t="e">
        <f t="shared" si="52"/>
        <v>#DIV/0!</v>
      </c>
      <c r="AJ123" s="22" t="e">
        <f t="shared" si="53"/>
        <v>#DIV/0!</v>
      </c>
    </row>
    <row r="124" spans="3:36" x14ac:dyDescent="0.2">
      <c r="C124" s="6">
        <v>4400</v>
      </c>
      <c r="D124" s="22">
        <v>-17.4435095439359</v>
      </c>
      <c r="E124" s="22">
        <v>19.831086800640001</v>
      </c>
      <c r="F124" s="22">
        <v>76.999999684607999</v>
      </c>
      <c r="G124" s="22">
        <v>-15.4178546358732</v>
      </c>
      <c r="P124" s="6">
        <v>2200</v>
      </c>
      <c r="Q124" s="22">
        <v>-13.192393489920001</v>
      </c>
      <c r="R124" s="22">
        <v>30.699604956672001</v>
      </c>
      <c r="S124" s="22">
        <v>35.077588283520001</v>
      </c>
      <c r="T124" s="22">
        <v>-16.6501091021067</v>
      </c>
      <c r="Z124" s="6">
        <v>880</v>
      </c>
      <c r="AG124" s="6">
        <v>880</v>
      </c>
      <c r="AH124" s="22" t="e">
        <f t="shared" si="51"/>
        <v>#VALUE!</v>
      </c>
      <c r="AI124" s="22" t="e">
        <f t="shared" si="52"/>
        <v>#DIV/0!</v>
      </c>
      <c r="AJ124" s="22" t="e">
        <f t="shared" si="53"/>
        <v>#DIV/0!</v>
      </c>
    </row>
    <row r="125" spans="3:36" x14ac:dyDescent="0.2">
      <c r="C125" s="6">
        <v>4500</v>
      </c>
      <c r="D125" s="22">
        <v>-15.8810095503359</v>
      </c>
      <c r="E125" s="22">
        <v>17.877961808639999</v>
      </c>
      <c r="F125" s="22">
        <v>78.874999676927999</v>
      </c>
      <c r="G125" s="22">
        <v>-17.394350716366699</v>
      </c>
      <c r="P125" s="6">
        <v>2250</v>
      </c>
      <c r="Q125" s="22">
        <v>-12.754893491711901</v>
      </c>
      <c r="R125" s="22">
        <v>33.699604944383999</v>
      </c>
      <c r="S125" s="22">
        <v>33.905713288320001</v>
      </c>
      <c r="T125" s="22">
        <v>-18.587609094170698</v>
      </c>
      <c r="Z125" s="6">
        <v>900</v>
      </c>
      <c r="AG125" s="6">
        <v>900</v>
      </c>
      <c r="AH125" s="22" t="e">
        <f t="shared" si="51"/>
        <v>#VALUE!</v>
      </c>
      <c r="AI125" s="22" t="e">
        <f t="shared" si="52"/>
        <v>#DIV/0!</v>
      </c>
      <c r="AJ125" s="22" t="e">
        <f t="shared" si="53"/>
        <v>#DIV/0!</v>
      </c>
    </row>
    <row r="126" spans="3:36" x14ac:dyDescent="0.2">
      <c r="C126" s="6">
        <v>4600</v>
      </c>
      <c r="D126" s="22">
        <v>-16.5060095477759</v>
      </c>
      <c r="E126" s="22">
        <v>16.159211815679999</v>
      </c>
      <c r="F126" s="22">
        <v>80.687499669504007</v>
      </c>
      <c r="G126" s="22">
        <v>-14.292558220040799</v>
      </c>
      <c r="P126" s="6">
        <v>2300</v>
      </c>
      <c r="Q126" s="22">
        <v>-12.129893494272</v>
      </c>
      <c r="R126" s="22">
        <v>34.637104940543999</v>
      </c>
      <c r="S126" s="22">
        <v>33.593213289600001</v>
      </c>
      <c r="T126" s="22">
        <v>-19.1501090918667</v>
      </c>
      <c r="Z126" s="6">
        <v>920</v>
      </c>
      <c r="AG126" s="6">
        <v>920</v>
      </c>
      <c r="AH126" s="22" t="e">
        <f t="shared" si="51"/>
        <v>#VALUE!</v>
      </c>
      <c r="AI126" s="22" t="e">
        <f t="shared" si="52"/>
        <v>#DIV/0!</v>
      </c>
      <c r="AJ126" s="22" t="e">
        <f t="shared" si="53"/>
        <v>#DIV/0!</v>
      </c>
    </row>
    <row r="127" spans="3:36" x14ac:dyDescent="0.2">
      <c r="C127" s="6">
        <v>4700</v>
      </c>
      <c r="D127" s="22">
        <v>-16.756009546751901</v>
      </c>
      <c r="E127" s="22">
        <v>18.424836806399998</v>
      </c>
      <c r="F127" s="22">
        <v>78.749999677440002</v>
      </c>
      <c r="G127" s="22">
        <v>-14.862827677382899</v>
      </c>
      <c r="P127" s="6">
        <v>2350</v>
      </c>
      <c r="Q127" s="22">
        <v>-14.629893484031999</v>
      </c>
      <c r="R127" s="22">
        <v>33.324604945920001</v>
      </c>
      <c r="S127" s="22">
        <v>35.624463281280001</v>
      </c>
      <c r="T127" s="22">
        <v>-18.400109094938699</v>
      </c>
      <c r="Z127" s="6">
        <v>940</v>
      </c>
      <c r="AG127" s="6">
        <v>940</v>
      </c>
      <c r="AH127" s="22" t="e">
        <f t="shared" si="51"/>
        <v>#VALUE!</v>
      </c>
      <c r="AI127" s="22" t="e">
        <f t="shared" si="52"/>
        <v>#DIV/0!</v>
      </c>
      <c r="AJ127" s="22" t="e">
        <f t="shared" si="53"/>
        <v>#DIV/0!</v>
      </c>
    </row>
    <row r="128" spans="3:36" x14ac:dyDescent="0.2">
      <c r="C128" s="6">
        <v>4800</v>
      </c>
      <c r="D128" s="22">
        <v>-16.5060095477759</v>
      </c>
      <c r="E128" s="22">
        <v>20.065461799680001</v>
      </c>
      <c r="F128" s="22">
        <v>76.374999687168</v>
      </c>
      <c r="G128" s="22">
        <v>-12.776800403428</v>
      </c>
      <c r="P128" s="6">
        <v>2400</v>
      </c>
      <c r="Q128" s="22">
        <v>-14.0673934863359</v>
      </c>
      <c r="R128" s="22">
        <v>31.387104953855999</v>
      </c>
      <c r="S128" s="22">
        <v>35.390088282240001</v>
      </c>
      <c r="T128" s="22">
        <v>-19.525109090330702</v>
      </c>
      <c r="Z128" s="6">
        <v>960</v>
      </c>
      <c r="AG128" s="6">
        <v>960</v>
      </c>
      <c r="AH128" s="22" t="e">
        <f t="shared" si="51"/>
        <v>#VALUE!</v>
      </c>
      <c r="AI128" s="22" t="e">
        <f t="shared" si="52"/>
        <v>#DIV/0!</v>
      </c>
      <c r="AJ128" s="22" t="e">
        <f t="shared" si="53"/>
        <v>#DIV/0!</v>
      </c>
    </row>
    <row r="129" spans="3:36" x14ac:dyDescent="0.2">
      <c r="C129" s="6">
        <v>4900</v>
      </c>
      <c r="D129" s="22">
        <v>-16.568509547519898</v>
      </c>
      <c r="E129" s="22">
        <v>18.502961806079998</v>
      </c>
      <c r="F129" s="22">
        <v>81.374999666687998</v>
      </c>
      <c r="G129" s="22">
        <v>-13.1909484023967</v>
      </c>
      <c r="P129" s="6">
        <v>2450</v>
      </c>
      <c r="Q129" s="22">
        <v>-10.442393501184</v>
      </c>
      <c r="R129" s="22">
        <v>33.574604944896002</v>
      </c>
      <c r="S129" s="22">
        <v>30.077588303999999</v>
      </c>
      <c r="T129" s="22">
        <v>-17.650109098010699</v>
      </c>
      <c r="Z129" s="6">
        <v>980</v>
      </c>
      <c r="AG129" s="6">
        <v>980</v>
      </c>
      <c r="AH129" s="22" t="e">
        <f t="shared" si="51"/>
        <v>#VALUE!</v>
      </c>
      <c r="AI129" s="22" t="e">
        <f t="shared" si="52"/>
        <v>#DIV/0!</v>
      </c>
      <c r="AJ129" s="22" t="e">
        <f t="shared" si="53"/>
        <v>#DIV/0!</v>
      </c>
    </row>
    <row r="130" spans="3:36" x14ac:dyDescent="0.2">
      <c r="P130" s="6">
        <v>2500</v>
      </c>
      <c r="Q130" s="22">
        <v>-11.692393496064</v>
      </c>
      <c r="R130" s="22">
        <v>31.574604953087999</v>
      </c>
      <c r="S130" s="22">
        <v>36.3275882784</v>
      </c>
      <c r="T130" s="22">
        <v>-18.5251090944267</v>
      </c>
      <c r="Z130" s="6">
        <v>1000</v>
      </c>
      <c r="AG130" s="6">
        <v>1000</v>
      </c>
      <c r="AH130" s="22" t="e">
        <f t="shared" si="51"/>
        <v>#VALUE!</v>
      </c>
      <c r="AI130" s="22" t="e">
        <f t="shared" si="52"/>
        <v>#DIV/0!</v>
      </c>
      <c r="AJ130" s="22" t="e">
        <f t="shared" si="53"/>
        <v>#DIV/0!</v>
      </c>
    </row>
    <row r="131" spans="3:36" x14ac:dyDescent="0.2">
      <c r="P131" s="6">
        <v>2550</v>
      </c>
      <c r="Q131" s="22">
        <v>-13.879893487104001</v>
      </c>
      <c r="R131" s="22">
        <v>33.512104945151997</v>
      </c>
      <c r="S131" s="22">
        <v>33.280713290880001</v>
      </c>
      <c r="T131" s="22">
        <v>-16.6501091021067</v>
      </c>
      <c r="Z131" s="6">
        <v>1020</v>
      </c>
      <c r="AG131" s="6">
        <v>1020</v>
      </c>
      <c r="AH131" s="22" t="e">
        <f t="shared" si="51"/>
        <v>#VALUE!</v>
      </c>
      <c r="AI131" s="22" t="e">
        <f t="shared" si="52"/>
        <v>#DIV/0!</v>
      </c>
      <c r="AJ131" s="22" t="e">
        <f t="shared" si="53"/>
        <v>#DIV/0!</v>
      </c>
    </row>
    <row r="132" spans="3:36" x14ac:dyDescent="0.2">
      <c r="P132" s="6">
        <v>2600</v>
      </c>
      <c r="Q132" s="22">
        <v>-15.879893478912001</v>
      </c>
      <c r="R132" s="22">
        <v>33.387104945663999</v>
      </c>
      <c r="S132" s="22">
        <v>34.999463283840001</v>
      </c>
      <c r="T132" s="22">
        <v>-21.087609083930701</v>
      </c>
      <c r="Z132" s="6">
        <v>1040</v>
      </c>
      <c r="AG132" s="6">
        <v>1040</v>
      </c>
      <c r="AH132" s="22" t="e">
        <f t="shared" si="51"/>
        <v>#VALUE!</v>
      </c>
      <c r="AI132" s="22" t="e">
        <f t="shared" si="52"/>
        <v>#DIV/0!</v>
      </c>
      <c r="AJ132" s="22" t="e">
        <f t="shared" si="53"/>
        <v>#DIV/0!</v>
      </c>
    </row>
    <row r="133" spans="3:36" x14ac:dyDescent="0.2">
      <c r="P133" s="6">
        <v>2650</v>
      </c>
      <c r="Q133" s="22">
        <v>-13.2548934896639</v>
      </c>
      <c r="R133" s="22">
        <v>32.449604949504</v>
      </c>
      <c r="S133" s="22">
        <v>34.765088284800001</v>
      </c>
      <c r="T133" s="22">
        <v>-18.587609094170698</v>
      </c>
      <c r="Z133" s="6">
        <v>1060</v>
      </c>
      <c r="AG133" s="6">
        <v>1060</v>
      </c>
      <c r="AH133" s="22" t="e">
        <f t="shared" si="51"/>
        <v>#VALUE!</v>
      </c>
      <c r="AI133" s="22" t="e">
        <f t="shared" si="52"/>
        <v>#DIV/0!</v>
      </c>
      <c r="AJ133" s="22" t="e">
        <f t="shared" si="53"/>
        <v>#DIV/0!</v>
      </c>
    </row>
    <row r="134" spans="3:36" x14ac:dyDescent="0.2">
      <c r="P134" s="6">
        <v>2700</v>
      </c>
      <c r="Q134" s="22">
        <v>-12.629893492223999</v>
      </c>
      <c r="R134" s="22">
        <v>28.699604964864001</v>
      </c>
      <c r="S134" s="22">
        <v>34.686963285120001</v>
      </c>
      <c r="T134" s="22">
        <v>-19.4626090905867</v>
      </c>
      <c r="Z134" s="6">
        <v>1080</v>
      </c>
      <c r="AG134" s="6">
        <v>1080</v>
      </c>
      <c r="AH134" s="22" t="e">
        <f t="shared" si="51"/>
        <v>#VALUE!</v>
      </c>
      <c r="AI134" s="22" t="e">
        <f t="shared" si="52"/>
        <v>#DIV/0!</v>
      </c>
      <c r="AJ134" s="22" t="e">
        <f t="shared" si="53"/>
        <v>#DIV/0!</v>
      </c>
    </row>
    <row r="135" spans="3:36" x14ac:dyDescent="0.2">
      <c r="P135" s="6">
        <v>2750</v>
      </c>
      <c r="Q135" s="22">
        <v>-13.6298934881279</v>
      </c>
      <c r="R135" s="22">
        <v>30.387104957952001</v>
      </c>
      <c r="S135" s="22">
        <v>32.030713296000002</v>
      </c>
      <c r="T135" s="22">
        <v>-18.3376090951948</v>
      </c>
      <c r="Z135" s="6">
        <v>1100</v>
      </c>
      <c r="AG135" s="6">
        <v>1100</v>
      </c>
      <c r="AH135" s="22" t="e">
        <f t="shared" si="51"/>
        <v>#VALUE!</v>
      </c>
      <c r="AI135" s="22" t="e">
        <f t="shared" si="52"/>
        <v>#DIV/0!</v>
      </c>
      <c r="AJ135" s="22" t="e">
        <f t="shared" si="53"/>
        <v>#DIV/0!</v>
      </c>
    </row>
    <row r="136" spans="3:36" x14ac:dyDescent="0.2">
      <c r="P136" s="6">
        <v>2800</v>
      </c>
      <c r="Q136" s="22">
        <v>-13.004893490688</v>
      </c>
      <c r="R136" s="22">
        <v>29.574604961279999</v>
      </c>
      <c r="S136" s="22">
        <v>31.405713298559998</v>
      </c>
      <c r="T136" s="22">
        <v>-17.650109098010699</v>
      </c>
      <c r="Z136" s="6">
        <v>1120</v>
      </c>
      <c r="AG136" s="6">
        <v>1120</v>
      </c>
      <c r="AH136" s="22" t="e">
        <f t="shared" si="51"/>
        <v>#VALUE!</v>
      </c>
      <c r="AI136" s="22" t="e">
        <f t="shared" si="52"/>
        <v>#DIV/0!</v>
      </c>
      <c r="AJ136" s="22" t="e">
        <f t="shared" si="53"/>
        <v>#DIV/0!</v>
      </c>
    </row>
    <row r="137" spans="3:36" x14ac:dyDescent="0.2">
      <c r="D137" s="22" t="s">
        <v>31</v>
      </c>
      <c r="P137" s="6">
        <v>2850</v>
      </c>
      <c r="Q137" s="22">
        <v>-13.129893490176</v>
      </c>
      <c r="R137" s="22">
        <v>30.449604957696</v>
      </c>
      <c r="S137" s="22">
        <v>31.249463299199999</v>
      </c>
      <c r="T137" s="22">
        <v>-18.087609096218699</v>
      </c>
      <c r="Z137" s="6">
        <v>1140</v>
      </c>
      <c r="AG137" s="6">
        <v>1140</v>
      </c>
      <c r="AH137" s="22" t="e">
        <f t="shared" si="51"/>
        <v>#VALUE!</v>
      </c>
      <c r="AI137" s="22" t="e">
        <f t="shared" si="52"/>
        <v>#DIV/0!</v>
      </c>
      <c r="AJ137" s="22" t="e">
        <f t="shared" si="53"/>
        <v>#DIV/0!</v>
      </c>
    </row>
    <row r="138" spans="3:36" ht="16" thickBot="1" x14ac:dyDescent="0.25">
      <c r="P138" s="6">
        <v>2900</v>
      </c>
      <c r="Q138" s="22">
        <v>-13.3173934894079</v>
      </c>
      <c r="R138" s="22">
        <v>32.949604947456002</v>
      </c>
      <c r="S138" s="22">
        <v>32.265088295040002</v>
      </c>
      <c r="T138" s="22">
        <v>-20.087609088026699</v>
      </c>
      <c r="Z138" s="6">
        <v>1160</v>
      </c>
      <c r="AG138" s="6">
        <v>1160</v>
      </c>
      <c r="AH138" s="22" t="e">
        <f t="shared" si="51"/>
        <v>#VALUE!</v>
      </c>
      <c r="AI138" s="22" t="e">
        <f t="shared" si="52"/>
        <v>#DIV/0!</v>
      </c>
      <c r="AJ138" s="22" t="e">
        <f t="shared" si="53"/>
        <v>#DIV/0!</v>
      </c>
    </row>
    <row r="139" spans="3:36" x14ac:dyDescent="0.2">
      <c r="C139" s="61" t="s">
        <v>40</v>
      </c>
      <c r="D139" s="82">
        <v>-60</v>
      </c>
      <c r="E139" s="83">
        <v>50</v>
      </c>
      <c r="F139" s="84">
        <v>50</v>
      </c>
      <c r="G139" s="90">
        <v>-60</v>
      </c>
      <c r="P139" s="6">
        <v>2950</v>
      </c>
      <c r="Q139" s="22">
        <v>-13.442393488895901</v>
      </c>
      <c r="R139" s="22">
        <v>36.199604934143998</v>
      </c>
      <c r="S139" s="22">
        <v>34.374463286400001</v>
      </c>
      <c r="T139" s="22">
        <v>-17.712609097754701</v>
      </c>
      <c r="Z139" s="6">
        <v>1180</v>
      </c>
      <c r="AG139" s="6">
        <v>1180</v>
      </c>
      <c r="AH139" s="22" t="e">
        <f t="shared" si="51"/>
        <v>#VALUE!</v>
      </c>
      <c r="AI139" s="22" t="e">
        <f t="shared" si="52"/>
        <v>#DIV/0!</v>
      </c>
      <c r="AJ139" s="22" t="e">
        <f t="shared" si="53"/>
        <v>#DIV/0!</v>
      </c>
    </row>
    <row r="140" spans="3:36" x14ac:dyDescent="0.2">
      <c r="C140" s="22" t="s">
        <v>32</v>
      </c>
      <c r="D140" s="85">
        <v>18</v>
      </c>
      <c r="E140" s="22">
        <v>27</v>
      </c>
      <c r="F140" s="86">
        <v>30</v>
      </c>
      <c r="G140" s="91">
        <v>66</v>
      </c>
      <c r="P140" s="6">
        <v>3000</v>
      </c>
      <c r="Q140" s="22">
        <v>-14.879893483008001</v>
      </c>
      <c r="R140" s="22">
        <v>29.387104962047999</v>
      </c>
      <c r="S140" s="22">
        <v>35.936963280000001</v>
      </c>
      <c r="T140" s="22">
        <v>-20.025109088282701</v>
      </c>
      <c r="Z140" s="6">
        <v>1200</v>
      </c>
      <c r="AG140" s="6">
        <v>1200</v>
      </c>
      <c r="AH140" s="22" t="e">
        <f t="shared" si="51"/>
        <v>#VALUE!</v>
      </c>
      <c r="AI140" s="22" t="e">
        <f t="shared" si="52"/>
        <v>#DIV/0!</v>
      </c>
      <c r="AJ140" s="22" t="e">
        <f t="shared" si="53"/>
        <v>#DIV/0!</v>
      </c>
    </row>
    <row r="141" spans="3:36" ht="16" thickBot="1" x14ac:dyDescent="0.25">
      <c r="C141" s="22" t="s">
        <v>33</v>
      </c>
      <c r="D141" s="87">
        <v>45527</v>
      </c>
      <c r="E141" s="88">
        <v>45527</v>
      </c>
      <c r="F141" s="89">
        <v>45527</v>
      </c>
      <c r="G141" s="92">
        <v>45527</v>
      </c>
      <c r="P141" s="6">
        <v>3050</v>
      </c>
      <c r="Q141" s="22">
        <v>-12.2548934937599</v>
      </c>
      <c r="R141" s="22">
        <v>34.699604940287998</v>
      </c>
      <c r="S141" s="22">
        <v>34.140088287360001</v>
      </c>
      <c r="T141" s="22">
        <v>-18.9626090926347</v>
      </c>
      <c r="Z141" s="6">
        <v>1220</v>
      </c>
      <c r="AG141" s="6">
        <v>1220</v>
      </c>
      <c r="AH141" s="22" t="e">
        <f t="shared" si="51"/>
        <v>#VALUE!</v>
      </c>
      <c r="AI141" s="22" t="e">
        <f t="shared" si="52"/>
        <v>#DIV/0!</v>
      </c>
      <c r="AJ141" s="22" t="e">
        <f t="shared" si="53"/>
        <v>#DIV/0!</v>
      </c>
    </row>
    <row r="142" spans="3:36" x14ac:dyDescent="0.2">
      <c r="C142" s="6">
        <v>0</v>
      </c>
      <c r="D142" s="22">
        <f>(D80/D$80)*100</f>
        <v>100</v>
      </c>
      <c r="E142" s="22">
        <f>(E80/E$80)*100</f>
        <v>100</v>
      </c>
      <c r="F142" s="22">
        <f>(F80/F$80)*100</f>
        <v>100</v>
      </c>
      <c r="G142" s="22">
        <f>(G80/G$80)*100</f>
        <v>100</v>
      </c>
      <c r="P142" s="6">
        <v>3100</v>
      </c>
      <c r="Q142" s="22">
        <v>-13.81739348736</v>
      </c>
      <c r="R142" s="22">
        <v>32.574604948991997</v>
      </c>
      <c r="S142" s="22">
        <v>35.936963280000001</v>
      </c>
      <c r="T142" s="22">
        <v>-16.9626091008268</v>
      </c>
      <c r="Z142" s="6">
        <v>1240</v>
      </c>
      <c r="AG142" s="6">
        <v>1240</v>
      </c>
      <c r="AH142" s="22" t="e">
        <f t="shared" si="51"/>
        <v>#VALUE!</v>
      </c>
      <c r="AI142" s="22" t="e">
        <f t="shared" si="52"/>
        <v>#DIV/0!</v>
      </c>
      <c r="AJ142" s="22" t="e">
        <f t="shared" si="53"/>
        <v>#DIV/0!</v>
      </c>
    </row>
    <row r="143" spans="3:36" x14ac:dyDescent="0.2">
      <c r="C143" s="6">
        <v>100</v>
      </c>
      <c r="D143" s="22">
        <f t="shared" ref="D143:D174" si="54">(D81/D$80)*100</f>
        <v>111.69387014871246</v>
      </c>
      <c r="E143" s="22">
        <f t="shared" ref="E143:F143" si="55">(E81/E$80)*100</f>
        <v>81.898243171152927</v>
      </c>
      <c r="F143" s="22">
        <f t="shared" si="55"/>
        <v>95.498874718679673</v>
      </c>
      <c r="G143" s="22">
        <f t="shared" ref="G143" si="56">(G81/G$80)*100</f>
        <v>76.532628231916036</v>
      </c>
      <c r="P143" s="6">
        <v>3150</v>
      </c>
      <c r="Q143" s="22">
        <v>-11.067393498624</v>
      </c>
      <c r="R143" s="22">
        <v>30.887104955904</v>
      </c>
      <c r="S143" s="22">
        <v>33.671338289280001</v>
      </c>
      <c r="T143" s="22">
        <v>-17.400109099034701</v>
      </c>
      <c r="Z143" s="6">
        <v>1260</v>
      </c>
      <c r="AG143" s="6">
        <v>1260</v>
      </c>
      <c r="AH143" s="22" t="e">
        <f t="shared" si="51"/>
        <v>#VALUE!</v>
      </c>
      <c r="AI143" s="22" t="e">
        <f t="shared" si="52"/>
        <v>#DIV/0!</v>
      </c>
      <c r="AJ143" s="22" t="e">
        <f t="shared" si="53"/>
        <v>#DIV/0!</v>
      </c>
    </row>
    <row r="144" spans="3:36" x14ac:dyDescent="0.2">
      <c r="C144" s="6">
        <v>200</v>
      </c>
      <c r="D144" s="22">
        <f t="shared" si="54"/>
        <v>109.80776206021044</v>
      </c>
      <c r="E144" s="22">
        <f t="shared" ref="E144:F144" si="57">(E82/E$80)*100</f>
        <v>92.101051565594005</v>
      </c>
      <c r="F144" s="22">
        <f t="shared" si="57"/>
        <v>91.747936984246067</v>
      </c>
      <c r="G144" s="22">
        <f t="shared" ref="G144" si="58">(G82/G$80)*100</f>
        <v>83.755528142287545</v>
      </c>
      <c r="P144" s="6">
        <v>3200</v>
      </c>
      <c r="Q144" s="22">
        <v>-10.5673935006719</v>
      </c>
      <c r="R144" s="22">
        <v>31.887104951807999</v>
      </c>
      <c r="S144" s="22">
        <v>31.405713298559998</v>
      </c>
      <c r="T144" s="22">
        <v>-18.5251090944267</v>
      </c>
      <c r="Z144" s="6">
        <v>1280</v>
      </c>
      <c r="AG144" s="6">
        <v>1280</v>
      </c>
      <c r="AH144" s="22" t="e">
        <f t="shared" si="51"/>
        <v>#VALUE!</v>
      </c>
      <c r="AI144" s="22" t="e">
        <f t="shared" si="52"/>
        <v>#DIV/0!</v>
      </c>
      <c r="AJ144" s="22" t="e">
        <f t="shared" si="53"/>
        <v>#DIV/0!</v>
      </c>
    </row>
    <row r="145" spans="3:36" x14ac:dyDescent="0.2">
      <c r="C145" s="6">
        <v>300</v>
      </c>
      <c r="D145" s="22">
        <f t="shared" si="54"/>
        <v>96.227783822995988</v>
      </c>
      <c r="E145" s="22">
        <f t="shared" ref="E145:F145" si="59">(E83/E$80)*100</f>
        <v>90.784560159859666</v>
      </c>
      <c r="F145" s="22">
        <f t="shared" si="59"/>
        <v>98.499624906226558</v>
      </c>
      <c r="G145" s="22">
        <f t="shared" ref="G145" si="60">(G83/G$80)*100</f>
        <v>73.012775174293537</v>
      </c>
      <c r="P145" s="6">
        <v>3250</v>
      </c>
      <c r="Q145" s="22">
        <v>-11.3798934973439</v>
      </c>
      <c r="R145" s="22">
        <v>35.262104937983999</v>
      </c>
      <c r="S145" s="22">
        <v>32.343213294720002</v>
      </c>
      <c r="T145" s="22">
        <v>-17.1501091000587</v>
      </c>
      <c r="Z145" s="6">
        <v>1300</v>
      </c>
      <c r="AG145" s="6">
        <v>1300</v>
      </c>
      <c r="AH145" s="22" t="e">
        <f t="shared" ref="AH145:AH208" si="61">100*(AA145/AA$80)</f>
        <v>#VALUE!</v>
      </c>
      <c r="AI145" s="22" t="e">
        <f t="shared" ref="AI145:AI208" si="62">100*(AB145/AB$80)</f>
        <v>#DIV/0!</v>
      </c>
      <c r="AJ145" s="22" t="e">
        <f t="shared" ref="AJ145:AJ208" si="63">100*(AC145/AC$80)</f>
        <v>#DIV/0!</v>
      </c>
    </row>
    <row r="146" spans="3:36" x14ac:dyDescent="0.2">
      <c r="C146" s="6">
        <v>400</v>
      </c>
      <c r="D146" s="22">
        <f t="shared" si="54"/>
        <v>118.86108088502007</v>
      </c>
      <c r="E146" s="22">
        <f t="shared" ref="E146:F146" si="64">(E84/E$80)*100</f>
        <v>108.55719413727316</v>
      </c>
      <c r="F146" s="22">
        <f t="shared" si="64"/>
        <v>98.274568642160546</v>
      </c>
      <c r="G146" s="22">
        <f t="shared" ref="G146" si="65">(G84/G$80)*100</f>
        <v>83.979622739600885</v>
      </c>
      <c r="P146" s="6">
        <v>3300</v>
      </c>
      <c r="Q146" s="22">
        <v>-11.817393495551901</v>
      </c>
      <c r="R146" s="22">
        <v>36.262104933887997</v>
      </c>
      <c r="S146" s="22">
        <v>34.061963287680001</v>
      </c>
      <c r="T146" s="22">
        <v>-20.0251090882828</v>
      </c>
      <c r="Z146" s="6">
        <v>1320</v>
      </c>
      <c r="AG146" s="6">
        <v>1320</v>
      </c>
      <c r="AH146" s="22" t="e">
        <f t="shared" si="61"/>
        <v>#VALUE!</v>
      </c>
      <c r="AI146" s="22" t="e">
        <f t="shared" si="62"/>
        <v>#DIV/0!</v>
      </c>
      <c r="AJ146" s="22" t="e">
        <f t="shared" si="63"/>
        <v>#DIV/0!</v>
      </c>
    </row>
    <row r="147" spans="3:36" x14ac:dyDescent="0.2">
      <c r="C147" s="6">
        <v>500</v>
      </c>
      <c r="D147" s="22">
        <f t="shared" si="54"/>
        <v>109.05331882480964</v>
      </c>
      <c r="E147" s="22">
        <f t="shared" ref="E147:F147" si="66">(E85/E$80)*100</f>
        <v>85.189471685488755</v>
      </c>
      <c r="F147" s="22">
        <f t="shared" si="66"/>
        <v>97.974493623405863</v>
      </c>
      <c r="G147" s="22">
        <f t="shared" ref="G147" si="67">(G85/G$80)*100</f>
        <v>85.962440259969696</v>
      </c>
      <c r="P147" s="6">
        <v>3350</v>
      </c>
      <c r="Q147" s="22">
        <v>-13.0673934904319</v>
      </c>
      <c r="R147" s="22">
        <v>37.512104928767997</v>
      </c>
      <c r="S147" s="22">
        <v>31.561963297919998</v>
      </c>
      <c r="T147" s="22">
        <v>-21.400109082650701</v>
      </c>
      <c r="Z147" s="6">
        <v>1340</v>
      </c>
      <c r="AG147" s="6">
        <v>1340</v>
      </c>
      <c r="AH147" s="22" t="e">
        <f t="shared" si="61"/>
        <v>#VALUE!</v>
      </c>
      <c r="AI147" s="22" t="e">
        <f t="shared" si="62"/>
        <v>#DIV/0!</v>
      </c>
      <c r="AJ147" s="22" t="e">
        <f t="shared" si="63"/>
        <v>#DIV/0!</v>
      </c>
    </row>
    <row r="148" spans="3:36" x14ac:dyDescent="0.2">
      <c r="C148" s="6">
        <v>600</v>
      </c>
      <c r="D148" s="22">
        <f t="shared" si="54"/>
        <v>130.93217265143292</v>
      </c>
      <c r="E148" s="22">
        <f t="shared" ref="E148:F148" si="68">(E86/E$80)*100</f>
        <v>88.809823051258178</v>
      </c>
      <c r="F148" s="22">
        <f t="shared" si="68"/>
        <v>98.199549887471861</v>
      </c>
      <c r="G148" s="22">
        <f t="shared" ref="G148" si="69">(G86/G$80)*100</f>
        <v>84.203549391925137</v>
      </c>
      <c r="P148" s="6">
        <v>3400</v>
      </c>
      <c r="Q148" s="22">
        <v>-15.0673934822399</v>
      </c>
      <c r="R148" s="22">
        <v>34.449604941312003</v>
      </c>
      <c r="S148" s="22">
        <v>29.061963308159999</v>
      </c>
      <c r="T148" s="22">
        <v>-19.087609092122701</v>
      </c>
      <c r="Z148" s="6">
        <v>1360</v>
      </c>
      <c r="AG148" s="6">
        <v>1360</v>
      </c>
      <c r="AH148" s="22" t="e">
        <f t="shared" si="61"/>
        <v>#VALUE!</v>
      </c>
      <c r="AI148" s="22" t="e">
        <f t="shared" si="62"/>
        <v>#DIV/0!</v>
      </c>
      <c r="AJ148" s="22" t="e">
        <f t="shared" si="63"/>
        <v>#DIV/0!</v>
      </c>
    </row>
    <row r="149" spans="3:36" x14ac:dyDescent="0.2">
      <c r="C149" s="6">
        <v>700</v>
      </c>
      <c r="D149" s="22">
        <f t="shared" si="54"/>
        <v>113.57997823721446</v>
      </c>
      <c r="E149" s="22">
        <f t="shared" ref="E149:F149" si="70">(E87/E$80)*100</f>
        <v>95.721402931363414</v>
      </c>
      <c r="F149" s="22">
        <f t="shared" si="70"/>
        <v>101.72543135783947</v>
      </c>
      <c r="G149" s="22">
        <f t="shared" ref="G149" si="71">(G87/G$80)*100</f>
        <v>79.449869878908217</v>
      </c>
      <c r="P149" s="6">
        <v>3450</v>
      </c>
      <c r="Q149" s="22">
        <v>-13.81739348736</v>
      </c>
      <c r="R149" s="22">
        <v>33.574604944896002</v>
      </c>
      <c r="S149" s="22">
        <v>32.968213292160002</v>
      </c>
      <c r="T149" s="22">
        <v>-18.587609094170698</v>
      </c>
      <c r="Z149" s="6">
        <v>1380</v>
      </c>
      <c r="AG149" s="6">
        <v>1380</v>
      </c>
      <c r="AH149" s="22" t="e">
        <f t="shared" si="61"/>
        <v>#VALUE!</v>
      </c>
      <c r="AI149" s="22" t="e">
        <f t="shared" si="62"/>
        <v>#DIV/0!</v>
      </c>
      <c r="AJ149" s="22" t="e">
        <f t="shared" si="63"/>
        <v>#DIV/0!</v>
      </c>
    </row>
    <row r="150" spans="3:36" x14ac:dyDescent="0.2">
      <c r="C150" s="6">
        <v>800</v>
      </c>
      <c r="D150" s="22">
        <f t="shared" si="54"/>
        <v>105.28110264780564</v>
      </c>
      <c r="E150" s="22">
        <f t="shared" ref="E150:F150" si="72">(E88/E$80)*100</f>
        <v>92.759297268461168</v>
      </c>
      <c r="F150" s="22">
        <f t="shared" si="72"/>
        <v>100.45011252813202</v>
      </c>
      <c r="G150" s="22">
        <f t="shared" ref="G150" si="73">(G88/G$80)*100</f>
        <v>69.082004315043321</v>
      </c>
      <c r="P150" s="6">
        <v>3500</v>
      </c>
      <c r="Q150" s="22">
        <v>-12.817393491456</v>
      </c>
      <c r="R150" s="22">
        <v>30.387104957952001</v>
      </c>
      <c r="S150" s="22">
        <v>32.577588293760002</v>
      </c>
      <c r="T150" s="22">
        <v>-19.025109092378699</v>
      </c>
      <c r="Z150" s="6">
        <v>1400</v>
      </c>
      <c r="AG150" s="6">
        <v>1400</v>
      </c>
      <c r="AH150" s="22" t="e">
        <f t="shared" si="61"/>
        <v>#VALUE!</v>
      </c>
      <c r="AI150" s="22" t="e">
        <f t="shared" si="62"/>
        <v>#DIV/0!</v>
      </c>
      <c r="AJ150" s="22" t="e">
        <f t="shared" si="63"/>
        <v>#DIV/0!</v>
      </c>
    </row>
    <row r="151" spans="3:36" x14ac:dyDescent="0.2">
      <c r="C151" s="6">
        <v>900</v>
      </c>
      <c r="D151" s="22">
        <f t="shared" si="54"/>
        <v>105.65832426550602</v>
      </c>
      <c r="E151" s="22">
        <f t="shared" ref="E151:F151" si="74">(E89/E$80)*100</f>
        <v>91.113683011293261</v>
      </c>
      <c r="F151" s="22">
        <f t="shared" si="74"/>
        <v>99.774943735933988</v>
      </c>
      <c r="G151" s="22">
        <f t="shared" ref="G151" si="75">(G89/G$80)*100</f>
        <v>72.56230013039287</v>
      </c>
      <c r="P151" s="6">
        <v>3550</v>
      </c>
      <c r="Q151" s="22">
        <v>-13.879893487104001</v>
      </c>
      <c r="R151" s="22">
        <v>33.012104947200001</v>
      </c>
      <c r="S151" s="22">
        <v>28.749463309439999</v>
      </c>
      <c r="T151" s="22">
        <v>-17.400109099034701</v>
      </c>
      <c r="Z151" s="6">
        <v>1420</v>
      </c>
      <c r="AG151" s="6">
        <v>1420</v>
      </c>
      <c r="AH151" s="22" t="e">
        <f t="shared" si="61"/>
        <v>#VALUE!</v>
      </c>
      <c r="AI151" s="22" t="e">
        <f t="shared" si="62"/>
        <v>#DIV/0!</v>
      </c>
      <c r="AJ151" s="22" t="e">
        <f t="shared" si="63"/>
        <v>#DIV/0!</v>
      </c>
    </row>
    <row r="152" spans="3:36" x14ac:dyDescent="0.2">
      <c r="C152" s="6">
        <v>1000</v>
      </c>
      <c r="D152" s="22">
        <f t="shared" si="54"/>
        <v>112.82553500181365</v>
      </c>
      <c r="E152" s="22">
        <f t="shared" ref="E152:F152" si="76">(E90/E$80)*100</f>
        <v>96.379648634230591</v>
      </c>
      <c r="F152" s="22">
        <f t="shared" si="76"/>
        <v>98.274568642160546</v>
      </c>
      <c r="G152" s="22">
        <f t="shared" ref="G152" si="77">(G90/G$80)*100</f>
        <v>85.399274128286152</v>
      </c>
      <c r="P152" s="6">
        <v>3600</v>
      </c>
      <c r="Q152" s="22">
        <v>-13.6298934881279</v>
      </c>
      <c r="R152" s="22">
        <v>31.387104953855999</v>
      </c>
      <c r="S152" s="22">
        <v>31.171338299519999</v>
      </c>
      <c r="T152" s="22">
        <v>-17.337609099290699</v>
      </c>
      <c r="Z152" s="6">
        <v>1440</v>
      </c>
      <c r="AG152" s="6">
        <v>1440</v>
      </c>
      <c r="AH152" s="22" t="e">
        <f t="shared" si="61"/>
        <v>#VALUE!</v>
      </c>
      <c r="AI152" s="22" t="e">
        <f t="shared" si="62"/>
        <v>#DIV/0!</v>
      </c>
      <c r="AJ152" s="22" t="e">
        <f t="shared" si="63"/>
        <v>#DIV/0!</v>
      </c>
    </row>
    <row r="153" spans="3:36" x14ac:dyDescent="0.2">
      <c r="C153" s="6">
        <v>1100</v>
      </c>
      <c r="D153" s="22">
        <f t="shared" si="54"/>
        <v>117.35219441421847</v>
      </c>
      <c r="E153" s="22">
        <f t="shared" ref="E153:F153" si="78">(E91/E$80)*100</f>
        <v>87.82245449695742</v>
      </c>
      <c r="F153" s="22">
        <f t="shared" si="78"/>
        <v>95.873968492123026</v>
      </c>
      <c r="G153" s="22">
        <f t="shared" ref="G153" si="79">(G91/G$80)*100</f>
        <v>75.40640793187562</v>
      </c>
      <c r="P153" s="6">
        <v>3650</v>
      </c>
      <c r="Q153" s="22">
        <v>-14.817393483263899</v>
      </c>
      <c r="R153" s="22">
        <v>34.699604940287998</v>
      </c>
      <c r="S153" s="22">
        <v>30.155713303679999</v>
      </c>
      <c r="T153" s="22">
        <v>-17.2751090995467</v>
      </c>
      <c r="Z153" s="6">
        <v>1460</v>
      </c>
      <c r="AG153" s="6">
        <v>1460</v>
      </c>
      <c r="AH153" s="22" t="e">
        <f t="shared" si="61"/>
        <v>#VALUE!</v>
      </c>
      <c r="AI153" s="22" t="e">
        <f t="shared" si="62"/>
        <v>#DIV/0!</v>
      </c>
      <c r="AJ153" s="22" t="e">
        <f t="shared" si="63"/>
        <v>#DIV/0!</v>
      </c>
    </row>
    <row r="154" spans="3:36" x14ac:dyDescent="0.2">
      <c r="C154" s="6">
        <v>1200</v>
      </c>
      <c r="D154" s="22">
        <f t="shared" si="54"/>
        <v>115.84330794341686</v>
      </c>
      <c r="E154" s="22">
        <f t="shared" ref="E154:F154" si="80">(E92/E$80)*100</f>
        <v>95.063157228496252</v>
      </c>
      <c r="F154" s="22">
        <f t="shared" si="80"/>
        <v>99.924981245311315</v>
      </c>
      <c r="G154" s="22">
        <f t="shared" ref="G154" si="81">(G92/G$80)*100</f>
        <v>85.99836809305431</v>
      </c>
      <c r="P154" s="6">
        <v>3700</v>
      </c>
      <c r="Q154" s="22">
        <v>-13.9423934868479</v>
      </c>
      <c r="R154" s="22">
        <v>32.199604950527998</v>
      </c>
      <c r="S154" s="22">
        <v>29.061963308159999</v>
      </c>
      <c r="T154" s="22">
        <v>-17.025109100570699</v>
      </c>
      <c r="Z154" s="6">
        <v>1480</v>
      </c>
      <c r="AG154" s="6">
        <v>1480</v>
      </c>
      <c r="AH154" s="22" t="e">
        <f t="shared" si="61"/>
        <v>#VALUE!</v>
      </c>
      <c r="AI154" s="22" t="e">
        <f t="shared" si="62"/>
        <v>#DIV/0!</v>
      </c>
      <c r="AJ154" s="22" t="e">
        <f t="shared" si="63"/>
        <v>#DIV/0!</v>
      </c>
    </row>
    <row r="155" spans="3:36" x14ac:dyDescent="0.2">
      <c r="C155" s="6">
        <v>1300</v>
      </c>
      <c r="D155" s="22">
        <f t="shared" si="54"/>
        <v>118.86108088502007</v>
      </c>
      <c r="E155" s="22">
        <f t="shared" ref="E155:F155" si="82">(E93/E$80)*100</f>
        <v>92.759297268461168</v>
      </c>
      <c r="F155" s="22">
        <f t="shared" si="82"/>
        <v>96.399099774943735</v>
      </c>
      <c r="G155" s="22">
        <f t="shared" ref="G155" si="83">(G93/G$80)*100</f>
        <v>70.016204515014763</v>
      </c>
      <c r="P155" s="6">
        <v>3750</v>
      </c>
      <c r="Q155" s="22">
        <v>-12.942393490943999</v>
      </c>
      <c r="R155" s="22">
        <v>37.38710492928</v>
      </c>
      <c r="S155" s="22">
        <v>28.124463312</v>
      </c>
      <c r="T155" s="22">
        <v>-19.1501090918667</v>
      </c>
      <c r="Z155" s="6">
        <v>1500</v>
      </c>
      <c r="AG155" s="6">
        <v>1500</v>
      </c>
      <c r="AH155" s="22" t="e">
        <f t="shared" si="61"/>
        <v>#VALUE!</v>
      </c>
      <c r="AI155" s="22" t="e">
        <f t="shared" si="62"/>
        <v>#DIV/0!</v>
      </c>
      <c r="AJ155" s="22" t="e">
        <f t="shared" si="63"/>
        <v>#DIV/0!</v>
      </c>
    </row>
    <row r="156" spans="3:36" x14ac:dyDescent="0.2">
      <c r="C156" s="6">
        <v>1400</v>
      </c>
      <c r="D156" s="22">
        <f t="shared" si="54"/>
        <v>116.59775117881766</v>
      </c>
      <c r="E156" s="22">
        <f t="shared" ref="E156:F156" si="84">(E94/E$80)*100</f>
        <v>96.708771485664172</v>
      </c>
      <c r="F156" s="22">
        <f t="shared" si="84"/>
        <v>97.824456114028507</v>
      </c>
      <c r="G156" s="22">
        <f t="shared" ref="G156" si="85">(G94/G$80)*100</f>
        <v>70.876375162867717</v>
      </c>
      <c r="P156" s="6">
        <v>3800</v>
      </c>
      <c r="Q156" s="22">
        <v>-13.9423934868479</v>
      </c>
      <c r="R156" s="22">
        <v>36.324604933632003</v>
      </c>
      <c r="S156" s="22">
        <v>31.561963297919998</v>
      </c>
      <c r="T156" s="22">
        <v>-18.9626090926347</v>
      </c>
      <c r="Z156" s="6">
        <v>1520</v>
      </c>
      <c r="AG156" s="6">
        <v>1520</v>
      </c>
      <c r="AH156" s="22" t="e">
        <f t="shared" si="61"/>
        <v>#VALUE!</v>
      </c>
      <c r="AI156" s="22" t="e">
        <f t="shared" si="62"/>
        <v>#DIV/0!</v>
      </c>
      <c r="AJ156" s="22" t="e">
        <f t="shared" si="63"/>
        <v>#DIV/0!</v>
      </c>
    </row>
    <row r="157" spans="3:36" x14ac:dyDescent="0.2">
      <c r="C157" s="6">
        <v>1500</v>
      </c>
      <c r="D157" s="22">
        <f t="shared" si="54"/>
        <v>136.21327529923852</v>
      </c>
      <c r="E157" s="22">
        <f t="shared" ref="E157:F157" si="86">(E95/E$80)*100</f>
        <v>79.923506062551425</v>
      </c>
      <c r="F157" s="22">
        <f t="shared" si="86"/>
        <v>97.749437359339836</v>
      </c>
      <c r="G157" s="22">
        <f t="shared" ref="G157" si="87">(G95/G$80)*100</f>
        <v>55.642418906519239</v>
      </c>
      <c r="P157" s="6">
        <v>3850</v>
      </c>
      <c r="Q157" s="22">
        <v>-14.567393484288001</v>
      </c>
      <c r="R157" s="22">
        <v>33.574604944896002</v>
      </c>
      <c r="S157" s="22">
        <v>30.936963300479999</v>
      </c>
      <c r="T157" s="22">
        <v>-17.462609098778699</v>
      </c>
      <c r="Z157" s="6">
        <v>1540</v>
      </c>
      <c r="AG157" s="6">
        <v>1540</v>
      </c>
      <c r="AH157" s="22" t="e">
        <f t="shared" si="61"/>
        <v>#VALUE!</v>
      </c>
      <c r="AI157" s="22" t="e">
        <f t="shared" si="62"/>
        <v>#DIV/0!</v>
      </c>
      <c r="AJ157" s="22" t="e">
        <f t="shared" si="63"/>
        <v>#DIV/0!</v>
      </c>
    </row>
    <row r="158" spans="3:36" x14ac:dyDescent="0.2">
      <c r="C158" s="6">
        <v>1600</v>
      </c>
      <c r="D158" s="22">
        <f t="shared" si="54"/>
        <v>113.95719985491483</v>
      </c>
      <c r="E158" s="22">
        <f t="shared" ref="E158:F158" si="88">(E96/E$80)*100</f>
        <v>71.366311925278254</v>
      </c>
      <c r="F158" s="22">
        <f t="shared" si="88"/>
        <v>96.174043510877709</v>
      </c>
      <c r="G158" s="22">
        <f t="shared" ref="G158" si="89">(G96/G$80)*100</f>
        <v>69.228719859365995</v>
      </c>
      <c r="P158" s="6">
        <v>3900</v>
      </c>
      <c r="Q158" s="22">
        <v>-13.504893488639899</v>
      </c>
      <c r="R158" s="22">
        <v>32.324604950016003</v>
      </c>
      <c r="S158" s="22">
        <v>29.686963305599999</v>
      </c>
      <c r="T158" s="22">
        <v>-19.650109089818699</v>
      </c>
      <c r="Z158" s="6">
        <v>1560</v>
      </c>
      <c r="AG158" s="6">
        <v>1560</v>
      </c>
      <c r="AH158" s="22" t="e">
        <f t="shared" si="61"/>
        <v>#VALUE!</v>
      </c>
      <c r="AI158" s="22" t="e">
        <f t="shared" si="62"/>
        <v>#DIV/0!</v>
      </c>
      <c r="AJ158" s="22" t="e">
        <f t="shared" si="63"/>
        <v>#DIV/0!</v>
      </c>
    </row>
    <row r="159" spans="3:36" x14ac:dyDescent="0.2">
      <c r="C159" s="6">
        <v>1700</v>
      </c>
      <c r="D159" s="22">
        <f t="shared" si="54"/>
        <v>107.92165397170844</v>
      </c>
      <c r="E159" s="22">
        <f t="shared" ref="E159:F159" si="90">(E97/E$80)*100</f>
        <v>91.113683011293261</v>
      </c>
      <c r="F159" s="22">
        <f t="shared" si="90"/>
        <v>100.30007501875468</v>
      </c>
      <c r="G159" s="22">
        <f t="shared" ref="G159" si="91">(G97/G$80)*100</f>
        <v>71.96075237136067</v>
      </c>
      <c r="P159" s="6">
        <v>3950</v>
      </c>
      <c r="Q159" s="22">
        <v>-15.254893481471999</v>
      </c>
      <c r="R159" s="22">
        <v>29.824604960256</v>
      </c>
      <c r="S159" s="22">
        <v>33.905713288320001</v>
      </c>
      <c r="T159" s="22">
        <v>-18.900109092890698</v>
      </c>
      <c r="Z159" s="6">
        <v>1580</v>
      </c>
      <c r="AG159" s="6">
        <v>1580</v>
      </c>
      <c r="AH159" s="22" t="e">
        <f t="shared" si="61"/>
        <v>#VALUE!</v>
      </c>
      <c r="AI159" s="22" t="e">
        <f t="shared" si="62"/>
        <v>#DIV/0!</v>
      </c>
      <c r="AJ159" s="22" t="e">
        <f t="shared" si="63"/>
        <v>#DIV/0!</v>
      </c>
    </row>
    <row r="160" spans="3:36" x14ac:dyDescent="0.2">
      <c r="C160" s="6">
        <v>1800</v>
      </c>
      <c r="D160" s="22">
        <f t="shared" si="54"/>
        <v>125.6510700036273</v>
      </c>
      <c r="E160" s="22">
        <f t="shared" ref="E160:F160" si="92">(E98/E$80)*100</f>
        <v>79.923506062551425</v>
      </c>
      <c r="F160" s="22">
        <f t="shared" si="92"/>
        <v>95.573893473368329</v>
      </c>
      <c r="G160" s="22">
        <f t="shared" ref="G160" si="93">(G98/G$80)*100</f>
        <v>57.851122437419519</v>
      </c>
      <c r="P160" s="6">
        <v>4000</v>
      </c>
      <c r="Q160" s="22">
        <v>-14.254893485567999</v>
      </c>
      <c r="R160" s="22">
        <v>33.074604946944</v>
      </c>
      <c r="S160" s="22">
        <v>27.18696331584</v>
      </c>
      <c r="T160" s="22">
        <v>-19.337609091098798</v>
      </c>
      <c r="Z160" s="6">
        <v>1600</v>
      </c>
      <c r="AG160" s="6">
        <v>1600</v>
      </c>
      <c r="AH160" s="22" t="e">
        <f t="shared" si="61"/>
        <v>#VALUE!</v>
      </c>
      <c r="AI160" s="22" t="e">
        <f t="shared" si="62"/>
        <v>#DIV/0!</v>
      </c>
      <c r="AJ160" s="22" t="e">
        <f t="shared" si="63"/>
        <v>#DIV/0!</v>
      </c>
    </row>
    <row r="161" spans="3:36" x14ac:dyDescent="0.2">
      <c r="C161" s="6">
        <v>1900</v>
      </c>
      <c r="D161" s="22">
        <f t="shared" si="54"/>
        <v>98.491113529198401</v>
      </c>
      <c r="E161" s="22">
        <f t="shared" ref="E161:F161" si="94">(E99/E$80)*100</f>
        <v>71.366311925278254</v>
      </c>
      <c r="F161" s="22">
        <f t="shared" si="94"/>
        <v>96.249062265566394</v>
      </c>
      <c r="G161" s="22">
        <f t="shared" ref="G161" si="95">(G99/G$80)*100</f>
        <v>78.922127745342138</v>
      </c>
      <c r="P161" s="6">
        <v>4050</v>
      </c>
      <c r="Q161" s="22">
        <v>-14.817393483263899</v>
      </c>
      <c r="R161" s="22">
        <v>30.637104956927999</v>
      </c>
      <c r="S161" s="22">
        <v>30.233838303359999</v>
      </c>
      <c r="T161" s="22">
        <v>-18.5251090944267</v>
      </c>
      <c r="Z161" s="6">
        <v>1620</v>
      </c>
      <c r="AG161" s="6">
        <v>1620</v>
      </c>
      <c r="AH161" s="22" t="e">
        <f t="shared" si="61"/>
        <v>#VALUE!</v>
      </c>
      <c r="AI161" s="22" t="e">
        <f t="shared" si="62"/>
        <v>#DIV/0!</v>
      </c>
      <c r="AJ161" s="22" t="e">
        <f t="shared" si="63"/>
        <v>#DIV/0!</v>
      </c>
    </row>
    <row r="162" spans="3:36" x14ac:dyDescent="0.2">
      <c r="C162" s="6">
        <v>2000</v>
      </c>
      <c r="D162" s="22">
        <f t="shared" si="54"/>
        <v>112.82553500181365</v>
      </c>
      <c r="E162" s="22">
        <f t="shared" ref="E162:F162" si="96">(E100/E$80)*100</f>
        <v>83.872980279754429</v>
      </c>
      <c r="F162" s="22">
        <f t="shared" si="96"/>
        <v>96.999249812453115</v>
      </c>
      <c r="G162" s="22">
        <f t="shared" ref="G162" si="97">(G100/G$80)*100</f>
        <v>67.057287721464164</v>
      </c>
      <c r="P162" s="6">
        <v>4100</v>
      </c>
      <c r="Q162" s="22">
        <v>-13.442393488895901</v>
      </c>
      <c r="R162" s="22">
        <v>33.637104944640001</v>
      </c>
      <c r="S162" s="22">
        <v>28.827588309119999</v>
      </c>
      <c r="T162" s="22">
        <v>-19.837609089050801</v>
      </c>
      <c r="Z162" s="6">
        <v>1640</v>
      </c>
      <c r="AG162" s="6">
        <v>1640</v>
      </c>
      <c r="AH162" s="22" t="e">
        <f t="shared" si="61"/>
        <v>#VALUE!</v>
      </c>
      <c r="AI162" s="22" t="e">
        <f t="shared" si="62"/>
        <v>#DIV/0!</v>
      </c>
      <c r="AJ162" s="22" t="e">
        <f t="shared" si="63"/>
        <v>#DIV/0!</v>
      </c>
    </row>
    <row r="163" spans="3:36" x14ac:dyDescent="0.2">
      <c r="C163" s="6">
        <v>2100</v>
      </c>
      <c r="D163" s="22">
        <f t="shared" si="54"/>
        <v>111.31664853101206</v>
      </c>
      <c r="E163" s="22">
        <f t="shared" ref="E163:F163" si="98">(E101/E$80)*100</f>
        <v>80.910874616852183</v>
      </c>
      <c r="F163" s="22">
        <f t="shared" si="98"/>
        <v>95.348837209302317</v>
      </c>
      <c r="G163" s="22">
        <f t="shared" ref="G163" si="99">(G101/G$80)*100</f>
        <v>60.806297858456062</v>
      </c>
      <c r="P163" s="6">
        <v>4150</v>
      </c>
      <c r="Q163" s="22">
        <v>-12.004893494784</v>
      </c>
      <c r="R163" s="22">
        <v>33.012104947200001</v>
      </c>
      <c r="S163" s="22">
        <v>27.89008831296</v>
      </c>
      <c r="T163" s="22">
        <v>-18.2126090957067</v>
      </c>
      <c r="Z163" s="6">
        <v>1660</v>
      </c>
      <c r="AG163" s="6">
        <v>1660</v>
      </c>
      <c r="AH163" s="22" t="e">
        <f t="shared" si="61"/>
        <v>#VALUE!</v>
      </c>
      <c r="AI163" s="22" t="e">
        <f t="shared" si="62"/>
        <v>#DIV/0!</v>
      </c>
      <c r="AJ163" s="22" t="e">
        <f t="shared" si="63"/>
        <v>#DIV/0!</v>
      </c>
    </row>
    <row r="164" spans="3:36" x14ac:dyDescent="0.2">
      <c r="C164" s="6">
        <v>2200</v>
      </c>
      <c r="D164" s="22">
        <f t="shared" si="54"/>
        <v>94.718897352194389</v>
      </c>
      <c r="E164" s="22">
        <f t="shared" ref="E164:F164" si="100">(E102/E$80)*100</f>
        <v>91.442805862726843</v>
      </c>
      <c r="F164" s="22">
        <f t="shared" si="100"/>
        <v>94.823705926481622</v>
      </c>
      <c r="G164" s="22">
        <f t="shared" ref="G164" si="101">(G102/G$80)*100</f>
        <v>75.514909793839166</v>
      </c>
      <c r="P164" s="6">
        <v>4200</v>
      </c>
      <c r="Q164" s="22">
        <v>-14.3173934853119</v>
      </c>
      <c r="R164" s="22">
        <v>32.824604947967998</v>
      </c>
      <c r="S164" s="22">
        <v>32.733838293120002</v>
      </c>
      <c r="T164" s="22">
        <v>-16.275109103642698</v>
      </c>
      <c r="Z164" s="6">
        <v>1680</v>
      </c>
      <c r="AG164" s="6">
        <v>1680</v>
      </c>
      <c r="AH164" s="22" t="e">
        <f t="shared" si="61"/>
        <v>#VALUE!</v>
      </c>
      <c r="AI164" s="22" t="e">
        <f t="shared" si="62"/>
        <v>#DIV/0!</v>
      </c>
      <c r="AJ164" s="22" t="e">
        <f t="shared" si="63"/>
        <v>#DIV/0!</v>
      </c>
    </row>
    <row r="165" spans="3:36" x14ac:dyDescent="0.2">
      <c r="C165" s="6">
        <v>2300</v>
      </c>
      <c r="D165" s="22">
        <f t="shared" si="54"/>
        <v>118.48385926731966</v>
      </c>
      <c r="E165" s="22">
        <f t="shared" ref="E165:F165" si="102">(E103/E$80)*100</f>
        <v>84.202103131188011</v>
      </c>
      <c r="F165" s="22">
        <f t="shared" si="102"/>
        <v>98.574643660915214</v>
      </c>
      <c r="G165" s="22">
        <f t="shared" ref="G165" si="103">(G103/G$80)*100</f>
        <v>76.001760524129708</v>
      </c>
      <c r="P165" s="6">
        <v>4250</v>
      </c>
      <c r="Q165" s="22">
        <v>-11.504893496832</v>
      </c>
      <c r="R165" s="22">
        <v>36.637104932352003</v>
      </c>
      <c r="S165" s="22">
        <v>31.171338299519999</v>
      </c>
      <c r="T165" s="22">
        <v>-19.5876090900747</v>
      </c>
      <c r="Z165" s="6">
        <v>1700</v>
      </c>
      <c r="AG165" s="6">
        <v>1700</v>
      </c>
      <c r="AH165" s="22" t="e">
        <f t="shared" si="61"/>
        <v>#VALUE!</v>
      </c>
      <c r="AI165" s="22" t="e">
        <f t="shared" si="62"/>
        <v>#DIV/0!</v>
      </c>
      <c r="AJ165" s="22" t="e">
        <f t="shared" si="63"/>
        <v>#DIV/0!</v>
      </c>
    </row>
    <row r="166" spans="3:36" x14ac:dyDescent="0.2">
      <c r="C166" s="6">
        <v>2400</v>
      </c>
      <c r="D166" s="22">
        <f t="shared" si="54"/>
        <v>109.05331882480964</v>
      </c>
      <c r="E166" s="22">
        <f t="shared" ref="E166:F166" si="104">(E104/E$80)*100</f>
        <v>88.809823051258178</v>
      </c>
      <c r="F166" s="22">
        <f t="shared" si="104"/>
        <v>95.948987246811697</v>
      </c>
      <c r="G166" s="22">
        <f t="shared" ref="G166" si="105">(G104/G$80)*100</f>
        <v>77.60985858535895</v>
      </c>
      <c r="P166" s="6">
        <v>4300</v>
      </c>
      <c r="Q166" s="22">
        <v>-11.504893496832</v>
      </c>
      <c r="R166" s="22">
        <v>32.574604948991997</v>
      </c>
      <c r="S166" s="22">
        <v>32.499463294080002</v>
      </c>
      <c r="T166" s="22">
        <v>-17.525109098522702</v>
      </c>
      <c r="Z166" s="6">
        <v>1720</v>
      </c>
      <c r="AG166" s="6">
        <v>1720</v>
      </c>
      <c r="AH166" s="22" t="e">
        <f t="shared" si="61"/>
        <v>#VALUE!</v>
      </c>
      <c r="AI166" s="22" t="e">
        <f t="shared" si="62"/>
        <v>#DIV/0!</v>
      </c>
      <c r="AJ166" s="22" t="e">
        <f t="shared" si="63"/>
        <v>#DIV/0!</v>
      </c>
    </row>
    <row r="167" spans="3:36" x14ac:dyDescent="0.2">
      <c r="C167" s="6">
        <v>2500</v>
      </c>
      <c r="D167" s="22">
        <f t="shared" si="54"/>
        <v>103.01777294160324</v>
      </c>
      <c r="E167" s="22">
        <f t="shared" ref="E167:F167" si="106">(E105/E$80)*100</f>
        <v>94.404911525629089</v>
      </c>
      <c r="F167" s="22">
        <f t="shared" si="106"/>
        <v>96.699174793698418</v>
      </c>
      <c r="G167" s="22">
        <f t="shared" ref="G167" si="107">(G105/G$80)*100</f>
        <v>63.125677137267743</v>
      </c>
      <c r="P167" s="6">
        <v>4350</v>
      </c>
      <c r="Q167" s="22">
        <v>-14.2548934855679</v>
      </c>
      <c r="R167" s="22">
        <v>36.074604934656001</v>
      </c>
      <c r="S167" s="22">
        <v>29.374463306879999</v>
      </c>
      <c r="T167" s="22">
        <v>-19.775109089306699</v>
      </c>
      <c r="Z167" s="6">
        <v>1740</v>
      </c>
      <c r="AG167" s="6">
        <v>1740</v>
      </c>
      <c r="AH167" s="22" t="e">
        <f t="shared" si="61"/>
        <v>#VALUE!</v>
      </c>
      <c r="AI167" s="22" t="e">
        <f t="shared" si="62"/>
        <v>#DIV/0!</v>
      </c>
      <c r="AJ167" s="22" t="e">
        <f t="shared" si="63"/>
        <v>#DIV/0!</v>
      </c>
    </row>
    <row r="168" spans="3:36" x14ac:dyDescent="0.2">
      <c r="C168" s="6">
        <v>2600</v>
      </c>
      <c r="D168" s="22">
        <f t="shared" si="54"/>
        <v>119.99274573812129</v>
      </c>
      <c r="E168" s="22">
        <f t="shared" ref="E168:F168" si="108">(E106/E$80)*100</f>
        <v>96.708771485664172</v>
      </c>
      <c r="F168" s="22">
        <f t="shared" si="108"/>
        <v>96.999249812453115</v>
      </c>
      <c r="G168" s="22">
        <f t="shared" ref="G168" si="109">(G106/G$80)*100</f>
        <v>52.756971848456168</v>
      </c>
      <c r="P168" s="6">
        <v>4400</v>
      </c>
      <c r="Q168" s="22">
        <v>-13.317393489407999</v>
      </c>
      <c r="R168" s="22">
        <v>31.512104953344</v>
      </c>
      <c r="S168" s="22">
        <v>33.280713290880001</v>
      </c>
      <c r="T168" s="22">
        <v>-19.400109090842701</v>
      </c>
      <c r="Z168" s="6">
        <v>1760</v>
      </c>
      <c r="AG168" s="6">
        <v>1760</v>
      </c>
      <c r="AH168" s="22" t="e">
        <f t="shared" si="61"/>
        <v>#VALUE!</v>
      </c>
      <c r="AI168" s="22" t="e">
        <f t="shared" si="62"/>
        <v>#DIV/0!</v>
      </c>
      <c r="AJ168" s="22" t="e">
        <f t="shared" si="63"/>
        <v>#DIV/0!</v>
      </c>
    </row>
    <row r="169" spans="3:36" x14ac:dyDescent="0.2">
      <c r="C169" s="6">
        <v>2700</v>
      </c>
      <c r="D169" s="22">
        <f t="shared" si="54"/>
        <v>95.850562205295603</v>
      </c>
      <c r="E169" s="22">
        <f t="shared" ref="E169:F169" si="110">(E107/E$80)*100</f>
        <v>96.379648634230591</v>
      </c>
      <c r="F169" s="22">
        <f t="shared" si="110"/>
        <v>97.449362340585139</v>
      </c>
      <c r="G169" s="22">
        <f t="shared" ref="G169" si="111">(G107/G$80)*100</f>
        <v>44.634735919600267</v>
      </c>
      <c r="P169" s="6">
        <v>4450</v>
      </c>
      <c r="Q169" s="22">
        <v>-13.004893490688</v>
      </c>
      <c r="R169" s="22">
        <v>30.324604958207999</v>
      </c>
      <c r="S169" s="22">
        <v>29.374463306879999</v>
      </c>
      <c r="T169" s="22">
        <v>-19.962609088538699</v>
      </c>
      <c r="Z169" s="6">
        <v>1780</v>
      </c>
      <c r="AG169" s="6">
        <v>1780</v>
      </c>
      <c r="AH169" s="22" t="e">
        <f t="shared" si="61"/>
        <v>#VALUE!</v>
      </c>
      <c r="AI169" s="22" t="e">
        <f t="shared" si="62"/>
        <v>#DIV/0!</v>
      </c>
      <c r="AJ169" s="22" t="e">
        <f t="shared" si="63"/>
        <v>#DIV/0!</v>
      </c>
    </row>
    <row r="170" spans="3:36" x14ac:dyDescent="0.2">
      <c r="C170" s="6">
        <v>2800</v>
      </c>
      <c r="D170" s="22">
        <f t="shared" si="54"/>
        <v>115.46608632571646</v>
      </c>
      <c r="E170" s="22">
        <f t="shared" ref="E170:F170" si="112">(E108/E$80)*100</f>
        <v>85.189471685488755</v>
      </c>
      <c r="F170" s="22">
        <f t="shared" si="112"/>
        <v>91.072768192048002</v>
      </c>
      <c r="G170" s="22">
        <f t="shared" ref="G170" si="113">(G108/G$80)*100</f>
        <v>67.204003265786355</v>
      </c>
      <c r="P170" s="6">
        <v>4500</v>
      </c>
      <c r="Q170" s="22">
        <v>-14.75489348352</v>
      </c>
      <c r="R170" s="22">
        <v>32.387104949760001</v>
      </c>
      <c r="S170" s="22">
        <v>31.249463299199999</v>
      </c>
      <c r="T170" s="22">
        <v>-18.712609093658699</v>
      </c>
      <c r="Z170" s="6">
        <v>1800</v>
      </c>
      <c r="AG170" s="6">
        <v>1800</v>
      </c>
      <c r="AH170" s="22" t="e">
        <f t="shared" si="61"/>
        <v>#VALUE!</v>
      </c>
      <c r="AI170" s="22" t="e">
        <f t="shared" si="62"/>
        <v>#DIV/0!</v>
      </c>
      <c r="AJ170" s="22" t="e">
        <f t="shared" si="63"/>
        <v>#DIV/0!</v>
      </c>
    </row>
    <row r="171" spans="3:36" x14ac:dyDescent="0.2">
      <c r="C171" s="6">
        <v>2900</v>
      </c>
      <c r="D171" s="22">
        <f t="shared" si="54"/>
        <v>135.08161044613735</v>
      </c>
      <c r="E171" s="22">
        <f t="shared" ref="E171:F171" si="114">(E109/E$80)*100</f>
        <v>83.214734576887267</v>
      </c>
      <c r="F171" s="22">
        <f t="shared" si="114"/>
        <v>95.348837209302317</v>
      </c>
      <c r="G171" s="22">
        <f t="shared" ref="G171" si="115">(G109/G$80)*100</f>
        <v>69.187492566111871</v>
      </c>
      <c r="P171" s="6">
        <v>4550</v>
      </c>
      <c r="Q171" s="22">
        <v>-13.3798934891519</v>
      </c>
      <c r="R171" s="22">
        <v>35.137104938496002</v>
      </c>
      <c r="S171" s="22">
        <v>31.640088297599998</v>
      </c>
      <c r="T171" s="22">
        <v>-17.2751090995467</v>
      </c>
      <c r="Z171" s="6">
        <v>1820</v>
      </c>
      <c r="AG171" s="6">
        <v>1820</v>
      </c>
      <c r="AH171" s="22" t="e">
        <f t="shared" si="61"/>
        <v>#VALUE!</v>
      </c>
      <c r="AI171" s="22" t="e">
        <f t="shared" si="62"/>
        <v>#DIV/0!</v>
      </c>
      <c r="AJ171" s="22" t="e">
        <f t="shared" si="63"/>
        <v>#DIV/0!</v>
      </c>
    </row>
    <row r="172" spans="3:36" x14ac:dyDescent="0.2">
      <c r="C172" s="6">
        <v>3000</v>
      </c>
      <c r="D172" s="22">
        <f t="shared" si="54"/>
        <v>121.12441059122247</v>
      </c>
      <c r="E172" s="22">
        <f t="shared" ref="E172:F172" si="116">(E110/E$80)*100</f>
        <v>83.543857428320848</v>
      </c>
      <c r="F172" s="22">
        <f t="shared" si="116"/>
        <v>92.948237059264798</v>
      </c>
      <c r="G172" s="22">
        <f t="shared" ref="G172" si="117">(G110/G$80)*100</f>
        <v>68.924568488145127</v>
      </c>
      <c r="P172" s="6">
        <v>4600</v>
      </c>
      <c r="Q172" s="22">
        <v>-13.192393489920001</v>
      </c>
      <c r="R172" s="22">
        <v>31.824604952064</v>
      </c>
      <c r="S172" s="22">
        <v>31.952588296319998</v>
      </c>
      <c r="T172" s="22">
        <v>-20.587609085978698</v>
      </c>
      <c r="Z172" s="6">
        <v>1840</v>
      </c>
      <c r="AG172" s="6">
        <v>1840</v>
      </c>
      <c r="AH172" s="22" t="e">
        <f t="shared" si="61"/>
        <v>#VALUE!</v>
      </c>
      <c r="AI172" s="22" t="e">
        <f t="shared" si="62"/>
        <v>#DIV/0!</v>
      </c>
      <c r="AJ172" s="22" t="e">
        <f t="shared" si="63"/>
        <v>#DIV/0!</v>
      </c>
    </row>
    <row r="173" spans="3:36" x14ac:dyDescent="0.2">
      <c r="C173" s="6">
        <v>3100</v>
      </c>
      <c r="D173" s="22">
        <f t="shared" si="54"/>
        <v>112.82553500181365</v>
      </c>
      <c r="E173" s="22">
        <f t="shared" ref="E173:F173" si="118">(E111/E$80)*100</f>
        <v>100.65824570286716</v>
      </c>
      <c r="F173" s="22">
        <f t="shared" si="118"/>
        <v>96.549137284321077</v>
      </c>
      <c r="G173" s="22">
        <f t="shared" ref="G173" si="119">(G111/G$80)*100</f>
        <v>70.909233403395433</v>
      </c>
      <c r="P173" s="6">
        <v>4650</v>
      </c>
      <c r="Q173" s="22">
        <v>-13.5673934883839</v>
      </c>
      <c r="R173" s="22">
        <v>31.949604951552001</v>
      </c>
      <c r="S173" s="22">
        <v>28.515088310399999</v>
      </c>
      <c r="T173" s="22">
        <v>-18.5251090944267</v>
      </c>
      <c r="Z173" s="6">
        <v>1860</v>
      </c>
      <c r="AG173" s="6">
        <v>1860</v>
      </c>
      <c r="AH173" s="22" t="e">
        <f t="shared" si="61"/>
        <v>#VALUE!</v>
      </c>
      <c r="AI173" s="22" t="e">
        <f t="shared" si="62"/>
        <v>#DIV/0!</v>
      </c>
      <c r="AJ173" s="22" t="e">
        <f t="shared" si="63"/>
        <v>#DIV/0!</v>
      </c>
    </row>
    <row r="174" spans="3:36" x14ac:dyDescent="0.2">
      <c r="C174" s="6">
        <v>3200</v>
      </c>
      <c r="D174" s="22">
        <f t="shared" si="54"/>
        <v>93.96445411679359</v>
      </c>
      <c r="E174" s="22">
        <f t="shared" ref="E174:F174" si="120">(E112/E$80)*100</f>
        <v>95.063157228496252</v>
      </c>
      <c r="F174" s="22">
        <f t="shared" si="120"/>
        <v>98.499624906226558</v>
      </c>
      <c r="G174" s="22">
        <f t="shared" ref="G174" si="121">(G112/G$80)*100</f>
        <v>63.908580695455775</v>
      </c>
      <c r="P174" s="6">
        <v>4700</v>
      </c>
      <c r="Q174" s="22">
        <v>-12.629893492223999</v>
      </c>
      <c r="R174" s="22">
        <v>32.637104948736003</v>
      </c>
      <c r="S174" s="22">
        <v>33.515088289920001</v>
      </c>
      <c r="T174" s="22">
        <v>-18.087609096218699</v>
      </c>
      <c r="Z174" s="6">
        <v>1880</v>
      </c>
      <c r="AG174" s="6">
        <v>1880</v>
      </c>
      <c r="AH174" s="22" t="e">
        <f t="shared" si="61"/>
        <v>#VALUE!</v>
      </c>
      <c r="AI174" s="22" t="e">
        <f t="shared" si="62"/>
        <v>#DIV/0!</v>
      </c>
      <c r="AJ174" s="22" t="e">
        <f t="shared" si="63"/>
        <v>#DIV/0!</v>
      </c>
    </row>
    <row r="175" spans="3:36" x14ac:dyDescent="0.2">
      <c r="C175" s="6">
        <v>3300</v>
      </c>
      <c r="D175" s="22">
        <f t="shared" ref="D175:D191" si="122">(D113/D$80)*100</f>
        <v>105.28110264780564</v>
      </c>
      <c r="E175" s="22">
        <f t="shared" ref="E175:F175" si="123">(E113/E$80)*100</f>
        <v>73.341049033879756</v>
      </c>
      <c r="F175" s="22">
        <f t="shared" si="123"/>
        <v>94.523630907726925</v>
      </c>
      <c r="G175" s="22">
        <f t="shared" ref="G175" si="124">(G113/G$80)*100</f>
        <v>60.278443761563793</v>
      </c>
      <c r="P175" s="6">
        <v>4750</v>
      </c>
      <c r="Q175" s="22">
        <v>-15.754893479423901</v>
      </c>
      <c r="R175" s="22">
        <v>36.44960493312</v>
      </c>
      <c r="S175" s="22">
        <v>33.436963290240001</v>
      </c>
      <c r="T175" s="22">
        <v>-19.650109089818699</v>
      </c>
      <c r="Z175" s="6">
        <v>1900</v>
      </c>
      <c r="AG175" s="6">
        <v>1900</v>
      </c>
      <c r="AH175" s="22" t="e">
        <f t="shared" si="61"/>
        <v>#VALUE!</v>
      </c>
      <c r="AI175" s="22" t="e">
        <f t="shared" si="62"/>
        <v>#DIV/0!</v>
      </c>
      <c r="AJ175" s="22" t="e">
        <f t="shared" si="63"/>
        <v>#DIV/0!</v>
      </c>
    </row>
    <row r="176" spans="3:36" x14ac:dyDescent="0.2">
      <c r="C176" s="6">
        <v>3400</v>
      </c>
      <c r="D176" s="22">
        <f t="shared" si="122"/>
        <v>96.227783822995988</v>
      </c>
      <c r="E176" s="22">
        <f t="shared" ref="E176:F176" si="125">(E114/E$80)*100</f>
        <v>83.543857428320848</v>
      </c>
      <c r="F176" s="22">
        <f t="shared" si="125"/>
        <v>99.474868717179305</v>
      </c>
      <c r="G176" s="22">
        <f t="shared" ref="G176" si="126">(G114/G$80)*100</f>
        <v>72.36726641942937</v>
      </c>
      <c r="P176" s="6">
        <v>4800</v>
      </c>
      <c r="Q176" s="22">
        <v>-12.254893493759999</v>
      </c>
      <c r="R176" s="22">
        <v>32.199604950527998</v>
      </c>
      <c r="S176" s="22">
        <v>35.858838280320001</v>
      </c>
      <c r="T176" s="22">
        <v>-18.900109092890698</v>
      </c>
      <c r="Z176" s="6">
        <v>1920</v>
      </c>
      <c r="AG176" s="6">
        <v>1920</v>
      </c>
      <c r="AH176" s="22" t="e">
        <f t="shared" si="61"/>
        <v>#VALUE!</v>
      </c>
      <c r="AI176" s="22" t="e">
        <f t="shared" si="62"/>
        <v>#DIV/0!</v>
      </c>
      <c r="AJ176" s="22" t="e">
        <f t="shared" si="63"/>
        <v>#DIV/0!</v>
      </c>
    </row>
    <row r="177" spans="3:36" x14ac:dyDescent="0.2">
      <c r="C177" s="6">
        <v>3500</v>
      </c>
      <c r="D177" s="22">
        <f t="shared" si="122"/>
        <v>92.832789263692376</v>
      </c>
      <c r="E177" s="22">
        <f t="shared" ref="E177:F177" si="127">(E115/E$80)*100</f>
        <v>87.493331645523838</v>
      </c>
      <c r="F177" s="22">
        <f t="shared" si="127"/>
        <v>96.699174793698418</v>
      </c>
      <c r="G177" s="22">
        <f t="shared" ref="G177" si="128">(G115/G$80)*100</f>
        <v>64.245030490572901</v>
      </c>
      <c r="P177" s="6">
        <v>4850</v>
      </c>
      <c r="Q177" s="22">
        <v>-13.5673934883839</v>
      </c>
      <c r="R177" s="22">
        <v>32.387104949760001</v>
      </c>
      <c r="S177" s="22">
        <v>33.905713288320001</v>
      </c>
      <c r="T177" s="22">
        <v>-19.4626090905867</v>
      </c>
      <c r="Z177" s="6">
        <v>1940</v>
      </c>
      <c r="AG177" s="6">
        <v>1940</v>
      </c>
      <c r="AH177" s="22" t="e">
        <f t="shared" si="61"/>
        <v>#VALUE!</v>
      </c>
      <c r="AI177" s="22" t="e">
        <f t="shared" si="62"/>
        <v>#DIV/0!</v>
      </c>
      <c r="AJ177" s="22" t="e">
        <f t="shared" si="63"/>
        <v>#DIV/0!</v>
      </c>
    </row>
    <row r="178" spans="3:36" x14ac:dyDescent="0.2">
      <c r="C178" s="6">
        <v>3600</v>
      </c>
      <c r="D178" s="22">
        <f t="shared" si="122"/>
        <v>88.683351468987979</v>
      </c>
      <c r="E178" s="22">
        <f t="shared" ref="E178:F178" si="129">(E116/E$80)*100</f>
        <v>87.493331645523838</v>
      </c>
      <c r="F178" s="22">
        <f t="shared" si="129"/>
        <v>98.499624906226558</v>
      </c>
      <c r="G178" s="22">
        <f t="shared" ref="G178" si="130">(G116/G$80)*100</f>
        <v>73.714063870920953</v>
      </c>
      <c r="P178" s="6">
        <v>4900</v>
      </c>
      <c r="Q178" s="22">
        <v>-12.192393494016001</v>
      </c>
      <c r="R178" s="22">
        <v>32.449604949504</v>
      </c>
      <c r="S178" s="22">
        <v>31.561963297919998</v>
      </c>
      <c r="T178" s="22">
        <v>-17.775109097498699</v>
      </c>
      <c r="Z178" s="6">
        <v>1960</v>
      </c>
      <c r="AG178" s="6">
        <v>1960</v>
      </c>
      <c r="AH178" s="22" t="e">
        <f t="shared" si="61"/>
        <v>#VALUE!</v>
      </c>
      <c r="AI178" s="22" t="e">
        <f t="shared" si="62"/>
        <v>#DIV/0!</v>
      </c>
      <c r="AJ178" s="22" t="e">
        <f t="shared" si="63"/>
        <v>#DIV/0!</v>
      </c>
    </row>
    <row r="179" spans="3:36" x14ac:dyDescent="0.2">
      <c r="C179" s="6">
        <v>3700</v>
      </c>
      <c r="D179" s="22">
        <f t="shared" si="122"/>
        <v>88.683351468987979</v>
      </c>
      <c r="E179" s="22">
        <f t="shared" ref="E179:F179" si="131">(E117/E$80)*100</f>
        <v>98.025262891398498</v>
      </c>
      <c r="F179" s="22">
        <f t="shared" si="131"/>
        <v>93.548387096774192</v>
      </c>
      <c r="G179" s="22">
        <f t="shared" ref="G179" si="132">(G117/G$80)*100</f>
        <v>64.843172767068651</v>
      </c>
      <c r="P179" s="6">
        <v>4950</v>
      </c>
      <c r="Q179" s="22">
        <v>-12.879893491199899</v>
      </c>
      <c r="R179" s="22">
        <v>32.387104949760001</v>
      </c>
      <c r="S179" s="22">
        <v>28.20258831168</v>
      </c>
      <c r="T179" s="22">
        <v>-20.025109088282701</v>
      </c>
      <c r="Z179" s="6">
        <v>1980</v>
      </c>
      <c r="AG179" s="6">
        <v>1980</v>
      </c>
      <c r="AH179" s="22" t="e">
        <f t="shared" si="61"/>
        <v>#VALUE!</v>
      </c>
      <c r="AI179" s="22" t="e">
        <f t="shared" si="62"/>
        <v>#DIV/0!</v>
      </c>
      <c r="AJ179" s="22" t="e">
        <f t="shared" si="63"/>
        <v>#DIV/0!</v>
      </c>
    </row>
    <row r="180" spans="3:36" x14ac:dyDescent="0.2">
      <c r="C180" s="6">
        <v>3800</v>
      </c>
      <c r="D180" s="22">
        <f t="shared" si="122"/>
        <v>114.33442147261526</v>
      </c>
      <c r="E180" s="22">
        <f t="shared" ref="E180:F180" si="133">(E118/E$80)*100</f>
        <v>92.101051565594005</v>
      </c>
      <c r="F180" s="22">
        <f t="shared" si="133"/>
        <v>96.774193548386975</v>
      </c>
      <c r="G180" s="22">
        <f t="shared" ref="G180" si="134">(G118/G$80)*100</f>
        <v>55.597786130730107</v>
      </c>
      <c r="Z180" s="6">
        <v>2000</v>
      </c>
      <c r="AG180" s="6">
        <v>2000</v>
      </c>
      <c r="AH180" s="22" t="e">
        <f t="shared" si="61"/>
        <v>#VALUE!</v>
      </c>
      <c r="AI180" s="22" t="e">
        <f t="shared" si="62"/>
        <v>#DIV/0!</v>
      </c>
      <c r="AJ180" s="22" t="e">
        <f t="shared" si="63"/>
        <v>#DIV/0!</v>
      </c>
    </row>
    <row r="181" spans="3:36" x14ac:dyDescent="0.2">
      <c r="C181" s="6">
        <v>3900</v>
      </c>
      <c r="D181" s="22">
        <f t="shared" si="122"/>
        <v>112.44831338411325</v>
      </c>
      <c r="E181" s="22">
        <f t="shared" ref="E181:F181" si="135">(E119/E$80)*100</f>
        <v>73.341049033879756</v>
      </c>
      <c r="F181" s="22">
        <f t="shared" si="135"/>
        <v>91.822955738934724</v>
      </c>
      <c r="G181" s="22">
        <f t="shared" ref="G181" si="136">(G119/G$80)*100</f>
        <v>68.436327615189626</v>
      </c>
      <c r="Z181" s="6">
        <v>2020</v>
      </c>
      <c r="AG181" s="6">
        <v>2020</v>
      </c>
      <c r="AH181" s="22" t="e">
        <f t="shared" si="61"/>
        <v>#VALUE!</v>
      </c>
      <c r="AI181" s="22" t="e">
        <f t="shared" si="62"/>
        <v>#DIV/0!</v>
      </c>
      <c r="AJ181" s="22" t="e">
        <f t="shared" si="63"/>
        <v>#DIV/0!</v>
      </c>
    </row>
    <row r="182" spans="3:36" x14ac:dyDescent="0.2">
      <c r="C182" s="6">
        <v>4000</v>
      </c>
      <c r="D182" s="22">
        <f t="shared" si="122"/>
        <v>106.41276750090682</v>
      </c>
      <c r="E182" s="22">
        <f t="shared" ref="E182:F182" si="137">(E120/E$80)*100</f>
        <v>73.999294736746918</v>
      </c>
      <c r="F182" s="22">
        <f t="shared" si="137"/>
        <v>92.198049512378091</v>
      </c>
      <c r="G182" s="22">
        <f t="shared" ref="G182" si="138">(G120/G$80)*100</f>
        <v>60.688251328841794</v>
      </c>
      <c r="Z182" s="6">
        <v>2040</v>
      </c>
      <c r="AG182" s="6">
        <v>2040</v>
      </c>
      <c r="AH182" s="22" t="e">
        <f t="shared" si="61"/>
        <v>#VALUE!</v>
      </c>
      <c r="AI182" s="22" t="e">
        <f t="shared" si="62"/>
        <v>#DIV/0!</v>
      </c>
      <c r="AJ182" s="22" t="e">
        <f t="shared" si="63"/>
        <v>#DIV/0!</v>
      </c>
    </row>
    <row r="183" spans="3:36" x14ac:dyDescent="0.2">
      <c r="C183" s="6">
        <v>4100</v>
      </c>
      <c r="D183" s="22">
        <f t="shared" si="122"/>
        <v>110.18498367791084</v>
      </c>
      <c r="E183" s="22">
        <f t="shared" ref="E183:F183" si="139">(E121/E$80)*100</f>
        <v>83.214734576887267</v>
      </c>
      <c r="F183" s="22">
        <f t="shared" si="139"/>
        <v>96.024006001500368</v>
      </c>
      <c r="G183" s="22">
        <f t="shared" ref="G183" si="140">(G121/G$80)*100</f>
        <v>62.29685322503866</v>
      </c>
      <c r="Z183" s="6">
        <v>2060</v>
      </c>
      <c r="AG183" s="6">
        <v>2060</v>
      </c>
      <c r="AH183" s="22" t="e">
        <f t="shared" si="61"/>
        <v>#VALUE!</v>
      </c>
      <c r="AI183" s="22" t="e">
        <f t="shared" si="62"/>
        <v>#DIV/0!</v>
      </c>
      <c r="AJ183" s="22" t="e">
        <f t="shared" si="63"/>
        <v>#DIV/0!</v>
      </c>
    </row>
    <row r="184" spans="3:36" x14ac:dyDescent="0.2">
      <c r="C184" s="6">
        <v>4200</v>
      </c>
      <c r="D184" s="22">
        <f t="shared" si="122"/>
        <v>98.113891911498001</v>
      </c>
      <c r="E184" s="22">
        <f t="shared" ref="E184:F184" si="141">(E122/E$80)*100</f>
        <v>67.745960559508845</v>
      </c>
      <c r="F184" s="22">
        <f t="shared" si="141"/>
        <v>95.498874718679673</v>
      </c>
      <c r="G184" s="22">
        <f t="shared" ref="G184" si="142">(G122/G$80)*100</f>
        <v>72.514429817056339</v>
      </c>
      <c r="Z184" s="6">
        <v>2080</v>
      </c>
      <c r="AG184" s="6">
        <v>2080</v>
      </c>
      <c r="AH184" s="22" t="e">
        <f t="shared" si="61"/>
        <v>#VALUE!</v>
      </c>
      <c r="AI184" s="22" t="e">
        <f t="shared" si="62"/>
        <v>#DIV/0!</v>
      </c>
      <c r="AJ184" s="22" t="e">
        <f t="shared" si="63"/>
        <v>#DIV/0!</v>
      </c>
    </row>
    <row r="185" spans="3:36" x14ac:dyDescent="0.2">
      <c r="C185" s="6">
        <v>4300</v>
      </c>
      <c r="D185" s="22">
        <f t="shared" si="122"/>
        <v>100</v>
      </c>
      <c r="E185" s="22">
        <f t="shared" ref="E185:F185" si="143">(E123/E$80)*100</f>
        <v>77.29052325108276</v>
      </c>
      <c r="F185" s="22">
        <f t="shared" si="143"/>
        <v>94.373593398349584</v>
      </c>
      <c r="G185" s="22">
        <f t="shared" ref="G185" si="144">(G123/G$80)*100</f>
        <v>61.772012739040903</v>
      </c>
      <c r="Z185" s="6">
        <v>2100</v>
      </c>
      <c r="AG185" s="6">
        <v>2100</v>
      </c>
      <c r="AH185" s="22" t="e">
        <f t="shared" si="61"/>
        <v>#VALUE!</v>
      </c>
      <c r="AI185" s="22" t="e">
        <f t="shared" si="62"/>
        <v>#DIV/0!</v>
      </c>
      <c r="AJ185" s="22" t="e">
        <f t="shared" si="63"/>
        <v>#DIV/0!</v>
      </c>
    </row>
    <row r="186" spans="3:36" x14ac:dyDescent="0.2">
      <c r="C186" s="6">
        <v>4400</v>
      </c>
      <c r="D186" s="22">
        <f t="shared" si="122"/>
        <v>105.28110264780564</v>
      </c>
      <c r="E186" s="22">
        <f t="shared" ref="E186:F186" si="145">(E124/E$80)*100</f>
        <v>83.543857428320848</v>
      </c>
      <c r="F186" s="22">
        <f t="shared" si="145"/>
        <v>92.423105776444103</v>
      </c>
      <c r="G186" s="22">
        <f t="shared" ref="G186" si="146">(G124/G$80)*100</f>
        <v>73.861955030167934</v>
      </c>
      <c r="Z186" s="6">
        <v>2120</v>
      </c>
      <c r="AG186" s="6">
        <v>2120</v>
      </c>
      <c r="AH186" s="22" t="e">
        <f t="shared" si="61"/>
        <v>#VALUE!</v>
      </c>
      <c r="AI186" s="22" t="e">
        <f t="shared" si="62"/>
        <v>#DIV/0!</v>
      </c>
      <c r="AJ186" s="22" t="e">
        <f t="shared" si="63"/>
        <v>#DIV/0!</v>
      </c>
    </row>
    <row r="187" spans="3:36" x14ac:dyDescent="0.2">
      <c r="C187" s="6">
        <v>4500</v>
      </c>
      <c r="D187" s="22">
        <f t="shared" si="122"/>
        <v>95.850562205295603</v>
      </c>
      <c r="E187" s="22">
        <f t="shared" ref="E187:F187" si="147">(E125/E$80)*100</f>
        <v>75.315786142481258</v>
      </c>
      <c r="F187" s="22">
        <f t="shared" si="147"/>
        <v>94.673668417104267</v>
      </c>
      <c r="G187" s="22">
        <f t="shared" ref="G187" si="148">(G125/G$80)*100</f>
        <v>83.330708502200252</v>
      </c>
      <c r="P187" s="61" t="s">
        <v>43</v>
      </c>
      <c r="Z187" s="6">
        <v>2140</v>
      </c>
      <c r="AG187" s="6">
        <v>2140</v>
      </c>
      <c r="AH187" s="22" t="e">
        <f t="shared" si="61"/>
        <v>#VALUE!</v>
      </c>
      <c r="AI187" s="22" t="e">
        <f t="shared" si="62"/>
        <v>#DIV/0!</v>
      </c>
      <c r="AJ187" s="22" t="e">
        <f t="shared" si="63"/>
        <v>#DIV/0!</v>
      </c>
    </row>
    <row r="188" spans="3:36" x14ac:dyDescent="0.2">
      <c r="C188" s="6">
        <v>4600</v>
      </c>
      <c r="D188" s="22">
        <f t="shared" si="122"/>
        <v>99.6227783822996</v>
      </c>
      <c r="E188" s="22">
        <f t="shared" ref="E188:F188" si="149">(E126/E$80)*100</f>
        <v>68.075083410942426</v>
      </c>
      <c r="F188" s="22">
        <f t="shared" si="149"/>
        <v>96.849212303075774</v>
      </c>
      <c r="G188" s="22">
        <f t="shared" ref="G188" si="150">(G126/G$80)*100</f>
        <v>68.471023851686596</v>
      </c>
      <c r="P188" s="61" t="s">
        <v>41</v>
      </c>
      <c r="Q188" s="22">
        <v>-60</v>
      </c>
      <c r="R188" s="22">
        <v>-60</v>
      </c>
      <c r="S188" s="22">
        <v>50</v>
      </c>
      <c r="Z188" s="6">
        <v>2160</v>
      </c>
      <c r="AG188" s="6">
        <v>2160</v>
      </c>
      <c r="AH188" s="22" t="e">
        <f t="shared" si="61"/>
        <v>#VALUE!</v>
      </c>
      <c r="AI188" s="22" t="e">
        <f t="shared" si="62"/>
        <v>#DIV/0!</v>
      </c>
      <c r="AJ188" s="22" t="e">
        <f t="shared" si="63"/>
        <v>#DIV/0!</v>
      </c>
    </row>
    <row r="189" spans="3:36" x14ac:dyDescent="0.2">
      <c r="C189" s="6">
        <v>4700</v>
      </c>
      <c r="D189" s="22">
        <f t="shared" si="122"/>
        <v>101.13166485310121</v>
      </c>
      <c r="E189" s="22">
        <f t="shared" ref="E189:F189" si="151">(E127/E$80)*100</f>
        <v>77.619646102516342</v>
      </c>
      <c r="F189" s="22">
        <f t="shared" si="151"/>
        <v>94.523630907726925</v>
      </c>
      <c r="G189" s="22">
        <f t="shared" ref="G189" si="152">(G127/G$80)*100</f>
        <v>71.203000382018885</v>
      </c>
      <c r="P189" s="61" t="s">
        <v>33</v>
      </c>
      <c r="Q189" s="61" t="s">
        <v>37</v>
      </c>
      <c r="R189" s="61" t="s">
        <v>38</v>
      </c>
      <c r="S189" s="61" t="s">
        <v>39</v>
      </c>
      <c r="Z189" s="6">
        <v>2180</v>
      </c>
      <c r="AG189" s="6">
        <v>2180</v>
      </c>
      <c r="AH189" s="22" t="e">
        <f t="shared" si="61"/>
        <v>#VALUE!</v>
      </c>
      <c r="AI189" s="22" t="e">
        <f t="shared" si="62"/>
        <v>#DIV/0!</v>
      </c>
      <c r="AJ189" s="22" t="e">
        <f t="shared" si="63"/>
        <v>#DIV/0!</v>
      </c>
    </row>
    <row r="190" spans="3:36" x14ac:dyDescent="0.2">
      <c r="C190" s="6">
        <v>4800</v>
      </c>
      <c r="D190" s="22">
        <f t="shared" si="122"/>
        <v>99.6227783822996</v>
      </c>
      <c r="E190" s="22">
        <f t="shared" ref="E190:F190" si="153">(E128/E$80)*100</f>
        <v>84.531225982621592</v>
      </c>
      <c r="F190" s="22">
        <f t="shared" si="153"/>
        <v>91.672918229557382</v>
      </c>
      <c r="G190" s="22">
        <f t="shared" ref="G190" si="154">(G128/G$80)*100</f>
        <v>61.209518387315001</v>
      </c>
      <c r="P190" s="61" t="s">
        <v>32</v>
      </c>
      <c r="Q190" s="22">
        <v>25</v>
      </c>
      <c r="R190" s="22">
        <v>36</v>
      </c>
      <c r="S190" s="22">
        <v>48</v>
      </c>
      <c r="Z190" s="6">
        <v>2200</v>
      </c>
      <c r="AG190" s="6">
        <v>2200</v>
      </c>
      <c r="AH190" s="22" t="e">
        <f t="shared" si="61"/>
        <v>#VALUE!</v>
      </c>
      <c r="AI190" s="22" t="e">
        <f t="shared" si="62"/>
        <v>#DIV/0!</v>
      </c>
      <c r="AJ190" s="22" t="e">
        <f t="shared" si="63"/>
        <v>#DIV/0!</v>
      </c>
    </row>
    <row r="191" spans="3:36" x14ac:dyDescent="0.2">
      <c r="C191" s="6">
        <v>4900</v>
      </c>
      <c r="D191" s="22">
        <f t="shared" si="122"/>
        <v>100</v>
      </c>
      <c r="E191" s="22">
        <f t="shared" ref="E191:F191" si="155">(E129/E$80)*100</f>
        <v>77.948768953949923</v>
      </c>
      <c r="F191" s="22">
        <f t="shared" si="155"/>
        <v>97.674418604651152</v>
      </c>
      <c r="G191" s="22">
        <f t="shared" ref="G191" si="156">(G129/G$80)*100</f>
        <v>63.193567504270995</v>
      </c>
      <c r="P191" s="6">
        <v>0</v>
      </c>
      <c r="Q191" s="22">
        <f>Q80/Q$80*100</f>
        <v>100</v>
      </c>
      <c r="R191" s="22">
        <f t="shared" ref="R191:S191" si="157">R80/R$80*100</f>
        <v>100</v>
      </c>
      <c r="S191" s="22">
        <f t="shared" si="157"/>
        <v>100</v>
      </c>
      <c r="Z191" s="6">
        <v>2220</v>
      </c>
      <c r="AG191" s="6">
        <v>2220</v>
      </c>
      <c r="AH191" s="22" t="e">
        <f t="shared" si="61"/>
        <v>#VALUE!</v>
      </c>
      <c r="AI191" s="22" t="e">
        <f t="shared" si="62"/>
        <v>#DIV/0!</v>
      </c>
      <c r="AJ191" s="22" t="e">
        <f t="shared" si="63"/>
        <v>#DIV/0!</v>
      </c>
    </row>
    <row r="192" spans="3:36" x14ac:dyDescent="0.2">
      <c r="P192" s="6">
        <v>50</v>
      </c>
      <c r="Q192" s="22">
        <f t="shared" ref="Q192:S192" si="158">Q81/Q$80*100</f>
        <v>76.277482694572456</v>
      </c>
      <c r="R192" s="22">
        <f t="shared" si="158"/>
        <v>85.331233815177725</v>
      </c>
      <c r="S192" s="22">
        <f t="shared" si="158"/>
        <v>81.561547423592756</v>
      </c>
      <c r="Z192" s="6">
        <v>2240</v>
      </c>
      <c r="AG192" s="6">
        <v>2240</v>
      </c>
      <c r="AH192" s="22" t="e">
        <f t="shared" si="61"/>
        <v>#VALUE!</v>
      </c>
      <c r="AI192" s="22" t="e">
        <f t="shared" si="62"/>
        <v>#DIV/0!</v>
      </c>
      <c r="AJ192" s="22" t="e">
        <f t="shared" si="63"/>
        <v>#DIV/0!</v>
      </c>
    </row>
    <row r="193" spans="16:36" x14ac:dyDescent="0.2">
      <c r="P193" s="6">
        <v>100</v>
      </c>
      <c r="Q193" s="22">
        <f t="shared" ref="Q193:S193" si="159">Q82/Q$80*100</f>
        <v>78.310841320751962</v>
      </c>
      <c r="R193" s="22">
        <f t="shared" si="159"/>
        <v>87.142192603427389</v>
      </c>
      <c r="S193" s="22">
        <f t="shared" si="159"/>
        <v>87.635390625232787</v>
      </c>
      <c r="Z193" s="6">
        <v>2260</v>
      </c>
      <c r="AG193" s="6">
        <v>2260</v>
      </c>
      <c r="AH193" s="22" t="e">
        <f t="shared" si="61"/>
        <v>#VALUE!</v>
      </c>
      <c r="AI193" s="22" t="e">
        <f t="shared" si="62"/>
        <v>#DIV/0!</v>
      </c>
      <c r="AJ193" s="22" t="e">
        <f t="shared" si="63"/>
        <v>#DIV/0!</v>
      </c>
    </row>
    <row r="194" spans="16:36" x14ac:dyDescent="0.2">
      <c r="P194" s="6">
        <v>150</v>
      </c>
      <c r="Q194" s="22">
        <f t="shared" ref="Q194:S194" si="160">Q83/Q$80*100</f>
        <v>66.110689563675479</v>
      </c>
      <c r="R194" s="22">
        <f t="shared" si="160"/>
        <v>85.69342557282765</v>
      </c>
      <c r="S194" s="22">
        <f t="shared" si="160"/>
        <v>87.852313596719938</v>
      </c>
      <c r="Z194" s="6">
        <v>2280</v>
      </c>
      <c r="AG194" s="6">
        <v>2280</v>
      </c>
      <c r="AH194" s="22" t="e">
        <f t="shared" si="61"/>
        <v>#VALUE!</v>
      </c>
      <c r="AI194" s="22" t="e">
        <f t="shared" si="62"/>
        <v>#DIV/0!</v>
      </c>
      <c r="AJ194" s="22" t="e">
        <f t="shared" si="63"/>
        <v>#DIV/0!</v>
      </c>
    </row>
    <row r="195" spans="16:36" x14ac:dyDescent="0.2">
      <c r="P195" s="6">
        <v>200</v>
      </c>
      <c r="Q195" s="22">
        <f t="shared" ref="Q195:S195" si="161">Q84/Q$80*100</f>
        <v>67.127368876765232</v>
      </c>
      <c r="R195" s="22">
        <f t="shared" si="161"/>
        <v>94.929315392900932</v>
      </c>
      <c r="S195" s="22">
        <f t="shared" si="161"/>
        <v>88.720005482668512</v>
      </c>
      <c r="Z195" s="6">
        <v>2300</v>
      </c>
      <c r="AG195" s="6">
        <v>2300</v>
      </c>
      <c r="AH195" s="22" t="e">
        <f t="shared" si="61"/>
        <v>#VALUE!</v>
      </c>
      <c r="AI195" s="22" t="e">
        <f t="shared" si="62"/>
        <v>#DIV/0!</v>
      </c>
      <c r="AJ195" s="22" t="e">
        <f t="shared" si="63"/>
        <v>#DIV/0!</v>
      </c>
    </row>
    <row r="196" spans="16:36" x14ac:dyDescent="0.2">
      <c r="P196" s="6">
        <v>250</v>
      </c>
      <c r="Q196" s="22">
        <f t="shared" ref="Q196:S196" si="162">Q85/Q$80*100</f>
        <v>66.110689563675479</v>
      </c>
      <c r="R196" s="22">
        <f t="shared" si="162"/>
        <v>92.937260725826306</v>
      </c>
      <c r="S196" s="22">
        <f t="shared" si="162"/>
        <v>82.863085252515617</v>
      </c>
      <c r="Z196" s="6">
        <v>2320</v>
      </c>
      <c r="AG196" s="6">
        <v>2320</v>
      </c>
      <c r="AH196" s="22" t="e">
        <f t="shared" si="61"/>
        <v>#VALUE!</v>
      </c>
      <c r="AI196" s="22" t="e">
        <f t="shared" si="62"/>
        <v>#DIV/0!</v>
      </c>
      <c r="AJ196" s="22" t="e">
        <f t="shared" si="63"/>
        <v>#DIV/0!</v>
      </c>
    </row>
    <row r="197" spans="16:36" x14ac:dyDescent="0.2">
      <c r="P197" s="6">
        <v>300</v>
      </c>
      <c r="Q197" s="22">
        <f t="shared" ref="Q197:S197" si="163">Q86/Q$80*100</f>
        <v>90.17209997346572</v>
      </c>
      <c r="R197" s="22">
        <f t="shared" si="163"/>
        <v>93.842740119951145</v>
      </c>
      <c r="S197" s="22">
        <f t="shared" si="163"/>
        <v>86.767698739284199</v>
      </c>
      <c r="Z197" s="6">
        <v>2340</v>
      </c>
      <c r="AG197" s="6">
        <v>2340</v>
      </c>
      <c r="AH197" s="22" t="e">
        <f t="shared" si="61"/>
        <v>#VALUE!</v>
      </c>
      <c r="AI197" s="22" t="e">
        <f t="shared" si="62"/>
        <v>#DIV/0!</v>
      </c>
      <c r="AJ197" s="22" t="e">
        <f t="shared" si="63"/>
        <v>#DIV/0!</v>
      </c>
    </row>
    <row r="198" spans="16:36" x14ac:dyDescent="0.2">
      <c r="P198" s="6">
        <v>350</v>
      </c>
      <c r="Q198" s="22">
        <f t="shared" ref="Q198:S198" si="164">Q87/Q$80*100</f>
        <v>70.516299920397742</v>
      </c>
      <c r="R198" s="22">
        <f t="shared" si="164"/>
        <v>106.15725988004885</v>
      </c>
      <c r="S198" s="22">
        <f t="shared" si="164"/>
        <v>93.058464912411395</v>
      </c>
      <c r="Z198" s="6">
        <v>2360</v>
      </c>
      <c r="AG198" s="6">
        <v>2360</v>
      </c>
      <c r="AH198" s="22" t="e">
        <f t="shared" si="61"/>
        <v>#VALUE!</v>
      </c>
      <c r="AI198" s="22" t="e">
        <f t="shared" si="62"/>
        <v>#DIV/0!</v>
      </c>
      <c r="AJ198" s="22" t="e">
        <f t="shared" si="63"/>
        <v>#DIV/0!</v>
      </c>
    </row>
    <row r="199" spans="16:36" x14ac:dyDescent="0.2">
      <c r="P199" s="6">
        <v>400</v>
      </c>
      <c r="Q199" s="22">
        <f t="shared" ref="Q199:S199" si="165">Q88/Q$80*100</f>
        <v>66.788475772401441</v>
      </c>
      <c r="R199" s="22">
        <f t="shared" si="165"/>
        <v>98.913424727050199</v>
      </c>
      <c r="S199" s="22">
        <f t="shared" si="165"/>
        <v>97.180001370667128</v>
      </c>
      <c r="Z199" s="6">
        <v>2380</v>
      </c>
      <c r="AG199" s="6">
        <v>2380</v>
      </c>
      <c r="AH199" s="22" t="e">
        <f t="shared" si="61"/>
        <v>#VALUE!</v>
      </c>
      <c r="AI199" s="22" t="e">
        <f t="shared" si="62"/>
        <v>#DIV/0!</v>
      </c>
      <c r="AJ199" s="22" t="e">
        <f t="shared" si="63"/>
        <v>#DIV/0!</v>
      </c>
    </row>
    <row r="200" spans="16:36" x14ac:dyDescent="0.2">
      <c r="P200" s="6">
        <v>450</v>
      </c>
      <c r="Q200" s="22">
        <f t="shared" ref="Q200:S200" si="166">Q89/Q$80*100</f>
        <v>67.127368876765232</v>
      </c>
      <c r="R200" s="22">
        <f t="shared" si="166"/>
        <v>98.189041211750336</v>
      </c>
      <c r="S200" s="22">
        <f t="shared" si="166"/>
        <v>88.286159539694225</v>
      </c>
      <c r="Z200" s="6">
        <v>2400</v>
      </c>
      <c r="AG200" s="6">
        <v>2400</v>
      </c>
      <c r="AH200" s="22" t="e">
        <f t="shared" si="61"/>
        <v>#VALUE!</v>
      </c>
      <c r="AI200" s="22" t="e">
        <f t="shared" si="62"/>
        <v>#DIV/0!</v>
      </c>
      <c r="AJ200" s="22" t="e">
        <f t="shared" si="63"/>
        <v>#DIV/0!</v>
      </c>
    </row>
    <row r="201" spans="16:36" x14ac:dyDescent="0.2">
      <c r="P201" s="6">
        <v>500</v>
      </c>
      <c r="Q201" s="22">
        <f t="shared" ref="Q201:S201" si="167">Q90/Q$80*100</f>
        <v>75.938589590209205</v>
      </c>
      <c r="R201" s="22">
        <f t="shared" si="167"/>
        <v>96.196986544675696</v>
      </c>
      <c r="S201" s="22">
        <f t="shared" si="167"/>
        <v>79.826163651695609</v>
      </c>
      <c r="Z201" s="6">
        <v>2420</v>
      </c>
      <c r="AG201" s="6">
        <v>2420</v>
      </c>
      <c r="AH201" s="22" t="e">
        <f t="shared" si="61"/>
        <v>#VALUE!</v>
      </c>
      <c r="AI201" s="22" t="e">
        <f t="shared" si="62"/>
        <v>#DIV/0!</v>
      </c>
      <c r="AJ201" s="22" t="e">
        <f t="shared" si="63"/>
        <v>#DIV/0!</v>
      </c>
    </row>
    <row r="202" spans="16:36" x14ac:dyDescent="0.2">
      <c r="P202" s="6">
        <v>550</v>
      </c>
      <c r="Q202" s="22">
        <f t="shared" ref="Q202:S202" si="168">Q91/Q$80*100</f>
        <v>74.5830171727562</v>
      </c>
      <c r="R202" s="22">
        <f t="shared" si="168"/>
        <v>101.26767115177475</v>
      </c>
      <c r="S202" s="22">
        <f t="shared" si="168"/>
        <v>90.021543311591373</v>
      </c>
      <c r="Z202" s="6">
        <v>2440</v>
      </c>
      <c r="AG202" s="6">
        <v>2440</v>
      </c>
      <c r="AH202" s="22" t="e">
        <f t="shared" si="61"/>
        <v>#VALUE!</v>
      </c>
      <c r="AI202" s="22" t="e">
        <f t="shared" si="62"/>
        <v>#DIV/0!</v>
      </c>
      <c r="AJ202" s="22" t="e">
        <f t="shared" si="63"/>
        <v>#DIV/0!</v>
      </c>
    </row>
    <row r="203" spans="16:36" x14ac:dyDescent="0.2">
      <c r="P203" s="6">
        <v>600</v>
      </c>
      <c r="Q203" s="22">
        <f t="shared" ref="Q203:S203" si="169">Q92/Q$80*100</f>
        <v>80.005306842568757</v>
      </c>
      <c r="R203" s="22">
        <f t="shared" si="169"/>
        <v>88.772055512852077</v>
      </c>
      <c r="S203" s="22">
        <f t="shared" si="169"/>
        <v>97.613847313641429</v>
      </c>
      <c r="Z203" s="6">
        <v>2460</v>
      </c>
      <c r="AG203" s="6">
        <v>2460</v>
      </c>
      <c r="AH203" s="22" t="e">
        <f t="shared" si="61"/>
        <v>#VALUE!</v>
      </c>
      <c r="AI203" s="22" t="e">
        <f t="shared" si="62"/>
        <v>#DIV/0!</v>
      </c>
      <c r="AJ203" s="22" t="e">
        <f t="shared" si="63"/>
        <v>#DIV/0!</v>
      </c>
    </row>
    <row r="204" spans="16:36" x14ac:dyDescent="0.2">
      <c r="P204" s="6">
        <v>650</v>
      </c>
      <c r="Q204" s="22">
        <f t="shared" ref="Q204:S204" si="170">Q93/Q$80*100</f>
        <v>75.260803381483257</v>
      </c>
      <c r="R204" s="22">
        <f t="shared" si="170"/>
        <v>100.90547939412484</v>
      </c>
      <c r="S204" s="22">
        <f t="shared" si="170"/>
        <v>85.032314967387052</v>
      </c>
      <c r="Z204" s="6">
        <v>2480</v>
      </c>
      <c r="AG204" s="6">
        <v>2480</v>
      </c>
      <c r="AH204" s="22" t="e">
        <f t="shared" si="61"/>
        <v>#VALUE!</v>
      </c>
      <c r="AI204" s="22" t="e">
        <f t="shared" si="62"/>
        <v>#DIV/0!</v>
      </c>
      <c r="AJ204" s="22" t="e">
        <f t="shared" si="63"/>
        <v>#DIV/0!</v>
      </c>
    </row>
    <row r="205" spans="16:36" x14ac:dyDescent="0.2">
      <c r="P205" s="6">
        <v>700</v>
      </c>
      <c r="Q205" s="22">
        <f t="shared" ref="Q205:S205" si="171">Q94/Q$80*100</f>
        <v>80.683093051295259</v>
      </c>
      <c r="R205" s="22">
        <f t="shared" si="171"/>
        <v>91.488493695226566</v>
      </c>
      <c r="S205" s="22">
        <f t="shared" si="171"/>
        <v>85.683083881848489</v>
      </c>
      <c r="Z205" s="6">
        <v>2500</v>
      </c>
      <c r="AG205" s="6">
        <v>2500</v>
      </c>
      <c r="AH205" s="22" t="e">
        <f t="shared" si="61"/>
        <v>#VALUE!</v>
      </c>
      <c r="AI205" s="22" t="e">
        <f t="shared" si="62"/>
        <v>#DIV/0!</v>
      </c>
      <c r="AJ205" s="22" t="e">
        <f t="shared" si="63"/>
        <v>#DIV/0!</v>
      </c>
    </row>
    <row r="206" spans="16:36" x14ac:dyDescent="0.2">
      <c r="P206" s="6">
        <v>750</v>
      </c>
      <c r="Q206" s="22">
        <f t="shared" ref="Q206:S206" si="172">Q95/Q$80*100</f>
        <v>83.055344781837476</v>
      </c>
      <c r="R206" s="22">
        <f t="shared" si="172"/>
        <v>92.756164847001344</v>
      </c>
      <c r="S206" s="22">
        <f t="shared" si="172"/>
        <v>90.455389254565659</v>
      </c>
      <c r="Z206" s="6">
        <v>2520</v>
      </c>
      <c r="AG206" s="6">
        <v>2520</v>
      </c>
      <c r="AH206" s="22" t="e">
        <f t="shared" si="61"/>
        <v>#VALUE!</v>
      </c>
      <c r="AI206" s="22" t="e">
        <f t="shared" si="62"/>
        <v>#DIV/0!</v>
      </c>
      <c r="AJ206" s="22" t="e">
        <f t="shared" si="63"/>
        <v>#DIV/0!</v>
      </c>
    </row>
    <row r="207" spans="16:36" x14ac:dyDescent="0.2">
      <c r="P207" s="6">
        <v>800</v>
      </c>
      <c r="Q207" s="22">
        <f t="shared" ref="Q207:S207" si="173">Q96/Q$80*100</f>
        <v>78.649734425115753</v>
      </c>
      <c r="R207" s="22">
        <f t="shared" si="173"/>
        <v>88.772055512852077</v>
      </c>
      <c r="S207" s="22">
        <f t="shared" si="173"/>
        <v>90.67231222605281</v>
      </c>
      <c r="Z207" s="6">
        <v>2540</v>
      </c>
      <c r="AG207" s="6">
        <v>2540</v>
      </c>
      <c r="AH207" s="22" t="e">
        <f t="shared" si="61"/>
        <v>#VALUE!</v>
      </c>
      <c r="AI207" s="22" t="e">
        <f t="shared" si="62"/>
        <v>#DIV/0!</v>
      </c>
      <c r="AJ207" s="22" t="e">
        <f t="shared" si="63"/>
        <v>#DIV/0!</v>
      </c>
    </row>
    <row r="208" spans="16:36" x14ac:dyDescent="0.2">
      <c r="P208" s="6">
        <v>850</v>
      </c>
      <c r="Q208" s="22">
        <f t="shared" ref="Q208:S208" si="174">Q97/Q$80*100</f>
        <v>76.277482694572996</v>
      </c>
      <c r="R208" s="22">
        <f t="shared" si="174"/>
        <v>93.661644241126183</v>
      </c>
      <c r="S208" s="22">
        <f t="shared" si="174"/>
        <v>90.238466283078523</v>
      </c>
      <c r="Z208" s="6">
        <v>2560</v>
      </c>
      <c r="AG208" s="6">
        <v>2560</v>
      </c>
      <c r="AH208" s="22" t="e">
        <f t="shared" si="61"/>
        <v>#VALUE!</v>
      </c>
      <c r="AI208" s="22" t="e">
        <f t="shared" si="62"/>
        <v>#DIV/0!</v>
      </c>
      <c r="AJ208" s="22" t="e">
        <f t="shared" si="63"/>
        <v>#DIV/0!</v>
      </c>
    </row>
    <row r="209" spans="16:36" x14ac:dyDescent="0.2">
      <c r="P209" s="6">
        <v>900</v>
      </c>
      <c r="Q209" s="22">
        <f t="shared" ref="Q209:S209" si="175">Q98/Q$80*100</f>
        <v>75.599696485845953</v>
      </c>
      <c r="R209" s="22">
        <f t="shared" si="175"/>
        <v>98.913424727050199</v>
      </c>
      <c r="S209" s="22">
        <f t="shared" si="175"/>
        <v>96.963078399179977</v>
      </c>
      <c r="Z209" s="6">
        <v>2580</v>
      </c>
      <c r="AG209" s="6">
        <v>2580</v>
      </c>
      <c r="AH209" s="22" t="e">
        <f t="shared" ref="AH209:AH272" si="176">100*(AA209/AA$80)</f>
        <v>#VALUE!</v>
      </c>
      <c r="AI209" s="22" t="e">
        <f t="shared" ref="AI209:AI272" si="177">100*(AB209/AB$80)</f>
        <v>#DIV/0!</v>
      </c>
      <c r="AJ209" s="22" t="e">
        <f t="shared" ref="AJ209:AJ272" si="178">100*(AC209/AC$80)</f>
        <v>#DIV/0!</v>
      </c>
    </row>
    <row r="210" spans="16:36" x14ac:dyDescent="0.2">
      <c r="P210" s="6">
        <v>950</v>
      </c>
      <c r="Q210" s="22">
        <f t="shared" ref="Q210:S210" si="179">Q99/Q$80*100</f>
        <v>78.649734425115753</v>
      </c>
      <c r="R210" s="22">
        <f t="shared" si="179"/>
        <v>110.68465685067301</v>
      </c>
      <c r="S210" s="22">
        <f t="shared" si="179"/>
        <v>99.349231085538577</v>
      </c>
      <c r="Z210" s="6">
        <v>2600</v>
      </c>
      <c r="AG210" s="6">
        <v>2600</v>
      </c>
      <c r="AH210" s="22" t="e">
        <f t="shared" si="176"/>
        <v>#VALUE!</v>
      </c>
      <c r="AI210" s="22" t="e">
        <f t="shared" si="177"/>
        <v>#DIV/0!</v>
      </c>
      <c r="AJ210" s="22" t="e">
        <f t="shared" si="178"/>
        <v>#DIV/0!</v>
      </c>
    </row>
    <row r="211" spans="16:36" x14ac:dyDescent="0.2">
      <c r="P211" s="6">
        <v>1000</v>
      </c>
      <c r="Q211" s="22">
        <f t="shared" ref="Q211:S211" si="180">Q100/Q$80*100</f>
        <v>70.855193024760453</v>
      </c>
      <c r="R211" s="22">
        <f t="shared" si="180"/>
        <v>100.18109587882495</v>
      </c>
      <c r="S211" s="22">
        <f t="shared" si="180"/>
        <v>94.360002741334256</v>
      </c>
      <c r="Z211" s="6">
        <v>2620</v>
      </c>
      <c r="AG211" s="6">
        <v>2620</v>
      </c>
      <c r="AH211" s="22" t="e">
        <f t="shared" si="176"/>
        <v>#VALUE!</v>
      </c>
      <c r="AI211" s="22" t="e">
        <f t="shared" si="177"/>
        <v>#DIV/0!</v>
      </c>
      <c r="AJ211" s="22" t="e">
        <f t="shared" si="178"/>
        <v>#DIV/0!</v>
      </c>
    </row>
    <row r="212" spans="16:36" x14ac:dyDescent="0.2">
      <c r="P212" s="6">
        <v>1050</v>
      </c>
      <c r="Q212" s="22">
        <f t="shared" ref="Q212:S212" si="181">Q101/Q$80*100</f>
        <v>69.499620607307989</v>
      </c>
      <c r="R212" s="22">
        <f t="shared" si="181"/>
        <v>88.228767876377177</v>
      </c>
      <c r="S212" s="22">
        <f t="shared" si="181"/>
        <v>80.260009594669896</v>
      </c>
      <c r="Z212" s="6">
        <v>2640</v>
      </c>
      <c r="AG212" s="6">
        <v>2640</v>
      </c>
      <c r="AH212" s="22" t="e">
        <f t="shared" si="176"/>
        <v>#VALUE!</v>
      </c>
      <c r="AI212" s="22" t="e">
        <f t="shared" si="177"/>
        <v>#DIV/0!</v>
      </c>
      <c r="AJ212" s="22" t="e">
        <f t="shared" si="178"/>
        <v>#DIV/0!</v>
      </c>
    </row>
    <row r="213" spans="16:36" x14ac:dyDescent="0.2">
      <c r="P213" s="6">
        <v>1100</v>
      </c>
      <c r="Q213" s="22">
        <f t="shared" ref="Q213:S213" si="182">Q102/Q$80*100</f>
        <v>75.599696485846493</v>
      </c>
      <c r="R213" s="22">
        <f t="shared" si="182"/>
        <v>92.756164847001344</v>
      </c>
      <c r="S213" s="22">
        <f t="shared" si="182"/>
        <v>91.75692708348852</v>
      </c>
      <c r="Z213" s="6">
        <v>2660</v>
      </c>
      <c r="AG213" s="6">
        <v>2660</v>
      </c>
      <c r="AH213" s="22" t="e">
        <f t="shared" si="176"/>
        <v>#VALUE!</v>
      </c>
      <c r="AI213" s="22" t="e">
        <f t="shared" si="177"/>
        <v>#DIV/0!</v>
      </c>
      <c r="AJ213" s="22" t="e">
        <f t="shared" si="178"/>
        <v>#DIV/0!</v>
      </c>
    </row>
    <row r="214" spans="16:36" x14ac:dyDescent="0.2">
      <c r="P214" s="6">
        <v>1150</v>
      </c>
      <c r="Q214" s="22">
        <f t="shared" ref="Q214:S214" si="183">Q103/Q$80*100</f>
        <v>78.988627529479004</v>
      </c>
      <c r="R214" s="22">
        <f t="shared" si="183"/>
        <v>86.780000845777451</v>
      </c>
      <c r="S214" s="22">
        <f t="shared" si="183"/>
        <v>83.947700109951342</v>
      </c>
      <c r="Z214" s="6">
        <v>2680</v>
      </c>
      <c r="AG214" s="6">
        <v>2680</v>
      </c>
      <c r="AH214" s="22" t="e">
        <f t="shared" si="176"/>
        <v>#VALUE!</v>
      </c>
      <c r="AI214" s="22" t="e">
        <f t="shared" si="177"/>
        <v>#DIV/0!</v>
      </c>
      <c r="AJ214" s="22" t="e">
        <f t="shared" si="178"/>
        <v>#DIV/0!</v>
      </c>
    </row>
    <row r="215" spans="16:36" x14ac:dyDescent="0.2">
      <c r="P215" s="6">
        <v>1200</v>
      </c>
      <c r="Q215" s="22">
        <f t="shared" ref="Q215:S215" si="184">Q104/Q$80*100</f>
        <v>81.360879260021761</v>
      </c>
      <c r="R215" s="22">
        <f t="shared" si="184"/>
        <v>76.276439873929405</v>
      </c>
      <c r="S215" s="22">
        <f t="shared" si="184"/>
        <v>91.540004112001384</v>
      </c>
      <c r="Z215" s="6">
        <v>2700</v>
      </c>
      <c r="AG215" s="6">
        <v>2700</v>
      </c>
      <c r="AH215" s="22" t="e">
        <f t="shared" si="176"/>
        <v>#VALUE!</v>
      </c>
      <c r="AI215" s="22" t="e">
        <f t="shared" si="177"/>
        <v>#DIV/0!</v>
      </c>
      <c r="AJ215" s="22" t="e">
        <f t="shared" si="178"/>
        <v>#DIV/0!</v>
      </c>
    </row>
    <row r="216" spans="16:36" x14ac:dyDescent="0.2">
      <c r="P216" s="6">
        <v>1250</v>
      </c>
      <c r="Q216" s="22">
        <f t="shared" ref="Q216:S216" si="185">Q105/Q$80*100</f>
        <v>65.432903354948976</v>
      </c>
      <c r="R216" s="22">
        <f t="shared" si="185"/>
        <v>98.55123296940026</v>
      </c>
      <c r="S216" s="22">
        <f t="shared" si="185"/>
        <v>93.275387883898546</v>
      </c>
      <c r="Z216" s="6">
        <v>2720</v>
      </c>
      <c r="AG216" s="6">
        <v>2720</v>
      </c>
      <c r="AH216" s="22" t="e">
        <f t="shared" si="176"/>
        <v>#VALUE!</v>
      </c>
      <c r="AI216" s="22" t="e">
        <f t="shared" si="177"/>
        <v>#DIV/0!</v>
      </c>
      <c r="AJ216" s="22" t="e">
        <f t="shared" si="178"/>
        <v>#DIV/0!</v>
      </c>
    </row>
    <row r="217" spans="16:36" x14ac:dyDescent="0.2">
      <c r="P217" s="6">
        <v>1300</v>
      </c>
      <c r="Q217" s="22">
        <f t="shared" ref="Q217:S217" si="186">Q106/Q$80*100</f>
        <v>88.138741347286228</v>
      </c>
      <c r="R217" s="22">
        <f t="shared" si="186"/>
        <v>93.661644241126183</v>
      </c>
      <c r="S217" s="22">
        <f t="shared" si="186"/>
        <v>86.98462171077135</v>
      </c>
      <c r="Z217" s="6">
        <v>2740</v>
      </c>
      <c r="AG217" s="6">
        <v>2740</v>
      </c>
      <c r="AH217" s="22" t="e">
        <f t="shared" si="176"/>
        <v>#VALUE!</v>
      </c>
      <c r="AI217" s="22" t="e">
        <f t="shared" si="177"/>
        <v>#DIV/0!</v>
      </c>
      <c r="AJ217" s="22" t="e">
        <f t="shared" si="178"/>
        <v>#DIV/0!</v>
      </c>
    </row>
    <row r="218" spans="16:36" x14ac:dyDescent="0.2">
      <c r="P218" s="6">
        <v>1350</v>
      </c>
      <c r="Q218" s="22">
        <f t="shared" ref="Q218:S218" si="187">Q107/Q$80*100</f>
        <v>87.460955138559726</v>
      </c>
      <c r="R218" s="22">
        <f t="shared" si="187"/>
        <v>86.961096724602413</v>
      </c>
      <c r="S218" s="22">
        <f t="shared" si="187"/>
        <v>91.973850054975671</v>
      </c>
      <c r="Z218" s="6">
        <v>2760</v>
      </c>
      <c r="AG218" s="6">
        <v>2760</v>
      </c>
      <c r="AH218" s="22" t="e">
        <f t="shared" si="176"/>
        <v>#VALUE!</v>
      </c>
      <c r="AI218" s="22" t="e">
        <f t="shared" si="177"/>
        <v>#DIV/0!</v>
      </c>
      <c r="AJ218" s="22" t="e">
        <f t="shared" si="178"/>
        <v>#DIV/0!</v>
      </c>
    </row>
    <row r="219" spans="16:36" x14ac:dyDescent="0.2">
      <c r="P219" s="6">
        <v>1400</v>
      </c>
      <c r="Q219" s="22">
        <f t="shared" ref="Q219:S219" si="188">Q108/Q$80*100</f>
        <v>74.244124068393489</v>
      </c>
      <c r="R219" s="22">
        <f t="shared" si="188"/>
        <v>85.512329694002688</v>
      </c>
      <c r="S219" s="22">
        <f t="shared" si="188"/>
        <v>98.481539199590003</v>
      </c>
      <c r="Z219" s="6">
        <v>2780</v>
      </c>
      <c r="AG219" s="6">
        <v>2780</v>
      </c>
      <c r="AH219" s="22" t="e">
        <f t="shared" si="176"/>
        <v>#VALUE!</v>
      </c>
      <c r="AI219" s="22" t="e">
        <f t="shared" si="177"/>
        <v>#DIV/0!</v>
      </c>
      <c r="AJ219" s="22" t="e">
        <f t="shared" si="178"/>
        <v>#DIV/0!</v>
      </c>
    </row>
    <row r="220" spans="16:36" x14ac:dyDescent="0.2">
      <c r="P220" s="6">
        <v>1450</v>
      </c>
      <c r="Q220" s="22">
        <f t="shared" ref="Q220:S220" si="189">Q109/Q$80*100</f>
        <v>71.194086129124244</v>
      </c>
      <c r="R220" s="22">
        <f t="shared" si="189"/>
        <v>92.756164847001344</v>
      </c>
      <c r="S220" s="22">
        <f t="shared" si="189"/>
        <v>78.307702851285597</v>
      </c>
      <c r="Z220" s="6">
        <v>2800</v>
      </c>
      <c r="AG220" s="6">
        <v>2800</v>
      </c>
      <c r="AH220" s="22" t="e">
        <f t="shared" si="176"/>
        <v>#VALUE!</v>
      </c>
      <c r="AI220" s="22" t="e">
        <f t="shared" si="177"/>
        <v>#DIV/0!</v>
      </c>
      <c r="AJ220" s="22" t="e">
        <f t="shared" si="178"/>
        <v>#DIV/0!</v>
      </c>
    </row>
    <row r="221" spans="16:36" x14ac:dyDescent="0.2">
      <c r="P221" s="6">
        <v>1500</v>
      </c>
      <c r="Q221" s="22">
        <f t="shared" ref="Q221:S221" si="190">Q110/Q$80*100</f>
        <v>72.888551650939959</v>
      </c>
      <c r="R221" s="22">
        <f t="shared" si="190"/>
        <v>90.401918422276779</v>
      </c>
      <c r="S221" s="22">
        <f t="shared" si="190"/>
        <v>95.010771655795693</v>
      </c>
      <c r="Z221" s="6">
        <v>2820</v>
      </c>
      <c r="AG221" s="6">
        <v>2820</v>
      </c>
      <c r="AH221" s="22" t="e">
        <f t="shared" si="176"/>
        <v>#VALUE!</v>
      </c>
      <c r="AI221" s="22" t="e">
        <f t="shared" si="177"/>
        <v>#DIV/0!</v>
      </c>
      <c r="AJ221" s="22" t="e">
        <f t="shared" si="178"/>
        <v>#DIV/0!</v>
      </c>
    </row>
    <row r="222" spans="16:36" x14ac:dyDescent="0.2">
      <c r="P222" s="6">
        <v>1550</v>
      </c>
      <c r="Q222" s="22">
        <f t="shared" ref="Q222:S222" si="191">Q111/Q$80*100</f>
        <v>83.055344781837476</v>
      </c>
      <c r="R222" s="22">
        <f t="shared" si="191"/>
        <v>93.661644241126183</v>
      </c>
      <c r="S222" s="22">
        <f t="shared" si="191"/>
        <v>83.947700109951342</v>
      </c>
      <c r="Z222" s="6">
        <v>2840</v>
      </c>
      <c r="AG222" s="6">
        <v>2840</v>
      </c>
      <c r="AH222" s="22" t="e">
        <f t="shared" si="176"/>
        <v>#VALUE!</v>
      </c>
      <c r="AI222" s="22" t="e">
        <f t="shared" si="177"/>
        <v>#DIV/0!</v>
      </c>
      <c r="AJ222" s="22" t="e">
        <f t="shared" si="178"/>
        <v>#DIV/0!</v>
      </c>
    </row>
    <row r="223" spans="16:36" x14ac:dyDescent="0.2">
      <c r="P223" s="6">
        <v>1600</v>
      </c>
      <c r="Q223" s="22">
        <f t="shared" ref="Q223:S223" si="192">Q112/Q$80*100</f>
        <v>78.310841320752502</v>
      </c>
      <c r="R223" s="22">
        <f t="shared" si="192"/>
        <v>88.047671997552229</v>
      </c>
      <c r="S223" s="22">
        <f t="shared" si="192"/>
        <v>86.98462171077135</v>
      </c>
      <c r="Z223" s="6">
        <v>2860</v>
      </c>
      <c r="AG223" s="6">
        <v>2860</v>
      </c>
      <c r="AH223" s="22" t="e">
        <f t="shared" si="176"/>
        <v>#VALUE!</v>
      </c>
      <c r="AI223" s="22" t="e">
        <f t="shared" si="177"/>
        <v>#DIV/0!</v>
      </c>
      <c r="AJ223" s="22" t="e">
        <f t="shared" si="178"/>
        <v>#DIV/0!</v>
      </c>
    </row>
    <row r="224" spans="16:36" x14ac:dyDescent="0.2">
      <c r="P224" s="6">
        <v>1650</v>
      </c>
      <c r="Q224" s="22">
        <f t="shared" ref="Q224:S224" si="193">Q113/Q$80*100</f>
        <v>64.755117146222474</v>
      </c>
      <c r="R224" s="22">
        <f t="shared" si="193"/>
        <v>97.464657696450459</v>
      </c>
      <c r="S224" s="22">
        <f t="shared" si="193"/>
        <v>88.503082511181361</v>
      </c>
      <c r="Z224" s="6">
        <v>2880</v>
      </c>
      <c r="AG224" s="6">
        <v>2880</v>
      </c>
      <c r="AH224" s="22" t="e">
        <f t="shared" si="176"/>
        <v>#VALUE!</v>
      </c>
      <c r="AI224" s="22" t="e">
        <f t="shared" si="177"/>
        <v>#DIV/0!</v>
      </c>
      <c r="AJ224" s="22" t="e">
        <f t="shared" si="178"/>
        <v>#DIV/0!</v>
      </c>
    </row>
    <row r="225" spans="16:36" x14ac:dyDescent="0.2">
      <c r="P225" s="6">
        <v>1700</v>
      </c>
      <c r="Q225" s="22">
        <f t="shared" ref="Q225:S225" si="194">Q114/Q$80*100</f>
        <v>86.783168929833224</v>
      </c>
      <c r="R225" s="22">
        <f t="shared" si="194"/>
        <v>97.826849454100397</v>
      </c>
      <c r="S225" s="22">
        <f t="shared" si="194"/>
        <v>98.264616228102852</v>
      </c>
      <c r="Z225" s="6">
        <v>2900</v>
      </c>
      <c r="AG225" s="6">
        <v>2900</v>
      </c>
      <c r="AH225" s="22" t="e">
        <f t="shared" si="176"/>
        <v>#VALUE!</v>
      </c>
      <c r="AI225" s="22" t="e">
        <f t="shared" si="177"/>
        <v>#DIV/0!</v>
      </c>
      <c r="AJ225" s="22" t="e">
        <f t="shared" si="178"/>
        <v>#DIV/0!</v>
      </c>
    </row>
    <row r="226" spans="16:36" x14ac:dyDescent="0.2">
      <c r="P226" s="6">
        <v>1750</v>
      </c>
      <c r="Q226" s="22">
        <f t="shared" ref="Q226:S226" si="195">Q115/Q$80*100</f>
        <v>65.432903354948976</v>
      </c>
      <c r="R226" s="22">
        <f t="shared" si="195"/>
        <v>102.35424642472455</v>
      </c>
      <c r="S226" s="22">
        <f t="shared" si="195"/>
        <v>89.587697368617086</v>
      </c>
      <c r="Z226" s="6">
        <v>2920</v>
      </c>
      <c r="AG226" s="6">
        <v>2920</v>
      </c>
      <c r="AH226" s="22" t="e">
        <f t="shared" si="176"/>
        <v>#VALUE!</v>
      </c>
      <c r="AI226" s="22" t="e">
        <f t="shared" si="177"/>
        <v>#DIV/0!</v>
      </c>
      <c r="AJ226" s="22" t="e">
        <f t="shared" si="178"/>
        <v>#DIV/0!</v>
      </c>
    </row>
    <row r="227" spans="16:36" x14ac:dyDescent="0.2">
      <c r="P227" s="6">
        <v>1800</v>
      </c>
      <c r="Q227" s="22">
        <f t="shared" ref="Q227:S227" si="196">Q116/Q$80*100</f>
        <v>80.344199946931454</v>
      </c>
      <c r="R227" s="22">
        <f t="shared" si="196"/>
        <v>94.204931877601055</v>
      </c>
      <c r="S227" s="22">
        <f t="shared" si="196"/>
        <v>91.973850054975671</v>
      </c>
      <c r="Z227" s="6">
        <v>2940</v>
      </c>
      <c r="AG227" s="6">
        <v>2940</v>
      </c>
      <c r="AH227" s="22" t="e">
        <f t="shared" si="176"/>
        <v>#VALUE!</v>
      </c>
      <c r="AI227" s="22" t="e">
        <f t="shared" si="177"/>
        <v>#DIV/0!</v>
      </c>
      <c r="AJ227" s="22" t="e">
        <f t="shared" si="178"/>
        <v>#DIV/0!</v>
      </c>
    </row>
    <row r="228" spans="16:36" x14ac:dyDescent="0.2">
      <c r="P228" s="6">
        <v>1850</v>
      </c>
      <c r="Q228" s="22">
        <f t="shared" ref="Q228:S228" si="197">Q117/Q$80*100</f>
        <v>64.077330937495447</v>
      </c>
      <c r="R228" s="22">
        <f t="shared" si="197"/>
        <v>89.858630785801878</v>
      </c>
      <c r="S228" s="22">
        <f t="shared" si="197"/>
        <v>91.75692708348852</v>
      </c>
      <c r="Z228" s="6">
        <v>2960</v>
      </c>
      <c r="AG228" s="6">
        <v>2960</v>
      </c>
      <c r="AH228" s="22" t="e">
        <f t="shared" si="176"/>
        <v>#VALUE!</v>
      </c>
      <c r="AI228" s="22" t="e">
        <f t="shared" si="177"/>
        <v>#DIV/0!</v>
      </c>
      <c r="AJ228" s="22" t="e">
        <f t="shared" si="178"/>
        <v>#DIV/0!</v>
      </c>
    </row>
    <row r="229" spans="16:36" x14ac:dyDescent="0.2">
      <c r="P229" s="6">
        <v>1900</v>
      </c>
      <c r="Q229" s="22">
        <f t="shared" ref="Q229:S229" si="198">Q118/Q$80*100</f>
        <v>85.76648961674347</v>
      </c>
      <c r="R229" s="22">
        <f t="shared" si="198"/>
        <v>97.464657696450459</v>
      </c>
      <c r="S229" s="22">
        <f t="shared" si="198"/>
        <v>90.238466283078523</v>
      </c>
      <c r="Z229" s="6">
        <v>2980</v>
      </c>
      <c r="AG229" s="6">
        <v>2980</v>
      </c>
      <c r="AH229" s="22" t="e">
        <f t="shared" si="176"/>
        <v>#VALUE!</v>
      </c>
      <c r="AI229" s="22" t="e">
        <f t="shared" si="177"/>
        <v>#DIV/0!</v>
      </c>
      <c r="AJ229" s="22" t="e">
        <f t="shared" si="178"/>
        <v>#DIV/0!</v>
      </c>
    </row>
    <row r="230" spans="16:36" x14ac:dyDescent="0.2">
      <c r="P230" s="6">
        <v>1950</v>
      </c>
      <c r="Q230" s="22">
        <f t="shared" ref="Q230:S230" si="199">Q119/Q$80*100</f>
        <v>76.277482694572996</v>
      </c>
      <c r="R230" s="22">
        <f t="shared" si="199"/>
        <v>103.80301345532428</v>
      </c>
      <c r="S230" s="22">
        <f t="shared" si="199"/>
        <v>85.466160910361339</v>
      </c>
      <c r="Z230" s="6">
        <v>3000</v>
      </c>
      <c r="AG230" s="6">
        <v>3000</v>
      </c>
      <c r="AH230" s="22" t="e">
        <f t="shared" si="176"/>
        <v>#VALUE!</v>
      </c>
      <c r="AI230" s="22" t="e">
        <f t="shared" si="177"/>
        <v>#DIV/0!</v>
      </c>
      <c r="AJ230" s="22" t="e">
        <f t="shared" si="178"/>
        <v>#DIV/0!</v>
      </c>
    </row>
    <row r="231" spans="16:36" x14ac:dyDescent="0.2">
      <c r="P231" s="6">
        <v>2000</v>
      </c>
      <c r="Q231" s="22">
        <f t="shared" ref="Q231:S231" si="200">Q120/Q$80*100</f>
        <v>77.633055112026</v>
      </c>
      <c r="R231" s="22">
        <f t="shared" si="200"/>
        <v>91.307397816401618</v>
      </c>
      <c r="S231" s="22">
        <f t="shared" si="200"/>
        <v>91.973850054975671</v>
      </c>
      <c r="Z231" s="6">
        <v>3020</v>
      </c>
      <c r="AG231" s="6">
        <v>3020</v>
      </c>
      <c r="AH231" s="22" t="e">
        <f t="shared" si="176"/>
        <v>#VALUE!</v>
      </c>
      <c r="AI231" s="22" t="e">
        <f t="shared" si="177"/>
        <v>#DIV/0!</v>
      </c>
      <c r="AJ231" s="22" t="e">
        <f t="shared" si="178"/>
        <v>#DIV/0!</v>
      </c>
    </row>
    <row r="232" spans="16:36" x14ac:dyDescent="0.2">
      <c r="P232" s="6">
        <v>2050</v>
      </c>
      <c r="Q232" s="22">
        <f t="shared" ref="Q232:S232" si="201">Q121/Q$80*100</f>
        <v>78.649734425115753</v>
      </c>
      <c r="R232" s="22">
        <f t="shared" si="201"/>
        <v>94.023835998776107</v>
      </c>
      <c r="S232" s="22">
        <f t="shared" si="201"/>
        <v>102.38615268635857</v>
      </c>
      <c r="Z232" s="6">
        <v>3040</v>
      </c>
      <c r="AG232" s="6">
        <v>3040</v>
      </c>
      <c r="AH232" s="22" t="e">
        <f t="shared" si="176"/>
        <v>#VALUE!</v>
      </c>
      <c r="AI232" s="22" t="e">
        <f t="shared" si="177"/>
        <v>#DIV/0!</v>
      </c>
      <c r="AJ232" s="22" t="e">
        <f t="shared" si="178"/>
        <v>#DIV/0!</v>
      </c>
    </row>
    <row r="233" spans="16:36" x14ac:dyDescent="0.2">
      <c r="P233" s="6">
        <v>2100</v>
      </c>
      <c r="Q233" s="22">
        <f t="shared" ref="Q233:S233" si="202">Q122/Q$80*100</f>
        <v>74.921910277119991</v>
      </c>
      <c r="R233" s="22">
        <f t="shared" si="202"/>
        <v>92.212877210526443</v>
      </c>
      <c r="S233" s="22">
        <f t="shared" si="202"/>
        <v>94.576925712821406</v>
      </c>
      <c r="Z233" s="6">
        <v>3060</v>
      </c>
      <c r="AG233" s="6">
        <v>3060</v>
      </c>
      <c r="AH233" s="22" t="e">
        <f t="shared" si="176"/>
        <v>#VALUE!</v>
      </c>
      <c r="AI233" s="22" t="e">
        <f t="shared" si="177"/>
        <v>#DIV/0!</v>
      </c>
      <c r="AJ233" s="22" t="e">
        <f t="shared" si="178"/>
        <v>#DIV/0!</v>
      </c>
    </row>
    <row r="234" spans="16:36" x14ac:dyDescent="0.2">
      <c r="P234" s="6">
        <v>2150</v>
      </c>
      <c r="Q234" s="22">
        <f t="shared" ref="Q234:S234" si="203">Q123/Q$80*100</f>
        <v>68.821834398581487</v>
      </c>
      <c r="R234" s="22">
        <f t="shared" si="203"/>
        <v>89.315343149326992</v>
      </c>
      <c r="S234" s="22">
        <f t="shared" si="203"/>
        <v>92.190773026462807</v>
      </c>
      <c r="Z234" s="6">
        <v>3080</v>
      </c>
      <c r="AG234" s="6">
        <v>3080</v>
      </c>
      <c r="AH234" s="22" t="e">
        <f t="shared" si="176"/>
        <v>#VALUE!</v>
      </c>
      <c r="AI234" s="22" t="e">
        <f t="shared" si="177"/>
        <v>#DIV/0!</v>
      </c>
      <c r="AJ234" s="22" t="e">
        <f t="shared" si="178"/>
        <v>#DIV/0!</v>
      </c>
    </row>
    <row r="235" spans="16:36" x14ac:dyDescent="0.2">
      <c r="P235" s="6">
        <v>2200</v>
      </c>
      <c r="Q235" s="22">
        <f t="shared" ref="Q235:S235" si="204">Q124/Q$80*100</f>
        <v>71.532979233487495</v>
      </c>
      <c r="R235" s="22">
        <f t="shared" si="204"/>
        <v>88.953151391677054</v>
      </c>
      <c r="S235" s="22">
        <f t="shared" si="204"/>
        <v>97.396924342154264</v>
      </c>
      <c r="Z235" s="6">
        <v>3100</v>
      </c>
      <c r="AG235" s="6">
        <v>3100</v>
      </c>
      <c r="AH235" s="22" t="e">
        <f t="shared" si="176"/>
        <v>#VALUE!</v>
      </c>
      <c r="AI235" s="22" t="e">
        <f t="shared" si="177"/>
        <v>#DIV/0!</v>
      </c>
      <c r="AJ235" s="22" t="e">
        <f t="shared" si="178"/>
        <v>#DIV/0!</v>
      </c>
    </row>
    <row r="236" spans="16:36" x14ac:dyDescent="0.2">
      <c r="P236" s="6">
        <v>2250</v>
      </c>
      <c r="Q236" s="22">
        <f t="shared" ref="Q236:S236" si="205">Q125/Q$80*100</f>
        <v>69.160727502944198</v>
      </c>
      <c r="R236" s="22">
        <f t="shared" si="205"/>
        <v>97.645753575275435</v>
      </c>
      <c r="S236" s="22">
        <f t="shared" si="205"/>
        <v>94.14307976984712</v>
      </c>
      <c r="Z236" s="6">
        <v>3120</v>
      </c>
      <c r="AG236" s="6">
        <v>3120</v>
      </c>
      <c r="AH236" s="22" t="e">
        <f t="shared" si="176"/>
        <v>#VALUE!</v>
      </c>
      <c r="AI236" s="22" t="e">
        <f t="shared" si="177"/>
        <v>#DIV/0!</v>
      </c>
      <c r="AJ236" s="22" t="e">
        <f t="shared" si="178"/>
        <v>#DIV/0!</v>
      </c>
    </row>
    <row r="237" spans="16:36" x14ac:dyDescent="0.2">
      <c r="P237" s="6">
        <v>2300</v>
      </c>
      <c r="Q237" s="22">
        <f t="shared" ref="Q237:S237" si="206">Q126/Q$80*100</f>
        <v>65.771796459312242</v>
      </c>
      <c r="R237" s="22">
        <f t="shared" si="206"/>
        <v>100.36219175764994</v>
      </c>
      <c r="S237" s="22">
        <f t="shared" si="206"/>
        <v>93.275387883898546</v>
      </c>
      <c r="Z237" s="6">
        <v>3140</v>
      </c>
      <c r="AG237" s="6">
        <v>3140</v>
      </c>
      <c r="AH237" s="22" t="e">
        <f t="shared" si="176"/>
        <v>#VALUE!</v>
      </c>
      <c r="AI237" s="22" t="e">
        <f t="shared" si="177"/>
        <v>#DIV/0!</v>
      </c>
      <c r="AJ237" s="22" t="e">
        <f t="shared" si="178"/>
        <v>#DIV/0!</v>
      </c>
    </row>
    <row r="238" spans="16:36" x14ac:dyDescent="0.2">
      <c r="P238" s="6">
        <v>2350</v>
      </c>
      <c r="Q238" s="22">
        <f t="shared" ref="Q238:S238" si="207">Q127/Q$80*100</f>
        <v>79.327520633842255</v>
      </c>
      <c r="R238" s="22">
        <f t="shared" si="207"/>
        <v>96.559178302325634</v>
      </c>
      <c r="S238" s="22">
        <f t="shared" si="207"/>
        <v>98.915385142564276</v>
      </c>
      <c r="Z238" s="6">
        <v>3160</v>
      </c>
      <c r="AG238" s="6">
        <v>3160</v>
      </c>
      <c r="AH238" s="22" t="e">
        <f t="shared" si="176"/>
        <v>#VALUE!</v>
      </c>
      <c r="AI238" s="22" t="e">
        <f t="shared" si="177"/>
        <v>#DIV/0!</v>
      </c>
      <c r="AJ238" s="22" t="e">
        <f t="shared" si="178"/>
        <v>#DIV/0!</v>
      </c>
    </row>
    <row r="239" spans="16:36" x14ac:dyDescent="0.2">
      <c r="P239" s="6">
        <v>2400</v>
      </c>
      <c r="Q239" s="22">
        <f t="shared" ref="Q239:S239" si="208">Q128/Q$80*100</f>
        <v>76.277482694572456</v>
      </c>
      <c r="R239" s="22">
        <f t="shared" si="208"/>
        <v>90.945206058751666</v>
      </c>
      <c r="S239" s="22">
        <f t="shared" si="208"/>
        <v>98.264616228102852</v>
      </c>
      <c r="Z239" s="6">
        <v>3180</v>
      </c>
      <c r="AG239" s="6">
        <v>3180</v>
      </c>
      <c r="AH239" s="22" t="e">
        <f t="shared" si="176"/>
        <v>#VALUE!</v>
      </c>
      <c r="AI239" s="22" t="e">
        <f t="shared" si="177"/>
        <v>#DIV/0!</v>
      </c>
      <c r="AJ239" s="22" t="e">
        <f t="shared" si="178"/>
        <v>#DIV/0!</v>
      </c>
    </row>
    <row r="240" spans="16:36" x14ac:dyDescent="0.2">
      <c r="P240" s="6">
        <v>2450</v>
      </c>
      <c r="Q240" s="22">
        <f t="shared" ref="Q240:S240" si="209">Q129/Q$80*100</f>
        <v>56.621682641504464</v>
      </c>
      <c r="R240" s="22">
        <f t="shared" si="209"/>
        <v>97.283561817625511</v>
      </c>
      <c r="S240" s="22">
        <f t="shared" si="209"/>
        <v>83.513854166977055</v>
      </c>
      <c r="Z240" s="6">
        <v>3200</v>
      </c>
      <c r="AG240" s="6">
        <v>3200</v>
      </c>
      <c r="AH240" s="22" t="e">
        <f t="shared" si="176"/>
        <v>#VALUE!</v>
      </c>
      <c r="AI240" s="22" t="e">
        <f t="shared" si="177"/>
        <v>#DIV/0!</v>
      </c>
      <c r="AJ240" s="22" t="e">
        <f t="shared" si="178"/>
        <v>#DIV/0!</v>
      </c>
    </row>
    <row r="241" spans="16:36" x14ac:dyDescent="0.2">
      <c r="P241" s="6">
        <v>2500</v>
      </c>
      <c r="Q241" s="22">
        <f t="shared" ref="Q241:S241" si="210">Q130/Q$80*100</f>
        <v>63.399544728769477</v>
      </c>
      <c r="R241" s="22">
        <f t="shared" si="210"/>
        <v>91.488493695226566</v>
      </c>
      <c r="S241" s="22">
        <f t="shared" si="210"/>
        <v>100.86769188594857</v>
      </c>
      <c r="Z241" s="6">
        <v>3220</v>
      </c>
      <c r="AG241" s="6">
        <v>3220</v>
      </c>
      <c r="AH241" s="22" t="e">
        <f t="shared" si="176"/>
        <v>#VALUE!</v>
      </c>
      <c r="AI241" s="22" t="e">
        <f t="shared" si="177"/>
        <v>#DIV/0!</v>
      </c>
      <c r="AJ241" s="22" t="e">
        <f t="shared" si="178"/>
        <v>#DIV/0!</v>
      </c>
    </row>
    <row r="242" spans="16:36" x14ac:dyDescent="0.2">
      <c r="P242" s="6">
        <v>2550</v>
      </c>
      <c r="Q242" s="22">
        <f t="shared" ref="Q242:S242" si="211">Q131/Q$80*100</f>
        <v>75.260803381483257</v>
      </c>
      <c r="R242" s="22">
        <f t="shared" si="211"/>
        <v>97.10246593880052</v>
      </c>
      <c r="S242" s="22">
        <f t="shared" si="211"/>
        <v>92.407695997949958</v>
      </c>
      <c r="Z242" s="6">
        <v>3240</v>
      </c>
      <c r="AG242" s="6">
        <v>3240</v>
      </c>
      <c r="AH242" s="22" t="e">
        <f t="shared" si="176"/>
        <v>#VALUE!</v>
      </c>
      <c r="AI242" s="22" t="e">
        <f t="shared" si="177"/>
        <v>#DIV/0!</v>
      </c>
      <c r="AJ242" s="22" t="e">
        <f t="shared" si="178"/>
        <v>#DIV/0!</v>
      </c>
    </row>
    <row r="243" spans="16:36" x14ac:dyDescent="0.2">
      <c r="P243" s="6">
        <v>2600</v>
      </c>
      <c r="Q243" s="22">
        <f t="shared" ref="Q243:S243" si="212">Q132/Q$80*100</f>
        <v>86.105382721107276</v>
      </c>
      <c r="R243" s="22">
        <f t="shared" si="212"/>
        <v>96.740274181150596</v>
      </c>
      <c r="S243" s="22">
        <f t="shared" si="212"/>
        <v>97.180001370667128</v>
      </c>
      <c r="Z243" s="6">
        <v>3260</v>
      </c>
      <c r="AG243" s="6">
        <v>3260</v>
      </c>
      <c r="AH243" s="22" t="e">
        <f t="shared" si="176"/>
        <v>#VALUE!</v>
      </c>
      <c r="AI243" s="22" t="e">
        <f t="shared" si="177"/>
        <v>#DIV/0!</v>
      </c>
      <c r="AJ243" s="22" t="e">
        <f t="shared" si="178"/>
        <v>#DIV/0!</v>
      </c>
    </row>
    <row r="244" spans="16:36" x14ac:dyDescent="0.2">
      <c r="P244" s="6">
        <v>2650</v>
      </c>
      <c r="Q244" s="22">
        <f t="shared" ref="Q244:S244" si="213">Q133/Q$80*100</f>
        <v>71.871872337850192</v>
      </c>
      <c r="R244" s="22">
        <f t="shared" si="213"/>
        <v>94.023835998776107</v>
      </c>
      <c r="S244" s="22">
        <f t="shared" si="213"/>
        <v>96.52923245620569</v>
      </c>
      <c r="Z244" s="6">
        <v>3280</v>
      </c>
      <c r="AG244" s="6">
        <v>3280</v>
      </c>
      <c r="AH244" s="22" t="e">
        <f t="shared" si="176"/>
        <v>#VALUE!</v>
      </c>
      <c r="AI244" s="22" t="e">
        <f t="shared" si="177"/>
        <v>#DIV/0!</v>
      </c>
      <c r="AJ244" s="22" t="e">
        <f t="shared" si="178"/>
        <v>#DIV/0!</v>
      </c>
    </row>
    <row r="245" spans="16:36" x14ac:dyDescent="0.2">
      <c r="P245" s="6">
        <v>2700</v>
      </c>
      <c r="Q245" s="22">
        <f t="shared" ref="Q245:S245" si="214">Q134/Q$80*100</f>
        <v>68.482941294218236</v>
      </c>
      <c r="R245" s="22">
        <f t="shared" si="214"/>
        <v>83.158083269278123</v>
      </c>
      <c r="S245" s="22">
        <f t="shared" si="214"/>
        <v>96.312309484718554</v>
      </c>
      <c r="Z245" s="6">
        <v>3300</v>
      </c>
      <c r="AG245" s="6">
        <v>3300</v>
      </c>
      <c r="AH245" s="22" t="e">
        <f t="shared" si="176"/>
        <v>#VALUE!</v>
      </c>
      <c r="AI245" s="22" t="e">
        <f t="shared" si="177"/>
        <v>#DIV/0!</v>
      </c>
      <c r="AJ245" s="22" t="e">
        <f t="shared" si="178"/>
        <v>#DIV/0!</v>
      </c>
    </row>
    <row r="246" spans="16:36" x14ac:dyDescent="0.2">
      <c r="P246" s="6">
        <v>2750</v>
      </c>
      <c r="Q246" s="22">
        <f t="shared" ref="Q246:S246" si="215">Q135/Q$80*100</f>
        <v>73.905230964029698</v>
      </c>
      <c r="R246" s="22">
        <f t="shared" si="215"/>
        <v>88.047671997552229</v>
      </c>
      <c r="S246" s="22">
        <f t="shared" si="215"/>
        <v>88.936928454155662</v>
      </c>
      <c r="Z246" s="6">
        <v>3320</v>
      </c>
      <c r="AG246" s="6">
        <v>3320</v>
      </c>
      <c r="AH246" s="22" t="e">
        <f t="shared" si="176"/>
        <v>#VALUE!</v>
      </c>
      <c r="AI246" s="22" t="e">
        <f t="shared" si="177"/>
        <v>#DIV/0!</v>
      </c>
      <c r="AJ246" s="22" t="e">
        <f t="shared" si="178"/>
        <v>#DIV/0!</v>
      </c>
    </row>
    <row r="247" spans="16:36" x14ac:dyDescent="0.2">
      <c r="P247" s="6">
        <v>2800</v>
      </c>
      <c r="Q247" s="22">
        <f t="shared" ref="Q247:S247" si="216">Q136/Q$80*100</f>
        <v>70.516299920397742</v>
      </c>
      <c r="R247" s="22">
        <f t="shared" si="216"/>
        <v>85.69342557282765</v>
      </c>
      <c r="S247" s="22">
        <f t="shared" si="216"/>
        <v>87.201544682258486</v>
      </c>
      <c r="Z247" s="6">
        <v>3340</v>
      </c>
      <c r="AG247" s="6">
        <v>3340</v>
      </c>
      <c r="AH247" s="22" t="e">
        <f t="shared" si="176"/>
        <v>#VALUE!</v>
      </c>
      <c r="AI247" s="22" t="e">
        <f t="shared" si="177"/>
        <v>#DIV/0!</v>
      </c>
      <c r="AJ247" s="22" t="e">
        <f t="shared" si="178"/>
        <v>#DIV/0!</v>
      </c>
    </row>
    <row r="248" spans="16:36" x14ac:dyDescent="0.2">
      <c r="P248" s="6">
        <v>2850</v>
      </c>
      <c r="Q248" s="22">
        <f t="shared" ref="Q248:S248" si="217">Q137/Q$80*100</f>
        <v>71.194086129124244</v>
      </c>
      <c r="R248" s="22">
        <f t="shared" si="217"/>
        <v>88.228767876377177</v>
      </c>
      <c r="S248" s="22">
        <f t="shared" si="217"/>
        <v>86.767698739284199</v>
      </c>
      <c r="Z248" s="6">
        <v>3360</v>
      </c>
      <c r="AG248" s="6">
        <v>3360</v>
      </c>
      <c r="AH248" s="22" t="e">
        <f t="shared" si="176"/>
        <v>#VALUE!</v>
      </c>
      <c r="AI248" s="22" t="e">
        <f t="shared" si="177"/>
        <v>#DIV/0!</v>
      </c>
      <c r="AJ248" s="22" t="e">
        <f t="shared" si="178"/>
        <v>#DIV/0!</v>
      </c>
    </row>
    <row r="249" spans="16:36" x14ac:dyDescent="0.2">
      <c r="P249" s="6">
        <v>2900</v>
      </c>
      <c r="Q249" s="22">
        <f t="shared" ref="Q249:S249" si="218">Q138/Q$80*100</f>
        <v>72.210765442213457</v>
      </c>
      <c r="R249" s="22">
        <f t="shared" si="218"/>
        <v>95.472603029375847</v>
      </c>
      <c r="S249" s="22">
        <f t="shared" si="218"/>
        <v>89.587697368617086</v>
      </c>
      <c r="Z249" s="6">
        <v>3380</v>
      </c>
      <c r="AG249" s="6">
        <v>3380</v>
      </c>
      <c r="AH249" s="22" t="e">
        <f t="shared" si="176"/>
        <v>#VALUE!</v>
      </c>
      <c r="AI249" s="22" t="e">
        <f t="shared" si="177"/>
        <v>#DIV/0!</v>
      </c>
      <c r="AJ249" s="22" t="e">
        <f t="shared" si="178"/>
        <v>#DIV/0!</v>
      </c>
    </row>
    <row r="250" spans="16:36" x14ac:dyDescent="0.2">
      <c r="P250" s="6">
        <v>2950</v>
      </c>
      <c r="Q250" s="22">
        <f t="shared" ref="Q250:S250" si="219">Q139/Q$80*100</f>
        <v>72.888551650939959</v>
      </c>
      <c r="R250" s="22">
        <f t="shared" si="219"/>
        <v>104.88958872827408</v>
      </c>
      <c r="S250" s="22">
        <f t="shared" si="219"/>
        <v>95.44461759876998</v>
      </c>
      <c r="Z250" s="6">
        <v>3400</v>
      </c>
      <c r="AG250" s="6">
        <v>3400</v>
      </c>
      <c r="AH250" s="22" t="e">
        <f t="shared" si="176"/>
        <v>#VALUE!</v>
      </c>
      <c r="AI250" s="22" t="e">
        <f t="shared" si="177"/>
        <v>#DIV/0!</v>
      </c>
      <c r="AJ250" s="22" t="e">
        <f t="shared" si="178"/>
        <v>#DIV/0!</v>
      </c>
    </row>
    <row r="251" spans="16:36" x14ac:dyDescent="0.2">
      <c r="P251" s="6">
        <v>3000</v>
      </c>
      <c r="Q251" s="22">
        <f t="shared" ref="Q251:S251" si="220">Q140/Q$80*100</f>
        <v>80.683093051295259</v>
      </c>
      <c r="R251" s="22">
        <f t="shared" si="220"/>
        <v>85.150137936352749</v>
      </c>
      <c r="S251" s="22">
        <f t="shared" si="220"/>
        <v>99.783077028512849</v>
      </c>
      <c r="Z251" s="6">
        <v>3420</v>
      </c>
      <c r="AG251" s="6">
        <v>3420</v>
      </c>
      <c r="AH251" s="22" t="e">
        <f t="shared" si="176"/>
        <v>#VALUE!</v>
      </c>
      <c r="AI251" s="22" t="e">
        <f t="shared" si="177"/>
        <v>#DIV/0!</v>
      </c>
      <c r="AJ251" s="22" t="e">
        <f t="shared" si="178"/>
        <v>#DIV/0!</v>
      </c>
    </row>
    <row r="252" spans="16:36" x14ac:dyDescent="0.2">
      <c r="P252" s="6">
        <v>3050</v>
      </c>
      <c r="Q252" s="22">
        <f t="shared" ref="Q252:S252" si="221">Q141/Q$80*100</f>
        <v>66.44958266803819</v>
      </c>
      <c r="R252" s="22">
        <f t="shared" si="221"/>
        <v>100.54328763647489</v>
      </c>
      <c r="S252" s="22">
        <f t="shared" si="221"/>
        <v>94.793848684308543</v>
      </c>
      <c r="Z252" s="6">
        <v>3440</v>
      </c>
      <c r="AG252" s="6">
        <v>3440</v>
      </c>
      <c r="AH252" s="22" t="e">
        <f t="shared" si="176"/>
        <v>#VALUE!</v>
      </c>
      <c r="AI252" s="22" t="e">
        <f t="shared" si="177"/>
        <v>#DIV/0!</v>
      </c>
      <c r="AJ252" s="22" t="e">
        <f t="shared" si="178"/>
        <v>#DIV/0!</v>
      </c>
    </row>
    <row r="253" spans="16:36" x14ac:dyDescent="0.2">
      <c r="P253" s="6">
        <v>3100</v>
      </c>
      <c r="Q253" s="22">
        <f t="shared" ref="Q253:S253" si="222">Q142/Q$80*100</f>
        <v>74.921910277119991</v>
      </c>
      <c r="R253" s="22">
        <f t="shared" si="222"/>
        <v>94.386027756426031</v>
      </c>
      <c r="S253" s="22">
        <f t="shared" si="222"/>
        <v>99.783077028512849</v>
      </c>
      <c r="Z253" s="6">
        <v>3460</v>
      </c>
      <c r="AG253" s="6">
        <v>3460</v>
      </c>
      <c r="AH253" s="22" t="e">
        <f t="shared" si="176"/>
        <v>#VALUE!</v>
      </c>
      <c r="AI253" s="22" t="e">
        <f t="shared" si="177"/>
        <v>#DIV/0!</v>
      </c>
      <c r="AJ253" s="22" t="e">
        <f t="shared" si="178"/>
        <v>#DIV/0!</v>
      </c>
    </row>
    <row r="254" spans="16:36" x14ac:dyDescent="0.2">
      <c r="P254" s="6">
        <v>3150</v>
      </c>
      <c r="Q254" s="22">
        <f t="shared" ref="Q254:S254" si="223">Q143/Q$80*100</f>
        <v>60.010613685136974</v>
      </c>
      <c r="R254" s="22">
        <f t="shared" si="223"/>
        <v>89.49643902815194</v>
      </c>
      <c r="S254" s="22">
        <f t="shared" si="223"/>
        <v>93.492310855385682</v>
      </c>
      <c r="Z254" s="6">
        <v>3480</v>
      </c>
      <c r="AG254" s="6">
        <v>3480</v>
      </c>
      <c r="AH254" s="22" t="e">
        <f t="shared" si="176"/>
        <v>#VALUE!</v>
      </c>
      <c r="AI254" s="22" t="e">
        <f t="shared" si="177"/>
        <v>#DIV/0!</v>
      </c>
      <c r="AJ254" s="22" t="e">
        <f t="shared" si="178"/>
        <v>#DIV/0!</v>
      </c>
    </row>
    <row r="255" spans="16:36" x14ac:dyDescent="0.2">
      <c r="P255" s="6">
        <v>3200</v>
      </c>
      <c r="Q255" s="22">
        <f t="shared" ref="Q255:S255" si="224">Q144/Q$80*100</f>
        <v>57.299468850230426</v>
      </c>
      <c r="R255" s="22">
        <f t="shared" si="224"/>
        <v>92.393973089351405</v>
      </c>
      <c r="S255" s="22">
        <f t="shared" si="224"/>
        <v>87.201544682258486</v>
      </c>
      <c r="Z255" s="6">
        <v>3500</v>
      </c>
      <c r="AG255" s="6">
        <v>3500</v>
      </c>
      <c r="AH255" s="22" t="e">
        <f t="shared" si="176"/>
        <v>#VALUE!</v>
      </c>
      <c r="AI255" s="22" t="e">
        <f t="shared" si="177"/>
        <v>#DIV/0!</v>
      </c>
      <c r="AJ255" s="22" t="e">
        <f t="shared" si="178"/>
        <v>#DIV/0!</v>
      </c>
    </row>
    <row r="256" spans="16:36" x14ac:dyDescent="0.2">
      <c r="P256" s="6">
        <v>3250</v>
      </c>
      <c r="Q256" s="22">
        <f t="shared" ref="Q256:S256" si="225">Q145/Q$80*100</f>
        <v>61.705079206952682</v>
      </c>
      <c r="R256" s="22">
        <f t="shared" si="225"/>
        <v>102.17315054589959</v>
      </c>
      <c r="S256" s="22">
        <f t="shared" si="225"/>
        <v>89.804620340104236</v>
      </c>
      <c r="Z256" s="6">
        <v>3520</v>
      </c>
      <c r="AG256" s="6">
        <v>3520</v>
      </c>
      <c r="AH256" s="22" t="e">
        <f t="shared" si="176"/>
        <v>#VALUE!</v>
      </c>
      <c r="AI256" s="22" t="e">
        <f t="shared" si="177"/>
        <v>#DIV/0!</v>
      </c>
      <c r="AJ256" s="22" t="e">
        <f t="shared" si="178"/>
        <v>#DIV/0!</v>
      </c>
    </row>
    <row r="257" spans="16:36" x14ac:dyDescent="0.2">
      <c r="P257" s="6">
        <v>3300</v>
      </c>
      <c r="Q257" s="22">
        <f t="shared" ref="Q257:S257" si="226">Q146/Q$80*100</f>
        <v>64.077330937495447</v>
      </c>
      <c r="R257" s="22">
        <f t="shared" si="226"/>
        <v>105.07068460709905</v>
      </c>
      <c r="S257" s="22">
        <f t="shared" si="226"/>
        <v>94.576925712821406</v>
      </c>
      <c r="Z257" s="6">
        <v>3540</v>
      </c>
      <c r="AG257" s="6">
        <v>3540</v>
      </c>
      <c r="AH257" s="22" t="e">
        <f t="shared" si="176"/>
        <v>#VALUE!</v>
      </c>
      <c r="AI257" s="22" t="e">
        <f t="shared" si="177"/>
        <v>#DIV/0!</v>
      </c>
      <c r="AJ257" s="22" t="e">
        <f t="shared" si="178"/>
        <v>#DIV/0!</v>
      </c>
    </row>
    <row r="258" spans="16:36" x14ac:dyDescent="0.2">
      <c r="P258" s="6">
        <v>3350</v>
      </c>
      <c r="Q258" s="22">
        <f t="shared" ref="Q258:S258" si="227">Q147/Q$80*100</f>
        <v>70.855193024760453</v>
      </c>
      <c r="R258" s="22">
        <f t="shared" si="227"/>
        <v>108.69260218359838</v>
      </c>
      <c r="S258" s="22">
        <f t="shared" si="227"/>
        <v>87.635390625232787</v>
      </c>
      <c r="Z258" s="6">
        <v>3560</v>
      </c>
      <c r="AG258" s="6">
        <v>3560</v>
      </c>
      <c r="AH258" s="22" t="e">
        <f t="shared" si="176"/>
        <v>#VALUE!</v>
      </c>
      <c r="AI258" s="22" t="e">
        <f t="shared" si="177"/>
        <v>#DIV/0!</v>
      </c>
      <c r="AJ258" s="22" t="e">
        <f t="shared" si="178"/>
        <v>#DIV/0!</v>
      </c>
    </row>
    <row r="259" spans="16:36" x14ac:dyDescent="0.2">
      <c r="P259" s="6">
        <v>3400</v>
      </c>
      <c r="Q259" s="22">
        <f t="shared" ref="Q259:S259" si="228">Q148/Q$80*100</f>
        <v>81.699772364384472</v>
      </c>
      <c r="R259" s="22">
        <f t="shared" si="228"/>
        <v>99.818904121175038</v>
      </c>
      <c r="S259" s="22">
        <f t="shared" si="228"/>
        <v>80.693855537644183</v>
      </c>
      <c r="Z259" s="6">
        <v>3580</v>
      </c>
      <c r="AG259" s="6">
        <v>3580</v>
      </c>
      <c r="AH259" s="22" t="e">
        <f t="shared" si="176"/>
        <v>#VALUE!</v>
      </c>
      <c r="AI259" s="22" t="e">
        <f t="shared" si="177"/>
        <v>#DIV/0!</v>
      </c>
      <c r="AJ259" s="22" t="e">
        <f t="shared" si="178"/>
        <v>#DIV/0!</v>
      </c>
    </row>
    <row r="260" spans="16:36" x14ac:dyDescent="0.2">
      <c r="P260" s="6">
        <v>3450</v>
      </c>
      <c r="Q260" s="22">
        <f t="shared" ref="Q260:S260" si="229">Q149/Q$80*100</f>
        <v>74.921910277119991</v>
      </c>
      <c r="R260" s="22">
        <f t="shared" si="229"/>
        <v>97.283561817625511</v>
      </c>
      <c r="S260" s="22">
        <f t="shared" si="229"/>
        <v>91.540004112001384</v>
      </c>
      <c r="Z260" s="6">
        <v>3600</v>
      </c>
      <c r="AG260" s="6">
        <v>3600</v>
      </c>
      <c r="AH260" s="22" t="e">
        <f t="shared" si="176"/>
        <v>#VALUE!</v>
      </c>
      <c r="AI260" s="22" t="e">
        <f t="shared" si="177"/>
        <v>#DIV/0!</v>
      </c>
      <c r="AJ260" s="22" t="e">
        <f t="shared" si="178"/>
        <v>#DIV/0!</v>
      </c>
    </row>
    <row r="261" spans="16:36" x14ac:dyDescent="0.2">
      <c r="P261" s="6">
        <v>3500</v>
      </c>
      <c r="Q261" s="22">
        <f t="shared" ref="Q261:S261" si="230">Q150/Q$80*100</f>
        <v>69.499620607307989</v>
      </c>
      <c r="R261" s="22">
        <f t="shared" si="230"/>
        <v>88.047671997552229</v>
      </c>
      <c r="S261" s="22">
        <f t="shared" si="230"/>
        <v>90.455389254565659</v>
      </c>
      <c r="Z261" s="6">
        <v>3620</v>
      </c>
      <c r="AG261" s="6">
        <v>3620</v>
      </c>
      <c r="AH261" s="22" t="e">
        <f t="shared" si="176"/>
        <v>#VALUE!</v>
      </c>
      <c r="AI261" s="22" t="e">
        <f t="shared" si="177"/>
        <v>#DIV/0!</v>
      </c>
      <c r="AJ261" s="22" t="e">
        <f t="shared" si="178"/>
        <v>#DIV/0!</v>
      </c>
    </row>
    <row r="262" spans="16:36" x14ac:dyDescent="0.2">
      <c r="P262" s="6">
        <v>3550</v>
      </c>
      <c r="Q262" s="22">
        <f t="shared" ref="Q262:S262" si="231">Q151/Q$80*100</f>
        <v>75.260803381483257</v>
      </c>
      <c r="R262" s="22">
        <f t="shared" si="231"/>
        <v>95.653698908200795</v>
      </c>
      <c r="S262" s="22">
        <f t="shared" si="231"/>
        <v>79.826163651695609</v>
      </c>
      <c r="Z262" s="6">
        <v>3640</v>
      </c>
      <c r="AG262" s="6">
        <v>3640</v>
      </c>
      <c r="AH262" s="22" t="e">
        <f t="shared" si="176"/>
        <v>#VALUE!</v>
      </c>
      <c r="AI262" s="22" t="e">
        <f t="shared" si="177"/>
        <v>#DIV/0!</v>
      </c>
      <c r="AJ262" s="22" t="e">
        <f t="shared" si="178"/>
        <v>#DIV/0!</v>
      </c>
    </row>
    <row r="263" spans="16:36" x14ac:dyDescent="0.2">
      <c r="P263" s="6">
        <v>3600</v>
      </c>
      <c r="Q263" s="22">
        <f t="shared" ref="Q263:S263" si="232">Q152/Q$80*100</f>
        <v>73.905230964029698</v>
      </c>
      <c r="R263" s="22">
        <f t="shared" si="232"/>
        <v>90.945206058751666</v>
      </c>
      <c r="S263" s="22">
        <f t="shared" si="232"/>
        <v>86.550775767797063</v>
      </c>
      <c r="Z263" s="6">
        <v>3660</v>
      </c>
      <c r="AG263" s="6">
        <v>3660</v>
      </c>
      <c r="AH263" s="22" t="e">
        <f t="shared" si="176"/>
        <v>#VALUE!</v>
      </c>
      <c r="AI263" s="22" t="e">
        <f t="shared" si="177"/>
        <v>#DIV/0!</v>
      </c>
      <c r="AJ263" s="22" t="e">
        <f t="shared" si="178"/>
        <v>#DIV/0!</v>
      </c>
    </row>
    <row r="264" spans="16:36" x14ac:dyDescent="0.2">
      <c r="P264" s="6">
        <v>3650</v>
      </c>
      <c r="Q264" s="22">
        <f t="shared" ref="Q264:S264" si="233">Q153/Q$80*100</f>
        <v>80.344199946931454</v>
      </c>
      <c r="R264" s="22">
        <f t="shared" si="233"/>
        <v>100.54328763647489</v>
      </c>
      <c r="S264" s="22">
        <f t="shared" si="233"/>
        <v>83.730777138464191</v>
      </c>
      <c r="Z264" s="6">
        <v>3680</v>
      </c>
      <c r="AG264" s="6">
        <v>3680</v>
      </c>
      <c r="AH264" s="22" t="e">
        <f t="shared" si="176"/>
        <v>#VALUE!</v>
      </c>
      <c r="AI264" s="22" t="e">
        <f t="shared" si="177"/>
        <v>#DIV/0!</v>
      </c>
      <c r="AJ264" s="22" t="e">
        <f t="shared" si="178"/>
        <v>#DIV/0!</v>
      </c>
    </row>
    <row r="265" spans="16:36" x14ac:dyDescent="0.2">
      <c r="P265" s="6">
        <v>3700</v>
      </c>
      <c r="Q265" s="22">
        <f t="shared" ref="Q265:S265" si="234">Q154/Q$80*100</f>
        <v>75.599696485845953</v>
      </c>
      <c r="R265" s="22">
        <f t="shared" si="234"/>
        <v>93.29945248347623</v>
      </c>
      <c r="S265" s="22">
        <f t="shared" si="234"/>
        <v>80.693855537644183</v>
      </c>
      <c r="Z265" s="6">
        <v>3700</v>
      </c>
      <c r="AG265" s="6">
        <v>3700</v>
      </c>
      <c r="AH265" s="22" t="e">
        <f t="shared" si="176"/>
        <v>#VALUE!</v>
      </c>
      <c r="AI265" s="22" t="e">
        <f t="shared" si="177"/>
        <v>#DIV/0!</v>
      </c>
      <c r="AJ265" s="22" t="e">
        <f t="shared" si="178"/>
        <v>#DIV/0!</v>
      </c>
    </row>
    <row r="266" spans="16:36" x14ac:dyDescent="0.2">
      <c r="P266" s="6">
        <v>3750</v>
      </c>
      <c r="Q266" s="22">
        <f t="shared" ref="Q266:S266" si="235">Q155/Q$80*100</f>
        <v>70.177406816034477</v>
      </c>
      <c r="R266" s="22">
        <f t="shared" si="235"/>
        <v>108.33041042594844</v>
      </c>
      <c r="S266" s="22">
        <f t="shared" si="235"/>
        <v>78.090779879798461</v>
      </c>
      <c r="Z266" s="6">
        <v>3720</v>
      </c>
      <c r="AG266" s="6">
        <v>3720</v>
      </c>
      <c r="AH266" s="22" t="e">
        <f t="shared" si="176"/>
        <v>#VALUE!</v>
      </c>
      <c r="AI266" s="22" t="e">
        <f t="shared" si="177"/>
        <v>#DIV/0!</v>
      </c>
      <c r="AJ266" s="22" t="e">
        <f t="shared" si="178"/>
        <v>#DIV/0!</v>
      </c>
    </row>
    <row r="267" spans="16:36" x14ac:dyDescent="0.2">
      <c r="P267" s="6">
        <v>3800</v>
      </c>
      <c r="Q267" s="22">
        <f t="shared" ref="Q267:S267" si="236">Q156/Q$80*100</f>
        <v>75.599696485845953</v>
      </c>
      <c r="R267" s="22">
        <f t="shared" si="236"/>
        <v>105.25178048592403</v>
      </c>
      <c r="S267" s="22">
        <f t="shared" si="236"/>
        <v>87.635390625232787</v>
      </c>
      <c r="Z267" s="6">
        <v>3740</v>
      </c>
      <c r="AG267" s="6">
        <v>3740</v>
      </c>
      <c r="AH267" s="22" t="e">
        <f t="shared" si="176"/>
        <v>#VALUE!</v>
      </c>
      <c r="AI267" s="22" t="e">
        <f t="shared" si="177"/>
        <v>#DIV/0!</v>
      </c>
      <c r="AJ267" s="22" t="e">
        <f t="shared" si="178"/>
        <v>#DIV/0!</v>
      </c>
    </row>
    <row r="268" spans="16:36" x14ac:dyDescent="0.2">
      <c r="P268" s="6">
        <v>3850</v>
      </c>
      <c r="Q268" s="22">
        <f t="shared" ref="Q268:S268" si="237">Q157/Q$80*100</f>
        <v>78.988627529479004</v>
      </c>
      <c r="R268" s="22">
        <f t="shared" si="237"/>
        <v>97.283561817625511</v>
      </c>
      <c r="S268" s="22">
        <f t="shared" si="237"/>
        <v>85.900006853335626</v>
      </c>
      <c r="Z268" s="6">
        <v>3760</v>
      </c>
      <c r="AG268" s="6">
        <v>3760</v>
      </c>
      <c r="AH268" s="22" t="e">
        <f t="shared" si="176"/>
        <v>#VALUE!</v>
      </c>
      <c r="AI268" s="22" t="e">
        <f t="shared" si="177"/>
        <v>#DIV/0!</v>
      </c>
      <c r="AJ268" s="22" t="e">
        <f t="shared" si="178"/>
        <v>#DIV/0!</v>
      </c>
    </row>
    <row r="269" spans="16:36" x14ac:dyDescent="0.2">
      <c r="P269" s="6">
        <v>3900</v>
      </c>
      <c r="Q269" s="22">
        <f t="shared" ref="Q269:S269" si="238">Q158/Q$80*100</f>
        <v>73.227444755303196</v>
      </c>
      <c r="R269" s="22">
        <f t="shared" si="238"/>
        <v>93.661644241126183</v>
      </c>
      <c r="S269" s="22">
        <f t="shared" si="238"/>
        <v>82.42923930954133</v>
      </c>
      <c r="Z269" s="6">
        <v>3780</v>
      </c>
      <c r="AG269" s="6">
        <v>3780</v>
      </c>
      <c r="AH269" s="22" t="e">
        <f t="shared" si="176"/>
        <v>#VALUE!</v>
      </c>
      <c r="AI269" s="22" t="e">
        <f t="shared" si="177"/>
        <v>#DIV/0!</v>
      </c>
      <c r="AJ269" s="22" t="e">
        <f t="shared" si="178"/>
        <v>#DIV/0!</v>
      </c>
    </row>
    <row r="270" spans="16:36" x14ac:dyDescent="0.2">
      <c r="P270" s="6">
        <v>3950</v>
      </c>
      <c r="Q270" s="22">
        <f t="shared" ref="Q270:S270" si="239">Q159/Q$80*100</f>
        <v>82.716451677474751</v>
      </c>
      <c r="R270" s="22">
        <f t="shared" si="239"/>
        <v>86.417809088127512</v>
      </c>
      <c r="S270" s="22">
        <f t="shared" si="239"/>
        <v>94.14307976984712</v>
      </c>
      <c r="Z270" s="6">
        <v>3800</v>
      </c>
      <c r="AG270" s="6">
        <v>3800</v>
      </c>
      <c r="AH270" s="22" t="e">
        <f t="shared" si="176"/>
        <v>#VALUE!</v>
      </c>
      <c r="AI270" s="22" t="e">
        <f t="shared" si="177"/>
        <v>#DIV/0!</v>
      </c>
      <c r="AJ270" s="22" t="e">
        <f t="shared" si="178"/>
        <v>#DIV/0!</v>
      </c>
    </row>
    <row r="271" spans="16:36" x14ac:dyDescent="0.2">
      <c r="P271" s="6">
        <v>4000</v>
      </c>
      <c r="Q271" s="22">
        <f t="shared" ref="Q271:S271" si="240">Q160/Q$80*100</f>
        <v>77.294162007662749</v>
      </c>
      <c r="R271" s="22">
        <f t="shared" si="240"/>
        <v>95.834794787025771</v>
      </c>
      <c r="S271" s="22">
        <f t="shared" si="240"/>
        <v>75.487704221952725</v>
      </c>
      <c r="Z271" s="6">
        <v>3820</v>
      </c>
      <c r="AG271" s="6">
        <v>3820</v>
      </c>
      <c r="AH271" s="22" t="e">
        <f t="shared" si="176"/>
        <v>#VALUE!</v>
      </c>
      <c r="AI271" s="22" t="e">
        <f t="shared" si="177"/>
        <v>#DIV/0!</v>
      </c>
      <c r="AJ271" s="22" t="e">
        <f t="shared" si="178"/>
        <v>#DIV/0!</v>
      </c>
    </row>
    <row r="272" spans="16:36" x14ac:dyDescent="0.2">
      <c r="P272" s="6">
        <v>4050</v>
      </c>
      <c r="Q272" s="22">
        <f t="shared" ref="Q272:S272" si="241">Q161/Q$80*100</f>
        <v>80.344199946931454</v>
      </c>
      <c r="R272" s="22">
        <f t="shared" si="241"/>
        <v>88.772055512852077</v>
      </c>
      <c r="S272" s="22">
        <f t="shared" si="241"/>
        <v>83.947700109951342</v>
      </c>
      <c r="Z272" s="6">
        <v>3840</v>
      </c>
      <c r="AG272" s="6">
        <v>3840</v>
      </c>
      <c r="AH272" s="22" t="e">
        <f t="shared" si="176"/>
        <v>#VALUE!</v>
      </c>
      <c r="AI272" s="22" t="e">
        <f t="shared" si="177"/>
        <v>#DIV/0!</v>
      </c>
      <c r="AJ272" s="22" t="e">
        <f t="shared" si="178"/>
        <v>#DIV/0!</v>
      </c>
    </row>
    <row r="273" spans="16:36" x14ac:dyDescent="0.2">
      <c r="P273" s="6">
        <v>4100</v>
      </c>
      <c r="Q273" s="22">
        <f t="shared" ref="Q273:S273" si="242">Q162/Q$80*100</f>
        <v>72.888551650939959</v>
      </c>
      <c r="R273" s="22">
        <f t="shared" si="242"/>
        <v>97.464657696450459</v>
      </c>
      <c r="S273" s="22">
        <f t="shared" si="242"/>
        <v>80.043086623182745</v>
      </c>
      <c r="Z273" s="6">
        <v>3860</v>
      </c>
      <c r="AG273" s="6">
        <v>3860</v>
      </c>
      <c r="AH273" s="22" t="e">
        <f t="shared" ref="AH273:AH329" si="243">100*(AA273/AA$80)</f>
        <v>#VALUE!</v>
      </c>
      <c r="AI273" s="22" t="e">
        <f t="shared" ref="AI273:AI329" si="244">100*(AB273/AB$80)</f>
        <v>#DIV/0!</v>
      </c>
      <c r="AJ273" s="22" t="e">
        <f t="shared" ref="AJ273:AJ329" si="245">100*(AC273/AC$80)</f>
        <v>#DIV/0!</v>
      </c>
    </row>
    <row r="274" spans="16:36" x14ac:dyDescent="0.2">
      <c r="P274" s="6">
        <v>4150</v>
      </c>
      <c r="Q274" s="22">
        <f t="shared" ref="Q274:S274" si="246">Q163/Q$80*100</f>
        <v>65.094010250585725</v>
      </c>
      <c r="R274" s="22">
        <f t="shared" si="246"/>
        <v>95.653698908200795</v>
      </c>
      <c r="S274" s="22">
        <f t="shared" si="246"/>
        <v>77.440010965337009</v>
      </c>
      <c r="Z274" s="6">
        <v>3880</v>
      </c>
      <c r="AG274" s="6">
        <v>3880</v>
      </c>
      <c r="AH274" s="22" t="e">
        <f t="shared" si="243"/>
        <v>#VALUE!</v>
      </c>
      <c r="AI274" s="22" t="e">
        <f t="shared" si="244"/>
        <v>#DIV/0!</v>
      </c>
      <c r="AJ274" s="22" t="e">
        <f t="shared" si="245"/>
        <v>#DIV/0!</v>
      </c>
    </row>
    <row r="275" spans="16:36" x14ac:dyDescent="0.2">
      <c r="P275" s="6">
        <v>4200</v>
      </c>
      <c r="Q275" s="22">
        <f t="shared" ref="Q275:S275" si="247">Q164/Q$80*100</f>
        <v>77.63305511202546</v>
      </c>
      <c r="R275" s="22">
        <f t="shared" si="247"/>
        <v>95.110411271725908</v>
      </c>
      <c r="S275" s="22">
        <f t="shared" si="247"/>
        <v>90.889235197539946</v>
      </c>
      <c r="Z275" s="6">
        <v>3900</v>
      </c>
      <c r="AG275" s="6">
        <v>3900</v>
      </c>
      <c r="AH275" s="22" t="e">
        <f t="shared" si="243"/>
        <v>#VALUE!</v>
      </c>
      <c r="AI275" s="22" t="e">
        <f t="shared" si="244"/>
        <v>#DIV/0!</v>
      </c>
      <c r="AJ275" s="22" t="e">
        <f t="shared" si="245"/>
        <v>#DIV/0!</v>
      </c>
    </row>
    <row r="276" spans="16:36" x14ac:dyDescent="0.2">
      <c r="P276" s="6">
        <v>4250</v>
      </c>
      <c r="Q276" s="22">
        <f t="shared" ref="Q276:S276" si="248">Q165/Q$80*100</f>
        <v>62.382865415679731</v>
      </c>
      <c r="R276" s="22">
        <f t="shared" si="248"/>
        <v>106.15725988004885</v>
      </c>
      <c r="S276" s="22">
        <f t="shared" si="248"/>
        <v>86.550775767797063</v>
      </c>
      <c r="Z276" s="6">
        <v>3920</v>
      </c>
      <c r="AG276" s="6">
        <v>3920</v>
      </c>
      <c r="AH276" s="22" t="e">
        <f t="shared" si="243"/>
        <v>#VALUE!</v>
      </c>
      <c r="AI276" s="22" t="e">
        <f t="shared" si="244"/>
        <v>#DIV/0!</v>
      </c>
      <c r="AJ276" s="22" t="e">
        <f t="shared" si="245"/>
        <v>#DIV/0!</v>
      </c>
    </row>
    <row r="277" spans="16:36" x14ac:dyDescent="0.2">
      <c r="P277" s="6">
        <v>4300</v>
      </c>
      <c r="Q277" s="22">
        <f t="shared" ref="Q277:S277" si="249">Q166/Q$80*100</f>
        <v>62.382865415679731</v>
      </c>
      <c r="R277" s="22">
        <f t="shared" si="249"/>
        <v>94.386027756426031</v>
      </c>
      <c r="S277" s="22">
        <f t="shared" si="249"/>
        <v>90.238466283078523</v>
      </c>
      <c r="Z277" s="6">
        <v>3940</v>
      </c>
      <c r="AG277" s="6">
        <v>3940</v>
      </c>
      <c r="AH277" s="22" t="e">
        <f t="shared" si="243"/>
        <v>#VALUE!</v>
      </c>
      <c r="AI277" s="22" t="e">
        <f t="shared" si="244"/>
        <v>#DIV/0!</v>
      </c>
      <c r="AJ277" s="22" t="e">
        <f t="shared" si="245"/>
        <v>#DIV/0!</v>
      </c>
    </row>
    <row r="278" spans="16:36" x14ac:dyDescent="0.2">
      <c r="P278" s="6">
        <v>4350</v>
      </c>
      <c r="Q278" s="22">
        <f t="shared" ref="Q278:S278" si="250">Q167/Q$80*100</f>
        <v>77.294162007662209</v>
      </c>
      <c r="R278" s="22">
        <f t="shared" si="250"/>
        <v>104.52739697062417</v>
      </c>
      <c r="S278" s="22">
        <f t="shared" si="250"/>
        <v>81.561547423592756</v>
      </c>
      <c r="Z278" s="6">
        <v>3960</v>
      </c>
      <c r="AG278" s="6">
        <v>3960</v>
      </c>
      <c r="AH278" s="22" t="e">
        <f t="shared" si="243"/>
        <v>#VALUE!</v>
      </c>
      <c r="AI278" s="22" t="e">
        <f t="shared" si="244"/>
        <v>#DIV/0!</v>
      </c>
      <c r="AJ278" s="22" t="e">
        <f t="shared" si="245"/>
        <v>#DIV/0!</v>
      </c>
    </row>
    <row r="279" spans="16:36" x14ac:dyDescent="0.2">
      <c r="P279" s="6">
        <v>4400</v>
      </c>
      <c r="Q279" s="22">
        <f t="shared" ref="Q279:S279" si="251">Q168/Q$80*100</f>
        <v>72.210765442213983</v>
      </c>
      <c r="R279" s="22">
        <f t="shared" si="251"/>
        <v>91.307397816401618</v>
      </c>
      <c r="S279" s="22">
        <f t="shared" si="251"/>
        <v>92.407695997949958</v>
      </c>
      <c r="Z279" s="6">
        <v>3980</v>
      </c>
      <c r="AG279" s="6">
        <v>3980</v>
      </c>
      <c r="AH279" s="22" t="e">
        <f t="shared" si="243"/>
        <v>#VALUE!</v>
      </c>
      <c r="AI279" s="22" t="e">
        <f t="shared" si="244"/>
        <v>#DIV/0!</v>
      </c>
      <c r="AJ279" s="22" t="e">
        <f t="shared" si="245"/>
        <v>#DIV/0!</v>
      </c>
    </row>
    <row r="280" spans="16:36" x14ac:dyDescent="0.2">
      <c r="P280" s="6">
        <v>4450</v>
      </c>
      <c r="Q280" s="22">
        <f t="shared" ref="Q280:S280" si="252">Q169/Q$80*100</f>
        <v>70.516299920397742</v>
      </c>
      <c r="R280" s="22">
        <f t="shared" si="252"/>
        <v>87.866576118727252</v>
      </c>
      <c r="S280" s="22">
        <f t="shared" si="252"/>
        <v>81.561547423592756</v>
      </c>
      <c r="Z280" s="13">
        <v>4000</v>
      </c>
      <c r="AG280" s="13">
        <v>4000</v>
      </c>
      <c r="AH280" s="22" t="e">
        <f t="shared" si="243"/>
        <v>#VALUE!</v>
      </c>
      <c r="AI280" s="22" t="e">
        <f t="shared" si="244"/>
        <v>#DIV/0!</v>
      </c>
      <c r="AJ280" s="22" t="e">
        <f t="shared" si="245"/>
        <v>#DIV/0!</v>
      </c>
    </row>
    <row r="281" spans="16:36" x14ac:dyDescent="0.2">
      <c r="P281" s="6">
        <v>4500</v>
      </c>
      <c r="Q281" s="22">
        <f t="shared" ref="Q281:S281" si="253">Q170/Q$80*100</f>
        <v>80.005306842568757</v>
      </c>
      <c r="R281" s="22">
        <f t="shared" si="253"/>
        <v>93.842740119951145</v>
      </c>
      <c r="S281" s="22">
        <f t="shared" si="253"/>
        <v>86.767698739284199</v>
      </c>
      <c r="Z281" s="13">
        <v>4020</v>
      </c>
      <c r="AG281" s="13">
        <v>4020</v>
      </c>
      <c r="AH281" s="22" t="e">
        <f t="shared" si="243"/>
        <v>#VALUE!</v>
      </c>
      <c r="AI281" s="22" t="e">
        <f t="shared" si="244"/>
        <v>#DIV/0!</v>
      </c>
      <c r="AJ281" s="22" t="e">
        <f t="shared" si="245"/>
        <v>#DIV/0!</v>
      </c>
    </row>
    <row r="282" spans="16:36" x14ac:dyDescent="0.2">
      <c r="P282" s="6">
        <v>4550</v>
      </c>
      <c r="Q282" s="22">
        <f t="shared" ref="Q282:S282" si="254">Q171/Q$80*100</f>
        <v>72.549658546576694</v>
      </c>
      <c r="R282" s="22">
        <f t="shared" si="254"/>
        <v>101.81095878824966</v>
      </c>
      <c r="S282" s="22">
        <f t="shared" si="254"/>
        <v>87.852313596719938</v>
      </c>
      <c r="Z282" s="13">
        <v>4040</v>
      </c>
      <c r="AG282" s="13">
        <v>4040</v>
      </c>
      <c r="AH282" s="22" t="e">
        <f t="shared" si="243"/>
        <v>#VALUE!</v>
      </c>
      <c r="AI282" s="22" t="e">
        <f t="shared" si="244"/>
        <v>#DIV/0!</v>
      </c>
      <c r="AJ282" s="22" t="e">
        <f t="shared" si="245"/>
        <v>#DIV/0!</v>
      </c>
    </row>
    <row r="283" spans="16:36" x14ac:dyDescent="0.2">
      <c r="P283" s="6">
        <v>4600</v>
      </c>
      <c r="Q283" s="22">
        <f t="shared" ref="Q283:S283" si="255">Q172/Q$80*100</f>
        <v>71.532979233487495</v>
      </c>
      <c r="R283" s="22">
        <f t="shared" si="255"/>
        <v>92.212877210526443</v>
      </c>
      <c r="S283" s="22">
        <f t="shared" si="255"/>
        <v>88.720005482668512</v>
      </c>
      <c r="Z283" s="13">
        <v>4060</v>
      </c>
      <c r="AG283" s="13">
        <v>4060</v>
      </c>
      <c r="AH283" s="22" t="e">
        <f t="shared" si="243"/>
        <v>#VALUE!</v>
      </c>
      <c r="AI283" s="22" t="e">
        <f t="shared" si="244"/>
        <v>#DIV/0!</v>
      </c>
      <c r="AJ283" s="22" t="e">
        <f t="shared" si="245"/>
        <v>#DIV/0!</v>
      </c>
    </row>
    <row r="284" spans="16:36" x14ac:dyDescent="0.2">
      <c r="P284" s="6">
        <v>4650</v>
      </c>
      <c r="Q284" s="22">
        <f t="shared" ref="Q284:S284" si="256">Q173/Q$80*100</f>
        <v>73.566337859666447</v>
      </c>
      <c r="R284" s="22">
        <f t="shared" si="256"/>
        <v>92.575068968176382</v>
      </c>
      <c r="S284" s="22">
        <f t="shared" si="256"/>
        <v>79.175394737234171</v>
      </c>
      <c r="Z284" s="13">
        <v>4080</v>
      </c>
      <c r="AG284" s="13">
        <v>4080</v>
      </c>
      <c r="AH284" s="22" t="e">
        <f t="shared" si="243"/>
        <v>#VALUE!</v>
      </c>
      <c r="AI284" s="22" t="e">
        <f t="shared" si="244"/>
        <v>#DIV/0!</v>
      </c>
      <c r="AJ284" s="22" t="e">
        <f t="shared" si="245"/>
        <v>#DIV/0!</v>
      </c>
    </row>
    <row r="285" spans="16:36" x14ac:dyDescent="0.2">
      <c r="P285" s="6">
        <v>4700</v>
      </c>
      <c r="Q285" s="22">
        <f t="shared" ref="Q285:S285" si="257">Q174/Q$80*100</f>
        <v>68.482941294218236</v>
      </c>
      <c r="R285" s="22">
        <f t="shared" si="257"/>
        <v>94.567123635251022</v>
      </c>
      <c r="S285" s="22">
        <f t="shared" si="257"/>
        <v>93.058464912411395</v>
      </c>
      <c r="Z285" s="13">
        <v>4100</v>
      </c>
      <c r="AG285" s="13">
        <v>4100</v>
      </c>
      <c r="AH285" s="22" t="e">
        <f t="shared" si="243"/>
        <v>#VALUE!</v>
      </c>
      <c r="AI285" s="22" t="e">
        <f t="shared" si="244"/>
        <v>#DIV/0!</v>
      </c>
      <c r="AJ285" s="22" t="e">
        <f t="shared" si="245"/>
        <v>#DIV/0!</v>
      </c>
    </row>
    <row r="286" spans="16:36" x14ac:dyDescent="0.2">
      <c r="P286" s="6">
        <v>4750</v>
      </c>
      <c r="Q286" s="22">
        <f t="shared" ref="Q286:S286" si="258">Q175/Q$80*100</f>
        <v>85.427596512380219</v>
      </c>
      <c r="R286" s="22">
        <f t="shared" si="258"/>
        <v>105.61397224357395</v>
      </c>
      <c r="S286" s="22">
        <f t="shared" si="258"/>
        <v>92.841541940924259</v>
      </c>
      <c r="Z286" s="13">
        <v>4120</v>
      </c>
      <c r="AG286" s="13">
        <v>4120</v>
      </c>
      <c r="AH286" s="22" t="e">
        <f t="shared" si="243"/>
        <v>#VALUE!</v>
      </c>
      <c r="AI286" s="22" t="e">
        <f t="shared" si="244"/>
        <v>#DIV/0!</v>
      </c>
      <c r="AJ286" s="22" t="e">
        <f t="shared" si="245"/>
        <v>#DIV/0!</v>
      </c>
    </row>
    <row r="287" spans="16:36" x14ac:dyDescent="0.2">
      <c r="P287" s="6">
        <v>4800</v>
      </c>
      <c r="Q287" s="22">
        <f t="shared" ref="Q287:S287" si="259">Q176/Q$80*100</f>
        <v>66.44958266803873</v>
      </c>
      <c r="R287" s="22">
        <f t="shared" si="259"/>
        <v>93.29945248347623</v>
      </c>
      <c r="S287" s="22">
        <f t="shared" si="259"/>
        <v>99.566154057025713</v>
      </c>
      <c r="Z287" s="13">
        <v>4140</v>
      </c>
      <c r="AG287" s="13">
        <v>4140</v>
      </c>
      <c r="AH287" s="22" t="e">
        <f t="shared" si="243"/>
        <v>#VALUE!</v>
      </c>
      <c r="AI287" s="22" t="e">
        <f t="shared" si="244"/>
        <v>#DIV/0!</v>
      </c>
      <c r="AJ287" s="22" t="e">
        <f t="shared" si="245"/>
        <v>#DIV/0!</v>
      </c>
    </row>
    <row r="288" spans="16:36" x14ac:dyDescent="0.2">
      <c r="P288" s="6">
        <v>4850</v>
      </c>
      <c r="Q288" s="22">
        <f t="shared" ref="Q288:S288" si="260">Q177/Q$80*100</f>
        <v>73.566337859666447</v>
      </c>
      <c r="R288" s="22">
        <f t="shared" si="260"/>
        <v>93.842740119951145</v>
      </c>
      <c r="S288" s="22">
        <f t="shared" si="260"/>
        <v>94.14307976984712</v>
      </c>
      <c r="Z288" s="13">
        <v>4160</v>
      </c>
      <c r="AG288" s="13">
        <v>4160</v>
      </c>
      <c r="AH288" s="22" t="e">
        <f t="shared" si="243"/>
        <v>#VALUE!</v>
      </c>
      <c r="AI288" s="22" t="e">
        <f t="shared" si="244"/>
        <v>#DIV/0!</v>
      </c>
      <c r="AJ288" s="22" t="e">
        <f t="shared" si="245"/>
        <v>#DIV/0!</v>
      </c>
    </row>
    <row r="289" spans="16:36" x14ac:dyDescent="0.2">
      <c r="P289" s="6">
        <v>4900</v>
      </c>
      <c r="Q289" s="22">
        <f t="shared" ref="Q289:S289" si="261">Q178/Q$80*100</f>
        <v>66.110689563675479</v>
      </c>
      <c r="R289" s="22">
        <f t="shared" si="261"/>
        <v>94.023835998776107</v>
      </c>
      <c r="S289" s="22">
        <f t="shared" si="261"/>
        <v>87.635390625232787</v>
      </c>
      <c r="Z289" s="13">
        <v>4180</v>
      </c>
      <c r="AG289" s="13">
        <v>4180</v>
      </c>
      <c r="AH289" s="22" t="e">
        <f t="shared" si="243"/>
        <v>#VALUE!</v>
      </c>
      <c r="AI289" s="22" t="e">
        <f t="shared" si="244"/>
        <v>#DIV/0!</v>
      </c>
      <c r="AJ289" s="22" t="e">
        <f t="shared" si="245"/>
        <v>#DIV/0!</v>
      </c>
    </row>
    <row r="290" spans="16:36" x14ac:dyDescent="0.2">
      <c r="P290" s="6">
        <v>4950</v>
      </c>
      <c r="Q290" s="22">
        <f t="shared" ref="Q290:S290" si="262">Q179/Q$80*100</f>
        <v>69.838513711670686</v>
      </c>
      <c r="R290" s="22">
        <f t="shared" si="262"/>
        <v>93.842740119951145</v>
      </c>
      <c r="S290" s="22">
        <f t="shared" si="262"/>
        <v>78.307702851285597</v>
      </c>
      <c r="Z290" s="13">
        <v>4200</v>
      </c>
      <c r="AG290" s="13">
        <v>4200</v>
      </c>
      <c r="AH290" s="22" t="e">
        <f t="shared" si="243"/>
        <v>#VALUE!</v>
      </c>
      <c r="AI290" s="22" t="e">
        <f t="shared" si="244"/>
        <v>#DIV/0!</v>
      </c>
      <c r="AJ290" s="22" t="e">
        <f t="shared" si="245"/>
        <v>#DIV/0!</v>
      </c>
    </row>
    <row r="291" spans="16:36" x14ac:dyDescent="0.2">
      <c r="Z291" s="13">
        <v>4220</v>
      </c>
      <c r="AG291" s="13">
        <v>4220</v>
      </c>
      <c r="AH291" s="22" t="e">
        <f t="shared" si="243"/>
        <v>#VALUE!</v>
      </c>
      <c r="AI291" s="22" t="e">
        <f t="shared" si="244"/>
        <v>#DIV/0!</v>
      </c>
      <c r="AJ291" s="22" t="e">
        <f t="shared" si="245"/>
        <v>#DIV/0!</v>
      </c>
    </row>
    <row r="292" spans="16:36" x14ac:dyDescent="0.2">
      <c r="Z292" s="13">
        <v>4240</v>
      </c>
      <c r="AG292" s="13">
        <v>4240</v>
      </c>
      <c r="AH292" s="22" t="e">
        <f t="shared" si="243"/>
        <v>#VALUE!</v>
      </c>
      <c r="AI292" s="22" t="e">
        <f t="shared" si="244"/>
        <v>#DIV/0!</v>
      </c>
      <c r="AJ292" s="22" t="e">
        <f t="shared" si="245"/>
        <v>#DIV/0!</v>
      </c>
    </row>
    <row r="293" spans="16:36" x14ac:dyDescent="0.2">
      <c r="Z293" s="13">
        <v>4260</v>
      </c>
      <c r="AG293" s="13">
        <v>4260</v>
      </c>
      <c r="AH293" s="22" t="e">
        <f t="shared" si="243"/>
        <v>#VALUE!</v>
      </c>
      <c r="AI293" s="22" t="e">
        <f t="shared" si="244"/>
        <v>#DIV/0!</v>
      </c>
      <c r="AJ293" s="22" t="e">
        <f t="shared" si="245"/>
        <v>#DIV/0!</v>
      </c>
    </row>
    <row r="294" spans="16:36" x14ac:dyDescent="0.2">
      <c r="Z294" s="13">
        <v>4280</v>
      </c>
      <c r="AG294" s="13">
        <v>4280</v>
      </c>
      <c r="AH294" s="22" t="e">
        <f t="shared" si="243"/>
        <v>#VALUE!</v>
      </c>
      <c r="AI294" s="22" t="e">
        <f t="shared" si="244"/>
        <v>#DIV/0!</v>
      </c>
      <c r="AJ294" s="22" t="e">
        <f t="shared" si="245"/>
        <v>#DIV/0!</v>
      </c>
    </row>
    <row r="295" spans="16:36" x14ac:dyDescent="0.2">
      <c r="Z295" s="13">
        <v>4300</v>
      </c>
      <c r="AG295" s="13">
        <v>4300</v>
      </c>
      <c r="AH295" s="22" t="e">
        <f t="shared" si="243"/>
        <v>#VALUE!</v>
      </c>
      <c r="AI295" s="22" t="e">
        <f t="shared" si="244"/>
        <v>#DIV/0!</v>
      </c>
      <c r="AJ295" s="22" t="e">
        <f t="shared" si="245"/>
        <v>#DIV/0!</v>
      </c>
    </row>
    <row r="296" spans="16:36" x14ac:dyDescent="0.2">
      <c r="Z296" s="13">
        <v>4320</v>
      </c>
      <c r="AG296" s="13">
        <v>4320</v>
      </c>
      <c r="AH296" s="22" t="e">
        <f t="shared" si="243"/>
        <v>#VALUE!</v>
      </c>
      <c r="AI296" s="22" t="e">
        <f t="shared" si="244"/>
        <v>#DIV/0!</v>
      </c>
      <c r="AJ296" s="22" t="e">
        <f t="shared" si="245"/>
        <v>#DIV/0!</v>
      </c>
    </row>
    <row r="297" spans="16:36" x14ac:dyDescent="0.2">
      <c r="Z297" s="13">
        <v>4340</v>
      </c>
      <c r="AG297" s="13">
        <v>4340</v>
      </c>
      <c r="AH297" s="22" t="e">
        <f t="shared" si="243"/>
        <v>#VALUE!</v>
      </c>
      <c r="AI297" s="22" t="e">
        <f t="shared" si="244"/>
        <v>#DIV/0!</v>
      </c>
      <c r="AJ297" s="22" t="e">
        <f t="shared" si="245"/>
        <v>#DIV/0!</v>
      </c>
    </row>
    <row r="298" spans="16:36" x14ac:dyDescent="0.2">
      <c r="Z298" s="13">
        <v>4360</v>
      </c>
      <c r="AG298" s="13">
        <v>4360</v>
      </c>
      <c r="AH298" s="22" t="e">
        <f t="shared" si="243"/>
        <v>#VALUE!</v>
      </c>
      <c r="AI298" s="22" t="e">
        <f t="shared" si="244"/>
        <v>#DIV/0!</v>
      </c>
      <c r="AJ298" s="22" t="e">
        <f t="shared" si="245"/>
        <v>#DIV/0!</v>
      </c>
    </row>
    <row r="299" spans="16:36" x14ac:dyDescent="0.2">
      <c r="Z299" s="13">
        <v>4380</v>
      </c>
      <c r="AG299" s="13">
        <v>4380</v>
      </c>
      <c r="AH299" s="22" t="e">
        <f t="shared" si="243"/>
        <v>#VALUE!</v>
      </c>
      <c r="AI299" s="22" t="e">
        <f t="shared" si="244"/>
        <v>#DIV/0!</v>
      </c>
      <c r="AJ299" s="22" t="e">
        <f t="shared" si="245"/>
        <v>#DIV/0!</v>
      </c>
    </row>
    <row r="300" spans="16:36" x14ac:dyDescent="0.2">
      <c r="Z300" s="13">
        <v>4400</v>
      </c>
      <c r="AG300" s="13">
        <v>4400</v>
      </c>
      <c r="AH300" s="22" t="e">
        <f t="shared" si="243"/>
        <v>#VALUE!</v>
      </c>
      <c r="AI300" s="22" t="e">
        <f t="shared" si="244"/>
        <v>#DIV/0!</v>
      </c>
      <c r="AJ300" s="22" t="e">
        <f t="shared" si="245"/>
        <v>#DIV/0!</v>
      </c>
    </row>
    <row r="301" spans="16:36" x14ac:dyDescent="0.2">
      <c r="Z301" s="13">
        <v>4420</v>
      </c>
      <c r="AG301" s="13">
        <v>4420</v>
      </c>
      <c r="AH301" s="22" t="e">
        <f t="shared" si="243"/>
        <v>#VALUE!</v>
      </c>
      <c r="AI301" s="22" t="e">
        <f t="shared" si="244"/>
        <v>#DIV/0!</v>
      </c>
      <c r="AJ301" s="22" t="e">
        <f t="shared" si="245"/>
        <v>#DIV/0!</v>
      </c>
    </row>
    <row r="302" spans="16:36" x14ac:dyDescent="0.2">
      <c r="Z302" s="13">
        <v>4440</v>
      </c>
      <c r="AG302" s="13">
        <v>4440</v>
      </c>
      <c r="AH302" s="22" t="e">
        <f t="shared" si="243"/>
        <v>#VALUE!</v>
      </c>
      <c r="AI302" s="22" t="e">
        <f t="shared" si="244"/>
        <v>#DIV/0!</v>
      </c>
      <c r="AJ302" s="22" t="e">
        <f t="shared" si="245"/>
        <v>#DIV/0!</v>
      </c>
    </row>
    <row r="303" spans="16:36" x14ac:dyDescent="0.2">
      <c r="Z303" s="13">
        <v>4460</v>
      </c>
      <c r="AG303" s="13">
        <v>4460</v>
      </c>
      <c r="AH303" s="22" t="e">
        <f t="shared" si="243"/>
        <v>#VALUE!</v>
      </c>
      <c r="AI303" s="22" t="e">
        <f t="shared" si="244"/>
        <v>#DIV/0!</v>
      </c>
      <c r="AJ303" s="22" t="e">
        <f t="shared" si="245"/>
        <v>#DIV/0!</v>
      </c>
    </row>
    <row r="304" spans="16:36" x14ac:dyDescent="0.2">
      <c r="Z304" s="13">
        <v>4480</v>
      </c>
      <c r="AG304" s="13">
        <v>4480</v>
      </c>
      <c r="AH304" s="22" t="e">
        <f t="shared" si="243"/>
        <v>#VALUE!</v>
      </c>
      <c r="AI304" s="22" t="e">
        <f t="shared" si="244"/>
        <v>#DIV/0!</v>
      </c>
      <c r="AJ304" s="22" t="e">
        <f t="shared" si="245"/>
        <v>#DIV/0!</v>
      </c>
    </row>
    <row r="305" spans="26:36" x14ac:dyDescent="0.2">
      <c r="Z305" s="13">
        <v>4500</v>
      </c>
      <c r="AG305" s="13">
        <v>4500</v>
      </c>
      <c r="AH305" s="22" t="e">
        <f t="shared" si="243"/>
        <v>#VALUE!</v>
      </c>
      <c r="AI305" s="22" t="e">
        <f t="shared" si="244"/>
        <v>#DIV/0!</v>
      </c>
      <c r="AJ305" s="22" t="e">
        <f t="shared" si="245"/>
        <v>#DIV/0!</v>
      </c>
    </row>
    <row r="306" spans="26:36" x14ac:dyDescent="0.2">
      <c r="Z306" s="13">
        <v>4520</v>
      </c>
      <c r="AG306" s="13">
        <v>4520</v>
      </c>
      <c r="AH306" s="22" t="e">
        <f t="shared" si="243"/>
        <v>#VALUE!</v>
      </c>
      <c r="AI306" s="22" t="e">
        <f t="shared" si="244"/>
        <v>#DIV/0!</v>
      </c>
      <c r="AJ306" s="22" t="e">
        <f t="shared" si="245"/>
        <v>#DIV/0!</v>
      </c>
    </row>
    <row r="307" spans="26:36" x14ac:dyDescent="0.2">
      <c r="Z307" s="13">
        <v>4540</v>
      </c>
      <c r="AG307" s="13">
        <v>4540</v>
      </c>
      <c r="AH307" s="22" t="e">
        <f t="shared" si="243"/>
        <v>#VALUE!</v>
      </c>
      <c r="AI307" s="22" t="e">
        <f t="shared" si="244"/>
        <v>#DIV/0!</v>
      </c>
      <c r="AJ307" s="22" t="e">
        <f t="shared" si="245"/>
        <v>#DIV/0!</v>
      </c>
    </row>
    <row r="308" spans="26:36" x14ac:dyDescent="0.2">
      <c r="Z308" s="13">
        <v>4560</v>
      </c>
      <c r="AG308" s="13">
        <v>4560</v>
      </c>
      <c r="AH308" s="22" t="e">
        <f t="shared" si="243"/>
        <v>#VALUE!</v>
      </c>
      <c r="AI308" s="22" t="e">
        <f t="shared" si="244"/>
        <v>#DIV/0!</v>
      </c>
      <c r="AJ308" s="22" t="e">
        <f t="shared" si="245"/>
        <v>#DIV/0!</v>
      </c>
    </row>
    <row r="309" spans="26:36" x14ac:dyDescent="0.2">
      <c r="Z309" s="13">
        <v>4580</v>
      </c>
      <c r="AG309" s="13">
        <v>4580</v>
      </c>
      <c r="AH309" s="22" t="e">
        <f t="shared" si="243"/>
        <v>#VALUE!</v>
      </c>
      <c r="AI309" s="22" t="e">
        <f t="shared" si="244"/>
        <v>#DIV/0!</v>
      </c>
      <c r="AJ309" s="22" t="e">
        <f t="shared" si="245"/>
        <v>#DIV/0!</v>
      </c>
    </row>
    <row r="310" spans="26:36" x14ac:dyDescent="0.2">
      <c r="Z310" s="13">
        <v>4600</v>
      </c>
      <c r="AG310" s="13">
        <v>4600</v>
      </c>
      <c r="AH310" s="22" t="e">
        <f t="shared" si="243"/>
        <v>#VALUE!</v>
      </c>
      <c r="AI310" s="22" t="e">
        <f t="shared" si="244"/>
        <v>#DIV/0!</v>
      </c>
      <c r="AJ310" s="22" t="e">
        <f t="shared" si="245"/>
        <v>#DIV/0!</v>
      </c>
    </row>
    <row r="311" spans="26:36" x14ac:dyDescent="0.2">
      <c r="Z311" s="13">
        <v>4620</v>
      </c>
      <c r="AG311" s="13">
        <v>4620</v>
      </c>
      <c r="AH311" s="22" t="e">
        <f t="shared" si="243"/>
        <v>#VALUE!</v>
      </c>
      <c r="AI311" s="22" t="e">
        <f t="shared" si="244"/>
        <v>#DIV/0!</v>
      </c>
      <c r="AJ311" s="22" t="e">
        <f t="shared" si="245"/>
        <v>#DIV/0!</v>
      </c>
    </row>
    <row r="312" spans="26:36" x14ac:dyDescent="0.2">
      <c r="Z312" s="13">
        <v>4640</v>
      </c>
      <c r="AG312" s="13">
        <v>4640</v>
      </c>
      <c r="AH312" s="22" t="e">
        <f t="shared" si="243"/>
        <v>#VALUE!</v>
      </c>
      <c r="AI312" s="22" t="e">
        <f t="shared" si="244"/>
        <v>#DIV/0!</v>
      </c>
      <c r="AJ312" s="22" t="e">
        <f t="shared" si="245"/>
        <v>#DIV/0!</v>
      </c>
    </row>
    <row r="313" spans="26:36" x14ac:dyDescent="0.2">
      <c r="Z313" s="13">
        <v>4660</v>
      </c>
      <c r="AG313" s="13">
        <v>4660</v>
      </c>
      <c r="AH313" s="22" t="e">
        <f t="shared" si="243"/>
        <v>#VALUE!</v>
      </c>
      <c r="AI313" s="22" t="e">
        <f t="shared" si="244"/>
        <v>#DIV/0!</v>
      </c>
      <c r="AJ313" s="22" t="e">
        <f t="shared" si="245"/>
        <v>#DIV/0!</v>
      </c>
    </row>
    <row r="314" spans="26:36" x14ac:dyDescent="0.2">
      <c r="Z314" s="13">
        <v>4680</v>
      </c>
      <c r="AG314" s="13">
        <v>4680</v>
      </c>
      <c r="AH314" s="22" t="e">
        <f t="shared" si="243"/>
        <v>#VALUE!</v>
      </c>
      <c r="AI314" s="22" t="e">
        <f t="shared" si="244"/>
        <v>#DIV/0!</v>
      </c>
      <c r="AJ314" s="22" t="e">
        <f t="shared" si="245"/>
        <v>#DIV/0!</v>
      </c>
    </row>
    <row r="315" spans="26:36" x14ac:dyDescent="0.2">
      <c r="Z315" s="13">
        <v>4700</v>
      </c>
      <c r="AG315" s="13">
        <v>4700</v>
      </c>
      <c r="AH315" s="22" t="e">
        <f t="shared" si="243"/>
        <v>#VALUE!</v>
      </c>
      <c r="AI315" s="22" t="e">
        <f t="shared" si="244"/>
        <v>#DIV/0!</v>
      </c>
      <c r="AJ315" s="22" t="e">
        <f t="shared" si="245"/>
        <v>#DIV/0!</v>
      </c>
    </row>
    <row r="316" spans="26:36" x14ac:dyDescent="0.2">
      <c r="Z316" s="13">
        <v>4720</v>
      </c>
      <c r="AG316" s="13">
        <v>4720</v>
      </c>
      <c r="AH316" s="22" t="e">
        <f t="shared" si="243"/>
        <v>#VALUE!</v>
      </c>
      <c r="AI316" s="22" t="e">
        <f t="shared" si="244"/>
        <v>#DIV/0!</v>
      </c>
      <c r="AJ316" s="22" t="e">
        <f t="shared" si="245"/>
        <v>#DIV/0!</v>
      </c>
    </row>
    <row r="317" spans="26:36" x14ac:dyDescent="0.2">
      <c r="Z317" s="13">
        <v>4740</v>
      </c>
      <c r="AG317" s="13">
        <v>4740</v>
      </c>
      <c r="AH317" s="22" t="e">
        <f t="shared" si="243"/>
        <v>#VALUE!</v>
      </c>
      <c r="AI317" s="22" t="e">
        <f t="shared" si="244"/>
        <v>#DIV/0!</v>
      </c>
      <c r="AJ317" s="22" t="e">
        <f t="shared" si="245"/>
        <v>#DIV/0!</v>
      </c>
    </row>
    <row r="318" spans="26:36" x14ac:dyDescent="0.2">
      <c r="Z318" s="13">
        <v>4760</v>
      </c>
      <c r="AG318" s="13">
        <v>4760</v>
      </c>
      <c r="AH318" s="22" t="e">
        <f t="shared" si="243"/>
        <v>#VALUE!</v>
      </c>
      <c r="AI318" s="22" t="e">
        <f t="shared" si="244"/>
        <v>#DIV/0!</v>
      </c>
      <c r="AJ318" s="22" t="e">
        <f t="shared" si="245"/>
        <v>#DIV/0!</v>
      </c>
    </row>
    <row r="319" spans="26:36" x14ac:dyDescent="0.2">
      <c r="Z319" s="13">
        <v>4780</v>
      </c>
      <c r="AG319" s="13">
        <v>4780</v>
      </c>
      <c r="AH319" s="22" t="e">
        <f t="shared" si="243"/>
        <v>#VALUE!</v>
      </c>
      <c r="AI319" s="22" t="e">
        <f t="shared" si="244"/>
        <v>#DIV/0!</v>
      </c>
      <c r="AJ319" s="22" t="e">
        <f t="shared" si="245"/>
        <v>#DIV/0!</v>
      </c>
    </row>
    <row r="320" spans="26:36" x14ac:dyDescent="0.2">
      <c r="Z320" s="13">
        <v>4800</v>
      </c>
      <c r="AG320" s="13">
        <v>4800</v>
      </c>
      <c r="AH320" s="22" t="e">
        <f t="shared" si="243"/>
        <v>#VALUE!</v>
      </c>
      <c r="AI320" s="22" t="e">
        <f t="shared" si="244"/>
        <v>#DIV/0!</v>
      </c>
      <c r="AJ320" s="22" t="e">
        <f t="shared" si="245"/>
        <v>#DIV/0!</v>
      </c>
    </row>
    <row r="321" spans="26:36" x14ac:dyDescent="0.2">
      <c r="Z321" s="13">
        <v>4820</v>
      </c>
      <c r="AG321" s="13">
        <v>4820</v>
      </c>
      <c r="AH321" s="22" t="e">
        <f t="shared" si="243"/>
        <v>#VALUE!</v>
      </c>
      <c r="AI321" s="22" t="e">
        <f t="shared" si="244"/>
        <v>#DIV/0!</v>
      </c>
      <c r="AJ321" s="22" t="e">
        <f t="shared" si="245"/>
        <v>#DIV/0!</v>
      </c>
    </row>
    <row r="322" spans="26:36" x14ac:dyDescent="0.2">
      <c r="Z322" s="13">
        <v>4840</v>
      </c>
      <c r="AG322" s="13">
        <v>4840</v>
      </c>
      <c r="AH322" s="22" t="e">
        <f t="shared" si="243"/>
        <v>#VALUE!</v>
      </c>
      <c r="AI322" s="22" t="e">
        <f t="shared" si="244"/>
        <v>#DIV/0!</v>
      </c>
      <c r="AJ322" s="22" t="e">
        <f t="shared" si="245"/>
        <v>#DIV/0!</v>
      </c>
    </row>
    <row r="323" spans="26:36" x14ac:dyDescent="0.2">
      <c r="Z323" s="13">
        <v>4860</v>
      </c>
      <c r="AG323" s="13">
        <v>4860</v>
      </c>
      <c r="AH323" s="22" t="e">
        <f t="shared" si="243"/>
        <v>#VALUE!</v>
      </c>
      <c r="AI323" s="22" t="e">
        <f t="shared" si="244"/>
        <v>#DIV/0!</v>
      </c>
      <c r="AJ323" s="22" t="e">
        <f t="shared" si="245"/>
        <v>#DIV/0!</v>
      </c>
    </row>
    <row r="324" spans="26:36" x14ac:dyDescent="0.2">
      <c r="Z324" s="13">
        <v>4880</v>
      </c>
      <c r="AG324" s="13">
        <v>4880</v>
      </c>
      <c r="AH324" s="22" t="e">
        <f t="shared" si="243"/>
        <v>#VALUE!</v>
      </c>
      <c r="AI324" s="22" t="e">
        <f t="shared" si="244"/>
        <v>#DIV/0!</v>
      </c>
      <c r="AJ324" s="22" t="e">
        <f t="shared" si="245"/>
        <v>#DIV/0!</v>
      </c>
    </row>
    <row r="325" spans="26:36" x14ac:dyDescent="0.2">
      <c r="Z325" s="13">
        <v>4900</v>
      </c>
      <c r="AG325" s="13">
        <v>4900</v>
      </c>
      <c r="AH325" s="22" t="e">
        <f t="shared" si="243"/>
        <v>#VALUE!</v>
      </c>
      <c r="AI325" s="22" t="e">
        <f t="shared" si="244"/>
        <v>#DIV/0!</v>
      </c>
      <c r="AJ325" s="22" t="e">
        <f t="shared" si="245"/>
        <v>#DIV/0!</v>
      </c>
    </row>
    <row r="326" spans="26:36" x14ac:dyDescent="0.2">
      <c r="Z326" s="13">
        <v>4920</v>
      </c>
      <c r="AG326" s="13">
        <v>4920</v>
      </c>
      <c r="AH326" s="22" t="e">
        <f t="shared" si="243"/>
        <v>#VALUE!</v>
      </c>
      <c r="AI326" s="22" t="e">
        <f t="shared" si="244"/>
        <v>#DIV/0!</v>
      </c>
      <c r="AJ326" s="22" t="e">
        <f t="shared" si="245"/>
        <v>#DIV/0!</v>
      </c>
    </row>
    <row r="327" spans="26:36" x14ac:dyDescent="0.2">
      <c r="Z327" s="13">
        <v>4940</v>
      </c>
      <c r="AG327" s="13">
        <v>4940</v>
      </c>
      <c r="AH327" s="22" t="e">
        <f t="shared" si="243"/>
        <v>#VALUE!</v>
      </c>
      <c r="AI327" s="22" t="e">
        <f t="shared" si="244"/>
        <v>#DIV/0!</v>
      </c>
      <c r="AJ327" s="22" t="e">
        <f t="shared" si="245"/>
        <v>#DIV/0!</v>
      </c>
    </row>
    <row r="328" spans="26:36" x14ac:dyDescent="0.2">
      <c r="Z328" s="13">
        <v>4960</v>
      </c>
      <c r="AG328" s="13">
        <v>4960</v>
      </c>
      <c r="AH328" s="22" t="e">
        <f t="shared" si="243"/>
        <v>#VALUE!</v>
      </c>
      <c r="AI328" s="22" t="e">
        <f t="shared" si="244"/>
        <v>#DIV/0!</v>
      </c>
      <c r="AJ328" s="22" t="e">
        <f t="shared" si="245"/>
        <v>#DIV/0!</v>
      </c>
    </row>
    <row r="329" spans="26:36" x14ac:dyDescent="0.2">
      <c r="Z329" s="13">
        <v>4980</v>
      </c>
      <c r="AG329" s="13">
        <v>4980</v>
      </c>
      <c r="AH329" s="22" t="e">
        <f t="shared" si="243"/>
        <v>#VALUE!</v>
      </c>
      <c r="AI329" s="22" t="e">
        <f t="shared" si="244"/>
        <v>#DIV/0!</v>
      </c>
      <c r="AJ329" s="22" t="e">
        <f t="shared" si="245"/>
        <v>#DIV/0!</v>
      </c>
    </row>
  </sheetData>
  <mergeCells count="6">
    <mergeCell ref="D76:J76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08DC-6A5A-D84D-BD6B-0EAC1C4C4C13}">
  <dimension ref="A1:H16"/>
  <sheetViews>
    <sheetView workbookViewId="0">
      <selection activeCell="H11" sqref="H11"/>
    </sheetView>
  </sheetViews>
  <sheetFormatPr baseColWidth="10" defaultRowHeight="16" x14ac:dyDescent="0.2"/>
  <sheetData>
    <row r="1" spans="1:8" x14ac:dyDescent="0.2">
      <c r="A1" s="24" t="str">
        <f>kinetics!B6</f>
        <v>Recording number</v>
      </c>
      <c r="B1" s="24" t="str">
        <f>kinetics!C6</f>
        <v>Date</v>
      </c>
      <c r="C1" s="24" t="str">
        <f>kinetics!D6</f>
        <v>Holding potential (mV)</v>
      </c>
      <c r="D1" s="26" t="str">
        <f>kinetics!G6</f>
        <v>Peak (pA)</v>
      </c>
      <c r="E1" s="26" t="str">
        <f>kinetics!H6</f>
        <v>Rise time (ms)</v>
      </c>
      <c r="F1" s="26" t="str">
        <f>kinetics!I6</f>
        <v>Steady state %</v>
      </c>
      <c r="G1" s="27" t="str">
        <f>kinetics!P6</f>
        <v>weighted tau (ms)</v>
      </c>
      <c r="H1" s="27" t="s">
        <v>52</v>
      </c>
    </row>
    <row r="2" spans="1:8" x14ac:dyDescent="0.2">
      <c r="A2" s="24">
        <f>kinetics!B7</f>
        <v>14</v>
      </c>
      <c r="B2" s="94">
        <f>kinetics!C7</f>
        <v>45527</v>
      </c>
      <c r="C2" s="24">
        <f>kinetics!D7</f>
        <v>-60</v>
      </c>
      <c r="D2" s="26">
        <f>kinetics!G7</f>
        <v>-25.51</v>
      </c>
      <c r="E2" s="26">
        <f>kinetics!H7</f>
        <v>0.69</v>
      </c>
      <c r="F2" s="26">
        <f>kinetics!I7</f>
        <v>-0.71</v>
      </c>
      <c r="G2" s="27">
        <f>kinetics!P7</f>
        <v>2.9950787174002103</v>
      </c>
      <c r="H2" s="93"/>
    </row>
    <row r="3" spans="1:8" x14ac:dyDescent="0.2">
      <c r="A3" s="24">
        <f>kinetics!B8</f>
        <v>22</v>
      </c>
      <c r="B3" s="94">
        <f>kinetics!C8</f>
        <v>45527</v>
      </c>
      <c r="C3" s="24">
        <f>kinetics!D8</f>
        <v>50</v>
      </c>
      <c r="D3" s="95">
        <f>kinetics!G8</f>
        <v>17.07</v>
      </c>
      <c r="E3" s="26">
        <f>kinetics!H8</f>
        <v>0.46</v>
      </c>
      <c r="F3" s="26">
        <f>kinetics!I8</f>
        <v>-0.3</v>
      </c>
      <c r="G3" s="27">
        <f>kinetics!P8</f>
        <v>4.4303454036949264</v>
      </c>
      <c r="H3" s="93"/>
    </row>
    <row r="4" spans="1:8" x14ac:dyDescent="0.2">
      <c r="A4" s="24">
        <f>kinetics!B9</f>
        <v>23</v>
      </c>
      <c r="B4" s="94">
        <f>kinetics!C9</f>
        <v>45527</v>
      </c>
      <c r="C4" s="24">
        <f>kinetics!D9</f>
        <v>50</v>
      </c>
      <c r="D4" s="26">
        <f>kinetics!G9</f>
        <v>25.74</v>
      </c>
      <c r="E4" s="26">
        <f>kinetics!H9</f>
        <v>0.34</v>
      </c>
      <c r="F4" s="26">
        <f>kinetics!I9</f>
        <v>-0.18</v>
      </c>
      <c r="G4" s="27">
        <f>kinetics!P9</f>
        <v>5.1229036105997947</v>
      </c>
      <c r="H4" s="93"/>
    </row>
    <row r="5" spans="1:8" x14ac:dyDescent="0.2">
      <c r="A5" s="24">
        <f>kinetics!B10</f>
        <v>63</v>
      </c>
      <c r="B5" s="94">
        <f>kinetics!C10</f>
        <v>45527</v>
      </c>
      <c r="C5" s="24">
        <f>kinetics!D10</f>
        <v>-60</v>
      </c>
      <c r="D5" s="26">
        <f>kinetics!G10</f>
        <v>-34.24</v>
      </c>
      <c r="E5" s="26">
        <f>kinetics!H10</f>
        <v>1.03</v>
      </c>
      <c r="F5" s="26">
        <f>kinetics!I10</f>
        <v>-3.81</v>
      </c>
      <c r="G5" s="27">
        <f>kinetics!P10</f>
        <v>2.7130930784733005</v>
      </c>
      <c r="H5" s="93">
        <f>kinetics!AB10</f>
        <v>34.361091637021481</v>
      </c>
    </row>
    <row r="6" spans="1:8" x14ac:dyDescent="0.2">
      <c r="A6" s="24">
        <f>kinetics!B11</f>
        <v>5</v>
      </c>
      <c r="B6" s="24" t="str">
        <f>kinetics!C11</f>
        <v>16.8.2023</v>
      </c>
      <c r="C6" s="24">
        <f>kinetics!D11</f>
        <v>-60</v>
      </c>
      <c r="D6" s="26">
        <f>kinetics!G11</f>
        <v>-83.78</v>
      </c>
      <c r="E6" s="26">
        <f>kinetics!H11</f>
        <v>0.32</v>
      </c>
      <c r="F6" s="26">
        <f>kinetics!I11</f>
        <v>10.039999999999999</v>
      </c>
      <c r="G6" s="27">
        <f>kinetics!P11</f>
        <v>4.5777133592313257</v>
      </c>
      <c r="H6" s="93"/>
    </row>
    <row r="7" spans="1:8" x14ac:dyDescent="0.2">
      <c r="A7" s="24">
        <f>kinetics!B12</f>
        <v>9</v>
      </c>
      <c r="B7" s="24" t="str">
        <f>kinetics!C12</f>
        <v>16.8.2023</v>
      </c>
      <c r="C7" s="24">
        <f>kinetics!D12</f>
        <v>-60</v>
      </c>
      <c r="D7" s="26">
        <f>kinetics!G12</f>
        <v>-104.95</v>
      </c>
      <c r="E7" s="26">
        <f>kinetics!H12</f>
        <v>0.3</v>
      </c>
      <c r="F7" s="26">
        <f>kinetics!I12</f>
        <v>10.9</v>
      </c>
      <c r="G7" s="27">
        <f>kinetics!P12</f>
        <v>4.1637009402080745</v>
      </c>
      <c r="H7" s="93"/>
    </row>
    <row r="8" spans="1:8" x14ac:dyDescent="0.2">
      <c r="A8" s="24">
        <f>kinetics!B13</f>
        <v>18</v>
      </c>
      <c r="B8" s="24" t="str">
        <f>kinetics!C13</f>
        <v>17.10.2023</v>
      </c>
      <c r="C8" s="24">
        <f>kinetics!D13</f>
        <v>-60</v>
      </c>
      <c r="D8" s="26">
        <f>kinetics!G13</f>
        <v>-11.2</v>
      </c>
      <c r="E8" s="26">
        <f>kinetics!H13</f>
        <v>1.02</v>
      </c>
      <c r="F8" s="26">
        <f>kinetics!I13</f>
        <v>17.8</v>
      </c>
      <c r="G8" s="27">
        <f>kinetics!P13</f>
        <v>2.5765895042468565</v>
      </c>
      <c r="H8" s="93"/>
    </row>
    <row r="9" spans="1:8" x14ac:dyDescent="0.2">
      <c r="A9" s="24">
        <f>kinetics!B14</f>
        <v>29</v>
      </c>
      <c r="B9" s="24" t="str">
        <f>kinetics!C14</f>
        <v>18.10.2023</v>
      </c>
      <c r="C9" s="24">
        <f>kinetics!D14</f>
        <v>-60</v>
      </c>
      <c r="D9" s="26">
        <f>kinetics!G14</f>
        <v>400.59</v>
      </c>
      <c r="E9" s="26">
        <f>kinetics!H14</f>
        <v>4.7699999999999996</v>
      </c>
      <c r="F9" s="26">
        <f>kinetics!I14</f>
        <v>9.75</v>
      </c>
      <c r="G9" s="27">
        <f>kinetics!P14</f>
        <v>4.9632110091743131</v>
      </c>
      <c r="H9" s="93"/>
    </row>
    <row r="10" spans="1:8" x14ac:dyDescent="0.2">
      <c r="A10" s="24" t="str">
        <f>kinetics!B15</f>
        <v>02 MB</v>
      </c>
      <c r="B10" s="24" t="str">
        <f>kinetics!C15</f>
        <v>30.05.2024</v>
      </c>
      <c r="C10" s="24">
        <f>kinetics!D15</f>
        <v>-60</v>
      </c>
      <c r="D10" s="26">
        <f>kinetics!G15</f>
        <v>-76.400000000000006</v>
      </c>
      <c r="E10" s="26">
        <f>kinetics!H15</f>
        <v>0.37</v>
      </c>
      <c r="F10" s="26">
        <f>kinetics!I15</f>
        <v>11.12</v>
      </c>
      <c r="G10" s="27">
        <f>kinetics!P15</f>
        <v>6.4165929203539829</v>
      </c>
      <c r="H10" s="93"/>
    </row>
    <row r="11" spans="1:8" x14ac:dyDescent="0.2">
      <c r="A11" s="24" t="str">
        <f>kinetics!B16</f>
        <v>19 MB</v>
      </c>
      <c r="B11" s="24" t="str">
        <f>kinetics!C16</f>
        <v>30.05.2024</v>
      </c>
      <c r="C11" s="24">
        <f>kinetics!D16</f>
        <v>-60</v>
      </c>
      <c r="D11" s="26">
        <f>kinetics!G16</f>
        <v>-365.68</v>
      </c>
      <c r="E11" s="26">
        <f>kinetics!H16</f>
        <v>0.48</v>
      </c>
      <c r="F11" s="26">
        <f>kinetics!I16</f>
        <v>2.1</v>
      </c>
      <c r="G11" s="27">
        <f>kinetics!P16</f>
        <v>3.5320491497233637</v>
      </c>
      <c r="H11" s="93">
        <f>kinetics!AB16</f>
        <v>8.6950537634408605</v>
      </c>
    </row>
    <row r="12" spans="1:8" x14ac:dyDescent="0.2">
      <c r="A12" s="24">
        <f>kinetics!B17</f>
        <v>95</v>
      </c>
      <c r="B12" s="24">
        <f>kinetics!C17</f>
        <v>0</v>
      </c>
      <c r="C12" s="24">
        <f>kinetics!D17</f>
        <v>-60</v>
      </c>
      <c r="D12" s="26">
        <f>kinetics!G17</f>
        <v>0</v>
      </c>
      <c r="E12" s="26">
        <f>kinetics!H17</f>
        <v>0</v>
      </c>
      <c r="F12" s="26">
        <f>kinetics!I17</f>
        <v>0</v>
      </c>
      <c r="G12" s="27">
        <f>kinetics!P17</f>
        <v>3.1569020748745165</v>
      </c>
      <c r="H12" s="93"/>
    </row>
    <row r="13" spans="1:8" x14ac:dyDescent="0.2">
      <c r="A13" s="24" t="str">
        <f>kinetics!B18</f>
        <v>131 MB</v>
      </c>
      <c r="B13" s="24">
        <f>kinetics!C18</f>
        <v>0</v>
      </c>
      <c r="C13" s="24">
        <f>kinetics!D18</f>
        <v>-60</v>
      </c>
      <c r="D13" s="26">
        <f>kinetics!G18</f>
        <v>0</v>
      </c>
      <c r="E13" s="26">
        <f>kinetics!H18</f>
        <v>0</v>
      </c>
      <c r="F13" s="26">
        <f>kinetics!I18</f>
        <v>0</v>
      </c>
      <c r="G13" s="27">
        <f>kinetics!P18</f>
        <v>3.9083483483483485</v>
      </c>
      <c r="H13" s="93"/>
    </row>
    <row r="14" spans="1:8" x14ac:dyDescent="0.2">
      <c r="A14" s="24">
        <f>kinetics!B19</f>
        <v>173</v>
      </c>
      <c r="B14" s="24">
        <f>kinetics!C19</f>
        <v>0</v>
      </c>
      <c r="C14" s="24">
        <f>kinetics!D19</f>
        <v>-60</v>
      </c>
      <c r="D14" s="26">
        <f>kinetics!G19</f>
        <v>-105.42</v>
      </c>
      <c r="E14" s="26">
        <f>kinetics!H19</f>
        <v>0.49</v>
      </c>
      <c r="F14" s="26">
        <f>kinetics!I19</f>
        <v>4.2</v>
      </c>
      <c r="G14" s="27">
        <f>kinetics!P19</f>
        <v>4.2832739237729633</v>
      </c>
      <c r="H14" s="93"/>
    </row>
    <row r="15" spans="1:8" x14ac:dyDescent="0.2">
      <c r="A15" s="24">
        <f>kinetics!B20</f>
        <v>188</v>
      </c>
      <c r="B15" s="24">
        <f>kinetics!C20</f>
        <v>0</v>
      </c>
      <c r="C15" s="24">
        <f>kinetics!D20</f>
        <v>-60</v>
      </c>
      <c r="D15" s="26">
        <f>kinetics!G20</f>
        <v>-22.99</v>
      </c>
      <c r="E15" s="26">
        <f>kinetics!H20</f>
        <v>0.41</v>
      </c>
      <c r="F15" s="26">
        <f>kinetics!I20</f>
        <v>1.8</v>
      </c>
      <c r="G15" s="27">
        <f>kinetics!P20</f>
        <v>6.0713725490196069</v>
      </c>
      <c r="H15" s="93"/>
    </row>
    <row r="16" spans="1:8" x14ac:dyDescent="0.2">
      <c r="A16" s="24">
        <f>kinetics!B21</f>
        <v>0</v>
      </c>
      <c r="B16" s="24">
        <f>kinetics!C21</f>
        <v>0</v>
      </c>
      <c r="C16" s="24">
        <f>kinetics!D21</f>
        <v>0</v>
      </c>
      <c r="D16" s="26">
        <f>kinetics!G21</f>
        <v>0</v>
      </c>
      <c r="E16" s="26">
        <f>kinetics!H21</f>
        <v>0</v>
      </c>
      <c r="F16" s="26">
        <f>kinetics!I21</f>
        <v>0</v>
      </c>
      <c r="G16" s="27">
        <f>kinetics!P21</f>
        <v>0</v>
      </c>
      <c r="H16" s="9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B316-9DDC-6B4E-B3B0-406624F9996C}">
  <dimension ref="A1:F15"/>
  <sheetViews>
    <sheetView tabSelected="1" workbookViewId="0">
      <selection activeCell="G25" sqref="G25"/>
    </sheetView>
  </sheetViews>
  <sheetFormatPr baseColWidth="10" defaultRowHeight="16" x14ac:dyDescent="0.2"/>
  <sheetData>
    <row r="1" spans="1:6" x14ac:dyDescent="0.2">
      <c r="A1" s="96" t="str">
        <f>kinetics!B24</f>
        <v>Recording number</v>
      </c>
      <c r="B1" s="96" t="str">
        <f>kinetics!C24</f>
        <v>Date</v>
      </c>
      <c r="C1" s="96" t="s">
        <v>6</v>
      </c>
      <c r="D1" s="26" t="str">
        <f>kinetics!G24</f>
        <v>Peak (pA)</v>
      </c>
      <c r="E1" s="26" t="str">
        <f>kinetics!H24</f>
        <v>Rise time (ms)</v>
      </c>
      <c r="F1" t="str">
        <f>kinetics!P24</f>
        <v>weighted tau (ms)</v>
      </c>
    </row>
    <row r="2" spans="1:6" x14ac:dyDescent="0.2">
      <c r="A2" s="96">
        <f>kinetics!B25</f>
        <v>15</v>
      </c>
      <c r="B2" s="97">
        <f>kinetics!C25</f>
        <v>45527</v>
      </c>
      <c r="C2" s="96">
        <f>kinetics!D25</f>
        <v>-60</v>
      </c>
      <c r="D2" s="26">
        <f>kinetics!G25</f>
        <v>-20.67</v>
      </c>
      <c r="E2" s="26">
        <f>kinetics!H25</f>
        <v>0.75</v>
      </c>
    </row>
    <row r="3" spans="1:6" x14ac:dyDescent="0.2">
      <c r="A3" s="96">
        <f>kinetics!B26</f>
        <v>17</v>
      </c>
      <c r="B3" s="97">
        <f>kinetics!C26</f>
        <v>45527</v>
      </c>
      <c r="C3" s="96">
        <f>kinetics!D26</f>
        <v>-60</v>
      </c>
      <c r="D3" s="26">
        <f>kinetics!G26</f>
        <v>-20.73</v>
      </c>
      <c r="E3" s="26">
        <f>kinetics!H26</f>
        <v>0.5</v>
      </c>
      <c r="F3">
        <f>kinetics!P26</f>
        <v>130.32587687631684</v>
      </c>
    </row>
    <row r="4" spans="1:6" x14ac:dyDescent="0.2">
      <c r="A4" s="96">
        <f>kinetics!B27</f>
        <v>24</v>
      </c>
      <c r="B4" s="97">
        <f>kinetics!C27</f>
        <v>45527</v>
      </c>
      <c r="C4" s="96">
        <f>kinetics!D27</f>
        <v>50</v>
      </c>
      <c r="D4" s="26">
        <f>kinetics!G27</f>
        <v>33.869999999999997</v>
      </c>
      <c r="E4" s="26">
        <f>kinetics!H27</f>
        <v>0.36</v>
      </c>
      <c r="F4">
        <f>kinetics!P27</f>
        <v>75.599386564118902</v>
      </c>
    </row>
    <row r="5" spans="1:6" x14ac:dyDescent="0.2">
      <c r="A5" s="96">
        <f>kinetics!B28</f>
        <v>64</v>
      </c>
      <c r="B5" s="97">
        <f>kinetics!C28</f>
        <v>45527</v>
      </c>
      <c r="C5" s="96">
        <f>kinetics!D28</f>
        <v>-60</v>
      </c>
      <c r="D5" s="26">
        <f>kinetics!G28</f>
        <v>-42.64</v>
      </c>
      <c r="E5" s="26">
        <f>kinetics!H28</f>
        <v>0.89</v>
      </c>
    </row>
    <row r="6" spans="1:6" x14ac:dyDescent="0.2">
      <c r="A6" s="96">
        <f>kinetics!B29</f>
        <v>133</v>
      </c>
      <c r="B6" s="96" t="str">
        <f>kinetics!C29</f>
        <v>11.07.2024</v>
      </c>
      <c r="C6" s="96">
        <f>kinetics!D29</f>
        <v>-60</v>
      </c>
      <c r="D6" s="26">
        <f>kinetics!G29</f>
        <v>0</v>
      </c>
      <c r="E6" s="26">
        <f>kinetics!H29</f>
        <v>0</v>
      </c>
      <c r="F6">
        <f>kinetics!P29</f>
        <v>1.3147949886104784</v>
      </c>
    </row>
    <row r="7" spans="1:6" x14ac:dyDescent="0.2">
      <c r="A7" s="96">
        <f>kinetics!B30</f>
        <v>151</v>
      </c>
      <c r="B7" s="96" t="str">
        <f>kinetics!C30</f>
        <v>11.07.2024</v>
      </c>
      <c r="C7" s="96">
        <f>kinetics!D30</f>
        <v>-60</v>
      </c>
      <c r="D7" s="26">
        <f>kinetics!G30</f>
        <v>0</v>
      </c>
      <c r="E7" s="26">
        <f>kinetics!H30</f>
        <v>0</v>
      </c>
      <c r="F7">
        <f>kinetics!P30</f>
        <v>1.0623742079761462</v>
      </c>
    </row>
    <row r="8" spans="1:6" x14ac:dyDescent="0.2">
      <c r="A8" s="96">
        <f>kinetics!B31</f>
        <v>96</v>
      </c>
      <c r="B8" s="96">
        <f>kinetics!C31</f>
        <v>0</v>
      </c>
      <c r="C8" s="96">
        <f>kinetics!D31</f>
        <v>-60</v>
      </c>
      <c r="D8" s="26">
        <f>kinetics!G31</f>
        <v>0</v>
      </c>
      <c r="E8" s="26">
        <f>kinetics!H31</f>
        <v>0</v>
      </c>
      <c r="F8">
        <f>kinetics!P31</f>
        <v>1.2175979623824451</v>
      </c>
    </row>
    <row r="9" spans="1:6" x14ac:dyDescent="0.2">
      <c r="A9" s="96" t="str">
        <f>kinetics!B32</f>
        <v>03 MB</v>
      </c>
      <c r="B9" s="96">
        <f>kinetics!C32</f>
        <v>0</v>
      </c>
      <c r="C9" s="96">
        <f>kinetics!D32</f>
        <v>-60</v>
      </c>
      <c r="D9" s="26">
        <f>kinetics!G32</f>
        <v>0</v>
      </c>
      <c r="E9" s="26">
        <f>kinetics!H32</f>
        <v>0</v>
      </c>
      <c r="F9">
        <f>kinetics!P32</f>
        <v>7.5880471821756235</v>
      </c>
    </row>
    <row r="10" spans="1:6" x14ac:dyDescent="0.2">
      <c r="A10" s="96" t="str">
        <f>kinetics!B33</f>
        <v>20 MB</v>
      </c>
      <c r="B10" s="96">
        <f>kinetics!C33</f>
        <v>0</v>
      </c>
      <c r="C10" s="96">
        <f>kinetics!D33</f>
        <v>-60</v>
      </c>
      <c r="D10" s="26">
        <f>kinetics!G33</f>
        <v>0</v>
      </c>
      <c r="E10" s="26">
        <f>kinetics!H33</f>
        <v>0</v>
      </c>
      <c r="F10">
        <f>kinetics!P33</f>
        <v>0.38</v>
      </c>
    </row>
    <row r="11" spans="1:6" x14ac:dyDescent="0.2">
      <c r="A11" s="96">
        <f>kinetics!B34</f>
        <v>174</v>
      </c>
      <c r="B11" s="96">
        <f>kinetics!C34</f>
        <v>0</v>
      </c>
      <c r="C11" s="96">
        <f>kinetics!D34</f>
        <v>-60</v>
      </c>
      <c r="D11" s="26">
        <f>kinetics!G34</f>
        <v>0</v>
      </c>
      <c r="E11" s="26">
        <f>kinetics!H34</f>
        <v>0</v>
      </c>
      <c r="F11">
        <f>kinetics!P34</f>
        <v>1.7213333333333332</v>
      </c>
    </row>
    <row r="12" spans="1:6" x14ac:dyDescent="0.2">
      <c r="A12" s="96">
        <f>kinetics!B35</f>
        <v>189</v>
      </c>
      <c r="B12" s="96">
        <f>kinetics!C35</f>
        <v>0</v>
      </c>
      <c r="C12" s="96">
        <f>kinetics!D35</f>
        <v>-60</v>
      </c>
      <c r="D12" s="26">
        <f>kinetics!G35</f>
        <v>0</v>
      </c>
      <c r="E12" s="26">
        <f>kinetics!H35</f>
        <v>0</v>
      </c>
      <c r="F12">
        <f>kinetics!P35</f>
        <v>0.9954435483870967</v>
      </c>
    </row>
    <row r="13" spans="1:6" x14ac:dyDescent="0.2">
      <c r="A13" s="96"/>
      <c r="B13" s="96"/>
      <c r="C13" s="96"/>
      <c r="D13" s="26"/>
      <c r="E13" s="26"/>
    </row>
    <row r="14" spans="1:6" x14ac:dyDescent="0.2">
      <c r="A14" s="96"/>
      <c r="B14" s="96"/>
      <c r="C14" s="96"/>
      <c r="D14" s="26"/>
      <c r="E14" s="26"/>
    </row>
    <row r="15" spans="1:6" x14ac:dyDescent="0.2">
      <c r="A15" s="96"/>
      <c r="B15" s="96"/>
      <c r="C15" s="96"/>
      <c r="D15" s="26"/>
      <c r="E1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6076-0E3A-AB40-A6AA-2D00B0321B78}">
  <dimension ref="A1:G15"/>
  <sheetViews>
    <sheetView workbookViewId="0">
      <selection activeCell="I38" sqref="I38"/>
    </sheetView>
  </sheetViews>
  <sheetFormatPr baseColWidth="10" defaultRowHeight="16" x14ac:dyDescent="0.2"/>
  <sheetData>
    <row r="1" spans="1:7" x14ac:dyDescent="0.2">
      <c r="A1" t="str">
        <f>kinetics!C58</f>
        <v>holding v</v>
      </c>
      <c r="B1">
        <f>kinetics!D58</f>
        <v>-60</v>
      </c>
      <c r="C1">
        <f>kinetics!E58</f>
        <v>50</v>
      </c>
      <c r="D1">
        <f>kinetics!F58</f>
        <v>-60</v>
      </c>
      <c r="E1">
        <f>kinetics!G58</f>
        <v>-60</v>
      </c>
      <c r="F1">
        <f>kinetics!H58</f>
        <v>-60</v>
      </c>
      <c r="G1">
        <f>kinetics!I58</f>
        <v>-60</v>
      </c>
    </row>
    <row r="2" spans="1:7" x14ac:dyDescent="0.2">
      <c r="A2" t="str">
        <f>kinetics!C59</f>
        <v>Recording number</v>
      </c>
      <c r="B2">
        <f>kinetics!D59</f>
        <v>16</v>
      </c>
      <c r="C2">
        <f>kinetics!E59</f>
        <v>26</v>
      </c>
      <c r="D2">
        <f>kinetics!F59</f>
        <v>65</v>
      </c>
      <c r="E2">
        <f>kinetics!G59</f>
        <v>69</v>
      </c>
      <c r="F2">
        <f>kinetics!H59</f>
        <v>175</v>
      </c>
      <c r="G2">
        <f>kinetics!I59</f>
        <v>190</v>
      </c>
    </row>
    <row r="3" spans="1:7" x14ac:dyDescent="0.2">
      <c r="A3" t="str">
        <f>kinetics!C60</f>
        <v>Date</v>
      </c>
      <c r="B3" s="98">
        <f>kinetics!D60</f>
        <v>45527</v>
      </c>
      <c r="C3" s="98">
        <f>kinetics!E60</f>
        <v>45527</v>
      </c>
      <c r="D3" s="98">
        <f>kinetics!F60</f>
        <v>45527</v>
      </c>
      <c r="E3" s="98">
        <f>kinetics!G60</f>
        <v>45527</v>
      </c>
      <c r="F3" s="98" t="str">
        <f>kinetics!H60</f>
        <v>jenn</v>
      </c>
      <c r="G3" s="98" t="str">
        <f>kinetics!I60</f>
        <v>jenn</v>
      </c>
    </row>
    <row r="4" spans="1:7" x14ac:dyDescent="0.2">
      <c r="A4">
        <f>kinetics!C61</f>
        <v>0</v>
      </c>
      <c r="B4">
        <f>kinetics!D61</f>
        <v>100</v>
      </c>
      <c r="C4">
        <f>kinetics!E61</f>
        <v>100</v>
      </c>
      <c r="D4">
        <f>kinetics!F61</f>
        <v>100</v>
      </c>
      <c r="E4">
        <f>kinetics!G61</f>
        <v>100</v>
      </c>
      <c r="F4">
        <f>kinetics!H61</f>
        <v>100</v>
      </c>
      <c r="G4">
        <f>kinetics!I61</f>
        <v>100</v>
      </c>
    </row>
    <row r="5" spans="1:7" x14ac:dyDescent="0.2">
      <c r="A5">
        <f>kinetics!C62</f>
        <v>25</v>
      </c>
      <c r="B5">
        <f>kinetics!D62</f>
        <v>23.82318136670952</v>
      </c>
      <c r="C5">
        <f>kinetics!E62</f>
        <v>37.199651504035216</v>
      </c>
      <c r="D5">
        <f>kinetics!F62</f>
        <v>31.519700029233753</v>
      </c>
      <c r="E5">
        <f>kinetics!G62</f>
        <v>34.046925263217467</v>
      </c>
      <c r="F5">
        <f>kinetics!H62</f>
        <v>30.37974683544304</v>
      </c>
      <c r="G5">
        <f>kinetics!I62</f>
        <v>22.222222222222221</v>
      </c>
    </row>
    <row r="6" spans="1:7" x14ac:dyDescent="0.2">
      <c r="A6">
        <f>kinetics!C63</f>
        <v>100</v>
      </c>
      <c r="B6">
        <f>kinetics!D63</f>
        <v>54.734917993650434</v>
      </c>
      <c r="C6">
        <f>kinetics!E63</f>
        <v>67.24367204695524</v>
      </c>
      <c r="D6">
        <f>kinetics!F63</f>
        <v>52.11368418685759</v>
      </c>
      <c r="E6">
        <f>kinetics!G63</f>
        <v>45.246173046582761</v>
      </c>
      <c r="F6">
        <f>kinetics!H63</f>
        <v>49.659201557935731</v>
      </c>
      <c r="G6">
        <f>kinetics!I63</f>
        <v>35.555555555555557</v>
      </c>
    </row>
    <row r="7" spans="1:7" x14ac:dyDescent="0.2">
      <c r="A7">
        <f>kinetics!C64</f>
        <v>225</v>
      </c>
      <c r="B7">
        <f>kinetics!D64</f>
        <v>75.486818053867992</v>
      </c>
      <c r="C7">
        <f>kinetics!E64</f>
        <v>87.690297138664704</v>
      </c>
      <c r="D7">
        <f>kinetics!F64</f>
        <v>76.443022059663619</v>
      </c>
      <c r="E7">
        <f>kinetics!G64</f>
        <v>69.387633112407627</v>
      </c>
      <c r="F7">
        <f>kinetics!H64</f>
        <v>71.470301850048685</v>
      </c>
      <c r="G7">
        <f>kinetics!I64</f>
        <v>43.703703703703702</v>
      </c>
    </row>
    <row r="8" spans="1:7" x14ac:dyDescent="0.2">
      <c r="A8">
        <f>kinetics!C65</f>
        <v>400</v>
      </c>
      <c r="B8">
        <f>kinetics!D65</f>
        <v>87.678559339245822</v>
      </c>
      <c r="C8">
        <f>kinetics!E65</f>
        <v>99.061124358033751</v>
      </c>
      <c r="D8">
        <f>kinetics!F65</f>
        <v>86.869881148009441</v>
      </c>
      <c r="E8">
        <f>kinetics!G65</f>
        <v>80.089517471484641</v>
      </c>
      <c r="F8">
        <f>kinetics!H65</f>
        <v>75.75462512171373</v>
      </c>
      <c r="G8">
        <f>kinetics!I65</f>
        <v>55.555555555555557</v>
      </c>
    </row>
    <row r="9" spans="1:7" x14ac:dyDescent="0.2">
      <c r="A9">
        <f>kinetics!C66</f>
        <v>625</v>
      </c>
      <c r="B9">
        <f>kinetics!D66</f>
        <v>88.716154342256701</v>
      </c>
      <c r="C9">
        <f>kinetics!E66</f>
        <v>112.83130044020541</v>
      </c>
      <c r="D9">
        <f>kinetics!F66</f>
        <v>81.463361620719212</v>
      </c>
      <c r="E9">
        <f>kinetics!G66</f>
        <v>86.9337458406618</v>
      </c>
      <c r="F9">
        <f>kinetics!H66</f>
        <v>75.559883154819858</v>
      </c>
      <c r="G9">
        <f>kinetics!I66</f>
        <v>63.703703703703695</v>
      </c>
    </row>
    <row r="10" spans="1:7" x14ac:dyDescent="0.2">
      <c r="A10">
        <f>kinetics!C67</f>
        <v>900</v>
      </c>
      <c r="B10">
        <f>kinetics!D67</f>
        <v>95.979319363332436</v>
      </c>
      <c r="C10">
        <f>kinetics!E67</f>
        <v>107.19804658840792</v>
      </c>
      <c r="D10">
        <f>kinetics!F67</f>
        <v>90.860407465770905</v>
      </c>
      <c r="E10">
        <f>kinetics!G67</f>
        <v>85.440459651023531</v>
      </c>
      <c r="F10">
        <f>kinetics!H67</f>
        <v>84.712755598831549</v>
      </c>
      <c r="G10">
        <f>kinetics!I67</f>
        <v>68.8888888888889</v>
      </c>
    </row>
    <row r="11" spans="1:7" x14ac:dyDescent="0.2">
      <c r="A11">
        <f>kinetics!C68</f>
        <v>1225</v>
      </c>
      <c r="B11">
        <f>kinetics!D68</f>
        <v>87.159761837740376</v>
      </c>
      <c r="C11">
        <f>kinetics!E68</f>
        <v>112.83130044020541</v>
      </c>
      <c r="D11">
        <f>kinetics!F68</f>
        <v>88.414601012949518</v>
      </c>
      <c r="E11">
        <f>kinetics!G68</f>
        <v>93.155771630822841</v>
      </c>
      <c r="F11">
        <f>kinetics!H68</f>
        <v>85.491723466407009</v>
      </c>
      <c r="G11">
        <f>kinetics!I68</f>
        <v>84.444444444444443</v>
      </c>
    </row>
    <row r="12" spans="1:7" x14ac:dyDescent="0.2">
      <c r="A12">
        <f>kinetics!C69</f>
        <v>1600</v>
      </c>
      <c r="B12">
        <f>kinetics!D69</f>
        <v>97.795110618601882</v>
      </c>
      <c r="C12">
        <f>kinetics!E69</f>
        <v>104.17278063096111</v>
      </c>
      <c r="D12">
        <f>kinetics!F69</f>
        <v>86.612427837185734</v>
      </c>
      <c r="E12">
        <f>kinetics!G69</f>
        <v>94.400176788855447</v>
      </c>
      <c r="F12">
        <f>kinetics!H69</f>
        <v>91.528724440116832</v>
      </c>
      <c r="G12">
        <f>kinetics!I69</f>
        <v>82.222222222222214</v>
      </c>
    </row>
    <row r="13" spans="1:7" x14ac:dyDescent="0.2">
      <c r="A13">
        <f>kinetics!C70</f>
        <v>2025</v>
      </c>
      <c r="B13">
        <f>kinetics!D70</f>
        <v>91.828939351288923</v>
      </c>
      <c r="C13">
        <f>kinetics!E70</f>
        <v>100.62591709464417</v>
      </c>
      <c r="D13">
        <f>kinetics!F70</f>
        <v>95.494567060591109</v>
      </c>
      <c r="E13">
        <f>kinetics!G70</f>
        <v>98.506713810361362</v>
      </c>
      <c r="F13">
        <f>kinetics!H70</f>
        <v>90.16553067185977</v>
      </c>
      <c r="G13">
        <f>kinetics!I70</f>
        <v>92.592592592592595</v>
      </c>
    </row>
    <row r="14" spans="1:7" x14ac:dyDescent="0.2">
      <c r="A14">
        <f>kinetics!C71</f>
        <v>2500</v>
      </c>
      <c r="B14">
        <f>kinetics!D71</f>
        <v>92.736834978923852</v>
      </c>
      <c r="C14">
        <f>kinetics!E71</f>
        <v>115.75224688187819</v>
      </c>
      <c r="D14">
        <f>kinetics!F71</f>
        <v>95.623293716002792</v>
      </c>
      <c r="E14">
        <f>kinetics!G71</f>
        <v>92.65800956761035</v>
      </c>
      <c r="F14">
        <f>kinetics!H71</f>
        <v>88.412852969814992</v>
      </c>
      <c r="G14">
        <f>kinetics!I71</f>
        <v>88.888888888888886</v>
      </c>
    </row>
    <row r="15" spans="1:7" x14ac:dyDescent="0.2">
      <c r="A15">
        <f>kinetics!C72</f>
        <v>3025</v>
      </c>
      <c r="B15">
        <f>kinetics!D72</f>
        <v>98.573306870860051</v>
      </c>
      <c r="C15">
        <f>kinetics!E72</f>
        <v>97.079053558327217</v>
      </c>
      <c r="D15">
        <f>kinetics!F72</f>
        <v>92.791307296946371</v>
      </c>
      <c r="E15">
        <f>kinetics!G72</f>
        <v>99.502237936787509</v>
      </c>
      <c r="F15">
        <f>kinetics!H72</f>
        <v>88.21811100292112</v>
      </c>
      <c r="G15">
        <f>kinetics!I72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383E-9ACE-CE47-AD72-611FE825BC34}">
  <dimension ref="A1:D53"/>
  <sheetViews>
    <sheetView workbookViewId="0">
      <selection activeCell="I18" sqref="I18"/>
    </sheetView>
  </sheetViews>
  <sheetFormatPr baseColWidth="10" defaultRowHeight="16" x14ac:dyDescent="0.2"/>
  <sheetData>
    <row r="1" spans="1:4" x14ac:dyDescent="0.2">
      <c r="A1" t="str">
        <f>kinetics!C77</f>
        <v>holding v</v>
      </c>
      <c r="B1">
        <f>kinetics!D77</f>
        <v>-60</v>
      </c>
      <c r="C1">
        <f>kinetics!F77</f>
        <v>50</v>
      </c>
      <c r="D1">
        <f>kinetics!G77</f>
        <v>-60</v>
      </c>
    </row>
    <row r="2" spans="1:4" x14ac:dyDescent="0.2">
      <c r="A2" t="str">
        <f>kinetics!C78</f>
        <v>recording</v>
      </c>
      <c r="B2">
        <f>kinetics!D78</f>
        <v>18</v>
      </c>
      <c r="C2">
        <f>kinetics!F78</f>
        <v>30</v>
      </c>
      <c r="D2">
        <f>kinetics!G78</f>
        <v>66</v>
      </c>
    </row>
    <row r="3" spans="1:4" x14ac:dyDescent="0.2">
      <c r="A3" t="str">
        <f>kinetics!C79</f>
        <v>date</v>
      </c>
      <c r="B3" s="98">
        <f>kinetics!D79</f>
        <v>45527</v>
      </c>
      <c r="C3" s="98">
        <f>kinetics!F79</f>
        <v>45527</v>
      </c>
      <c r="D3" s="98">
        <f>kinetics!G79</f>
        <v>45527</v>
      </c>
    </row>
    <row r="4" spans="1:4" x14ac:dyDescent="0.2">
      <c r="A4">
        <f>kinetics!C142</f>
        <v>0</v>
      </c>
      <c r="B4">
        <f>kinetics!D142</f>
        <v>100</v>
      </c>
      <c r="C4">
        <f>kinetics!F142</f>
        <v>100</v>
      </c>
      <c r="D4">
        <f>kinetics!G142</f>
        <v>100</v>
      </c>
    </row>
    <row r="5" spans="1:4" x14ac:dyDescent="0.2">
      <c r="A5">
        <f>kinetics!C143</f>
        <v>100</v>
      </c>
      <c r="B5">
        <f>kinetics!D143</f>
        <v>111.69387014871246</v>
      </c>
      <c r="C5">
        <f>kinetics!F143</f>
        <v>95.498874718679673</v>
      </c>
      <c r="D5">
        <f>kinetics!G143</f>
        <v>76.532628231916036</v>
      </c>
    </row>
    <row r="6" spans="1:4" x14ac:dyDescent="0.2">
      <c r="A6">
        <f>kinetics!C144</f>
        <v>200</v>
      </c>
      <c r="B6">
        <f>kinetics!D144</f>
        <v>109.80776206021044</v>
      </c>
      <c r="C6">
        <f>kinetics!F144</f>
        <v>91.747936984246067</v>
      </c>
      <c r="D6">
        <f>kinetics!G144</f>
        <v>83.755528142287545</v>
      </c>
    </row>
    <row r="7" spans="1:4" x14ac:dyDescent="0.2">
      <c r="A7">
        <f>kinetics!C145</f>
        <v>300</v>
      </c>
      <c r="B7">
        <f>kinetics!D145</f>
        <v>96.227783822995988</v>
      </c>
      <c r="C7">
        <f>kinetics!F145</f>
        <v>98.499624906226558</v>
      </c>
      <c r="D7">
        <f>kinetics!G145</f>
        <v>73.012775174293537</v>
      </c>
    </row>
    <row r="8" spans="1:4" x14ac:dyDescent="0.2">
      <c r="A8">
        <f>kinetics!C146</f>
        <v>400</v>
      </c>
      <c r="B8">
        <f>kinetics!D146</f>
        <v>118.86108088502007</v>
      </c>
      <c r="C8">
        <f>kinetics!F146</f>
        <v>98.274568642160546</v>
      </c>
      <c r="D8">
        <f>kinetics!G146</f>
        <v>83.979622739600885</v>
      </c>
    </row>
    <row r="9" spans="1:4" x14ac:dyDescent="0.2">
      <c r="A9">
        <f>kinetics!C147</f>
        <v>500</v>
      </c>
      <c r="B9">
        <f>kinetics!D147</f>
        <v>109.05331882480964</v>
      </c>
      <c r="C9">
        <f>kinetics!F147</f>
        <v>97.974493623405863</v>
      </c>
      <c r="D9">
        <f>kinetics!G147</f>
        <v>85.962440259969696</v>
      </c>
    </row>
    <row r="10" spans="1:4" x14ac:dyDescent="0.2">
      <c r="A10">
        <f>kinetics!C148</f>
        <v>600</v>
      </c>
      <c r="B10">
        <f>kinetics!D148</f>
        <v>130.93217265143292</v>
      </c>
      <c r="C10">
        <f>kinetics!F148</f>
        <v>98.199549887471861</v>
      </c>
      <c r="D10">
        <f>kinetics!G148</f>
        <v>84.203549391925137</v>
      </c>
    </row>
    <row r="11" spans="1:4" x14ac:dyDescent="0.2">
      <c r="A11">
        <f>kinetics!C149</f>
        <v>700</v>
      </c>
      <c r="B11">
        <f>kinetics!D149</f>
        <v>113.57997823721446</v>
      </c>
      <c r="C11">
        <f>kinetics!F149</f>
        <v>101.72543135783947</v>
      </c>
      <c r="D11">
        <f>kinetics!G149</f>
        <v>79.449869878908217</v>
      </c>
    </row>
    <row r="12" spans="1:4" x14ac:dyDescent="0.2">
      <c r="A12">
        <f>kinetics!C150</f>
        <v>800</v>
      </c>
      <c r="B12">
        <f>kinetics!D150</f>
        <v>105.28110264780564</v>
      </c>
      <c r="C12">
        <f>kinetics!F150</f>
        <v>100.45011252813202</v>
      </c>
      <c r="D12">
        <f>kinetics!G150</f>
        <v>69.082004315043321</v>
      </c>
    </row>
    <row r="13" spans="1:4" x14ac:dyDescent="0.2">
      <c r="A13">
        <f>kinetics!C151</f>
        <v>900</v>
      </c>
      <c r="B13">
        <f>kinetics!D151</f>
        <v>105.65832426550602</v>
      </c>
      <c r="C13">
        <f>kinetics!F151</f>
        <v>99.774943735933988</v>
      </c>
      <c r="D13">
        <f>kinetics!G151</f>
        <v>72.56230013039287</v>
      </c>
    </row>
    <row r="14" spans="1:4" x14ac:dyDescent="0.2">
      <c r="A14">
        <f>kinetics!C152</f>
        <v>1000</v>
      </c>
      <c r="B14">
        <f>kinetics!D152</f>
        <v>112.82553500181365</v>
      </c>
      <c r="C14">
        <f>kinetics!F152</f>
        <v>98.274568642160546</v>
      </c>
      <c r="D14">
        <f>kinetics!G152</f>
        <v>85.399274128286152</v>
      </c>
    </row>
    <row r="15" spans="1:4" x14ac:dyDescent="0.2">
      <c r="A15">
        <f>kinetics!C153</f>
        <v>1100</v>
      </c>
      <c r="B15">
        <f>kinetics!D153</f>
        <v>117.35219441421847</v>
      </c>
      <c r="C15">
        <f>kinetics!F153</f>
        <v>95.873968492123026</v>
      </c>
      <c r="D15">
        <f>kinetics!G153</f>
        <v>75.40640793187562</v>
      </c>
    </row>
    <row r="16" spans="1:4" x14ac:dyDescent="0.2">
      <c r="A16">
        <f>kinetics!C154</f>
        <v>1200</v>
      </c>
      <c r="B16">
        <f>kinetics!D154</f>
        <v>115.84330794341686</v>
      </c>
      <c r="C16">
        <f>kinetics!F154</f>
        <v>99.924981245311315</v>
      </c>
      <c r="D16">
        <f>kinetics!G154</f>
        <v>85.99836809305431</v>
      </c>
    </row>
    <row r="17" spans="1:4" x14ac:dyDescent="0.2">
      <c r="A17">
        <f>kinetics!C155</f>
        <v>1300</v>
      </c>
      <c r="B17">
        <f>kinetics!D155</f>
        <v>118.86108088502007</v>
      </c>
      <c r="C17">
        <f>kinetics!F155</f>
        <v>96.399099774943735</v>
      </c>
      <c r="D17">
        <f>kinetics!G155</f>
        <v>70.016204515014763</v>
      </c>
    </row>
    <row r="18" spans="1:4" x14ac:dyDescent="0.2">
      <c r="A18">
        <f>kinetics!C156</f>
        <v>1400</v>
      </c>
      <c r="B18">
        <f>kinetics!D156</f>
        <v>116.59775117881766</v>
      </c>
      <c r="C18">
        <f>kinetics!F156</f>
        <v>97.824456114028507</v>
      </c>
      <c r="D18">
        <f>kinetics!G156</f>
        <v>70.876375162867717</v>
      </c>
    </row>
    <row r="19" spans="1:4" x14ac:dyDescent="0.2">
      <c r="A19">
        <f>kinetics!C157</f>
        <v>1500</v>
      </c>
      <c r="B19">
        <f>kinetics!D157</f>
        <v>136.21327529923852</v>
      </c>
      <c r="C19">
        <f>kinetics!F157</f>
        <v>97.749437359339836</v>
      </c>
      <c r="D19">
        <f>kinetics!G157</f>
        <v>55.642418906519239</v>
      </c>
    </row>
    <row r="20" spans="1:4" x14ac:dyDescent="0.2">
      <c r="A20">
        <f>kinetics!C158</f>
        <v>1600</v>
      </c>
      <c r="B20">
        <f>kinetics!D158</f>
        <v>113.95719985491483</v>
      </c>
      <c r="C20">
        <f>kinetics!F158</f>
        <v>96.174043510877709</v>
      </c>
      <c r="D20">
        <f>kinetics!G158</f>
        <v>69.228719859365995</v>
      </c>
    </row>
    <row r="21" spans="1:4" x14ac:dyDescent="0.2">
      <c r="A21">
        <f>kinetics!C159</f>
        <v>1700</v>
      </c>
      <c r="B21">
        <f>kinetics!D159</f>
        <v>107.92165397170844</v>
      </c>
      <c r="C21">
        <f>kinetics!F159</f>
        <v>100.30007501875468</v>
      </c>
      <c r="D21">
        <f>kinetics!G159</f>
        <v>71.96075237136067</v>
      </c>
    </row>
    <row r="22" spans="1:4" x14ac:dyDescent="0.2">
      <c r="A22">
        <f>kinetics!C160</f>
        <v>1800</v>
      </c>
      <c r="B22">
        <f>kinetics!D160</f>
        <v>125.6510700036273</v>
      </c>
      <c r="C22">
        <f>kinetics!F160</f>
        <v>95.573893473368329</v>
      </c>
      <c r="D22">
        <f>kinetics!G160</f>
        <v>57.851122437419519</v>
      </c>
    </row>
    <row r="23" spans="1:4" x14ac:dyDescent="0.2">
      <c r="A23">
        <f>kinetics!C161</f>
        <v>1900</v>
      </c>
      <c r="B23">
        <f>kinetics!D161</f>
        <v>98.491113529198401</v>
      </c>
      <c r="C23">
        <f>kinetics!F161</f>
        <v>96.249062265566394</v>
      </c>
      <c r="D23">
        <f>kinetics!G161</f>
        <v>78.922127745342138</v>
      </c>
    </row>
    <row r="24" spans="1:4" x14ac:dyDescent="0.2">
      <c r="A24">
        <f>kinetics!C162</f>
        <v>2000</v>
      </c>
      <c r="B24">
        <f>kinetics!D162</f>
        <v>112.82553500181365</v>
      </c>
      <c r="C24">
        <f>kinetics!F162</f>
        <v>96.999249812453115</v>
      </c>
      <c r="D24">
        <f>kinetics!G162</f>
        <v>67.057287721464164</v>
      </c>
    </row>
    <row r="25" spans="1:4" x14ac:dyDescent="0.2">
      <c r="A25">
        <f>kinetics!C163</f>
        <v>2100</v>
      </c>
      <c r="B25">
        <f>kinetics!D163</f>
        <v>111.31664853101206</v>
      </c>
      <c r="C25">
        <f>kinetics!F163</f>
        <v>95.348837209302317</v>
      </c>
      <c r="D25">
        <f>kinetics!G163</f>
        <v>60.806297858456062</v>
      </c>
    </row>
    <row r="26" spans="1:4" x14ac:dyDescent="0.2">
      <c r="A26">
        <f>kinetics!C164</f>
        <v>2200</v>
      </c>
      <c r="B26">
        <f>kinetics!D164</f>
        <v>94.718897352194389</v>
      </c>
      <c r="C26">
        <f>kinetics!F164</f>
        <v>94.823705926481622</v>
      </c>
      <c r="D26">
        <f>kinetics!G164</f>
        <v>75.514909793839166</v>
      </c>
    </row>
    <row r="27" spans="1:4" x14ac:dyDescent="0.2">
      <c r="A27">
        <f>kinetics!C165</f>
        <v>2300</v>
      </c>
      <c r="B27">
        <f>kinetics!D165</f>
        <v>118.48385926731966</v>
      </c>
      <c r="C27">
        <f>kinetics!F165</f>
        <v>98.574643660915214</v>
      </c>
      <c r="D27">
        <f>kinetics!G165</f>
        <v>76.001760524129708</v>
      </c>
    </row>
    <row r="28" spans="1:4" x14ac:dyDescent="0.2">
      <c r="A28">
        <f>kinetics!C166</f>
        <v>2400</v>
      </c>
      <c r="B28">
        <f>kinetics!D166</f>
        <v>109.05331882480964</v>
      </c>
      <c r="C28">
        <f>kinetics!F166</f>
        <v>95.948987246811697</v>
      </c>
      <c r="D28">
        <f>kinetics!G166</f>
        <v>77.60985858535895</v>
      </c>
    </row>
    <row r="29" spans="1:4" x14ac:dyDescent="0.2">
      <c r="A29">
        <f>kinetics!C167</f>
        <v>2500</v>
      </c>
      <c r="B29">
        <f>kinetics!D167</f>
        <v>103.01777294160324</v>
      </c>
      <c r="C29">
        <f>kinetics!F167</f>
        <v>96.699174793698418</v>
      </c>
      <c r="D29">
        <f>kinetics!G167</f>
        <v>63.125677137267743</v>
      </c>
    </row>
    <row r="30" spans="1:4" x14ac:dyDescent="0.2">
      <c r="A30">
        <f>kinetics!C168</f>
        <v>2600</v>
      </c>
      <c r="B30">
        <f>kinetics!D168</f>
        <v>119.99274573812129</v>
      </c>
      <c r="C30">
        <f>kinetics!F168</f>
        <v>96.999249812453115</v>
      </c>
      <c r="D30">
        <f>kinetics!G168</f>
        <v>52.756971848456168</v>
      </c>
    </row>
    <row r="31" spans="1:4" x14ac:dyDescent="0.2">
      <c r="A31">
        <f>kinetics!C169</f>
        <v>2700</v>
      </c>
      <c r="B31">
        <f>kinetics!D169</f>
        <v>95.850562205295603</v>
      </c>
      <c r="C31">
        <f>kinetics!F169</f>
        <v>97.449362340585139</v>
      </c>
      <c r="D31">
        <f>kinetics!G169</f>
        <v>44.634735919600267</v>
      </c>
    </row>
    <row r="32" spans="1:4" x14ac:dyDescent="0.2">
      <c r="A32">
        <f>kinetics!C170</f>
        <v>2800</v>
      </c>
      <c r="B32">
        <f>kinetics!D170</f>
        <v>115.46608632571646</v>
      </c>
      <c r="C32">
        <f>kinetics!F170</f>
        <v>91.072768192048002</v>
      </c>
      <c r="D32">
        <f>kinetics!G170</f>
        <v>67.204003265786355</v>
      </c>
    </row>
    <row r="33" spans="1:4" x14ac:dyDescent="0.2">
      <c r="A33">
        <f>kinetics!C171</f>
        <v>2900</v>
      </c>
      <c r="B33">
        <f>kinetics!D171</f>
        <v>135.08161044613735</v>
      </c>
      <c r="C33">
        <f>kinetics!F171</f>
        <v>95.348837209302317</v>
      </c>
      <c r="D33">
        <f>kinetics!G171</f>
        <v>69.187492566111871</v>
      </c>
    </row>
    <row r="34" spans="1:4" x14ac:dyDescent="0.2">
      <c r="A34">
        <f>kinetics!C172</f>
        <v>3000</v>
      </c>
      <c r="B34">
        <f>kinetics!D172</f>
        <v>121.12441059122247</v>
      </c>
      <c r="C34">
        <f>kinetics!F172</f>
        <v>92.948237059264798</v>
      </c>
      <c r="D34">
        <f>kinetics!G172</f>
        <v>68.924568488145127</v>
      </c>
    </row>
    <row r="35" spans="1:4" x14ac:dyDescent="0.2">
      <c r="A35">
        <f>kinetics!C173</f>
        <v>3100</v>
      </c>
      <c r="B35">
        <f>kinetics!D173</f>
        <v>112.82553500181365</v>
      </c>
      <c r="C35">
        <f>kinetics!F173</f>
        <v>96.549137284321077</v>
      </c>
      <c r="D35">
        <f>kinetics!G173</f>
        <v>70.909233403395433</v>
      </c>
    </row>
    <row r="36" spans="1:4" x14ac:dyDescent="0.2">
      <c r="A36">
        <f>kinetics!C174</f>
        <v>3200</v>
      </c>
      <c r="B36">
        <f>kinetics!D174</f>
        <v>93.96445411679359</v>
      </c>
      <c r="C36">
        <f>kinetics!F174</f>
        <v>98.499624906226558</v>
      </c>
      <c r="D36">
        <f>kinetics!G174</f>
        <v>63.908580695455775</v>
      </c>
    </row>
    <row r="37" spans="1:4" x14ac:dyDescent="0.2">
      <c r="A37">
        <f>kinetics!C175</f>
        <v>3300</v>
      </c>
      <c r="B37">
        <f>kinetics!D175</f>
        <v>105.28110264780564</v>
      </c>
      <c r="C37">
        <f>kinetics!F175</f>
        <v>94.523630907726925</v>
      </c>
      <c r="D37">
        <f>kinetics!G175</f>
        <v>60.278443761563793</v>
      </c>
    </row>
    <row r="38" spans="1:4" x14ac:dyDescent="0.2">
      <c r="A38">
        <f>kinetics!C176</f>
        <v>3400</v>
      </c>
      <c r="B38">
        <f>kinetics!D176</f>
        <v>96.227783822995988</v>
      </c>
      <c r="C38">
        <f>kinetics!F176</f>
        <v>99.474868717179305</v>
      </c>
      <c r="D38">
        <f>kinetics!G176</f>
        <v>72.36726641942937</v>
      </c>
    </row>
    <row r="39" spans="1:4" x14ac:dyDescent="0.2">
      <c r="A39">
        <f>kinetics!C177</f>
        <v>3500</v>
      </c>
      <c r="B39">
        <f>kinetics!D177</f>
        <v>92.832789263692376</v>
      </c>
      <c r="C39">
        <f>kinetics!F177</f>
        <v>96.699174793698418</v>
      </c>
      <c r="D39">
        <f>kinetics!G177</f>
        <v>64.245030490572901</v>
      </c>
    </row>
    <row r="40" spans="1:4" x14ac:dyDescent="0.2">
      <c r="A40">
        <f>kinetics!C178</f>
        <v>3600</v>
      </c>
      <c r="B40">
        <f>kinetics!D178</f>
        <v>88.683351468987979</v>
      </c>
      <c r="C40">
        <f>kinetics!F178</f>
        <v>98.499624906226558</v>
      </c>
      <c r="D40">
        <f>kinetics!G178</f>
        <v>73.714063870920953</v>
      </c>
    </row>
    <row r="41" spans="1:4" x14ac:dyDescent="0.2">
      <c r="A41">
        <f>kinetics!C179</f>
        <v>3700</v>
      </c>
      <c r="B41">
        <f>kinetics!D179</f>
        <v>88.683351468987979</v>
      </c>
      <c r="C41">
        <f>kinetics!F179</f>
        <v>93.548387096774192</v>
      </c>
      <c r="D41">
        <f>kinetics!G179</f>
        <v>64.843172767068651</v>
      </c>
    </row>
    <row r="42" spans="1:4" x14ac:dyDescent="0.2">
      <c r="A42">
        <f>kinetics!C180</f>
        <v>3800</v>
      </c>
      <c r="B42">
        <f>kinetics!D180</f>
        <v>114.33442147261526</v>
      </c>
      <c r="C42">
        <f>kinetics!F180</f>
        <v>96.774193548386975</v>
      </c>
      <c r="D42">
        <f>kinetics!G180</f>
        <v>55.597786130730107</v>
      </c>
    </row>
    <row r="43" spans="1:4" x14ac:dyDescent="0.2">
      <c r="A43">
        <f>kinetics!C181</f>
        <v>3900</v>
      </c>
      <c r="B43">
        <f>kinetics!D181</f>
        <v>112.44831338411325</v>
      </c>
      <c r="C43">
        <f>kinetics!F181</f>
        <v>91.822955738934724</v>
      </c>
      <c r="D43">
        <f>kinetics!G181</f>
        <v>68.436327615189626</v>
      </c>
    </row>
    <row r="44" spans="1:4" x14ac:dyDescent="0.2">
      <c r="A44">
        <f>kinetics!C182</f>
        <v>4000</v>
      </c>
      <c r="B44">
        <f>kinetics!D182</f>
        <v>106.41276750090682</v>
      </c>
      <c r="C44">
        <f>kinetics!F182</f>
        <v>92.198049512378091</v>
      </c>
      <c r="D44">
        <f>kinetics!G182</f>
        <v>60.688251328841794</v>
      </c>
    </row>
    <row r="45" spans="1:4" x14ac:dyDescent="0.2">
      <c r="A45">
        <f>kinetics!C183</f>
        <v>4100</v>
      </c>
      <c r="B45">
        <f>kinetics!D183</f>
        <v>110.18498367791084</v>
      </c>
      <c r="C45">
        <f>kinetics!F183</f>
        <v>96.024006001500368</v>
      </c>
      <c r="D45">
        <f>kinetics!G183</f>
        <v>62.29685322503866</v>
      </c>
    </row>
    <row r="46" spans="1:4" x14ac:dyDescent="0.2">
      <c r="A46">
        <f>kinetics!C184</f>
        <v>4200</v>
      </c>
      <c r="B46">
        <f>kinetics!D184</f>
        <v>98.113891911498001</v>
      </c>
      <c r="C46">
        <f>kinetics!F184</f>
        <v>95.498874718679673</v>
      </c>
      <c r="D46">
        <f>kinetics!G184</f>
        <v>72.514429817056339</v>
      </c>
    </row>
    <row r="47" spans="1:4" x14ac:dyDescent="0.2">
      <c r="A47">
        <f>kinetics!C185</f>
        <v>4300</v>
      </c>
      <c r="B47">
        <f>kinetics!D185</f>
        <v>100</v>
      </c>
      <c r="C47">
        <f>kinetics!F185</f>
        <v>94.373593398349584</v>
      </c>
      <c r="D47">
        <f>kinetics!G185</f>
        <v>61.772012739040903</v>
      </c>
    </row>
    <row r="48" spans="1:4" x14ac:dyDescent="0.2">
      <c r="A48">
        <f>kinetics!C186</f>
        <v>4400</v>
      </c>
      <c r="B48">
        <f>kinetics!D186</f>
        <v>105.28110264780564</v>
      </c>
      <c r="C48">
        <f>kinetics!F186</f>
        <v>92.423105776444103</v>
      </c>
      <c r="D48">
        <f>kinetics!G186</f>
        <v>73.861955030167934</v>
      </c>
    </row>
    <row r="49" spans="1:4" x14ac:dyDescent="0.2">
      <c r="A49">
        <f>kinetics!C187</f>
        <v>4500</v>
      </c>
      <c r="B49">
        <f>kinetics!D187</f>
        <v>95.850562205295603</v>
      </c>
      <c r="C49">
        <f>kinetics!F187</f>
        <v>94.673668417104267</v>
      </c>
      <c r="D49">
        <f>kinetics!G187</f>
        <v>83.330708502200252</v>
      </c>
    </row>
    <row r="50" spans="1:4" x14ac:dyDescent="0.2">
      <c r="A50">
        <f>kinetics!C188</f>
        <v>4600</v>
      </c>
      <c r="B50">
        <f>kinetics!D188</f>
        <v>99.6227783822996</v>
      </c>
      <c r="C50">
        <f>kinetics!F188</f>
        <v>96.849212303075774</v>
      </c>
      <c r="D50">
        <f>kinetics!G188</f>
        <v>68.471023851686596</v>
      </c>
    </row>
    <row r="51" spans="1:4" x14ac:dyDescent="0.2">
      <c r="A51">
        <f>kinetics!C189</f>
        <v>4700</v>
      </c>
      <c r="B51">
        <f>kinetics!D189</f>
        <v>101.13166485310121</v>
      </c>
      <c r="C51">
        <f>kinetics!F189</f>
        <v>94.523630907726925</v>
      </c>
      <c r="D51">
        <f>kinetics!G189</f>
        <v>71.203000382018885</v>
      </c>
    </row>
    <row r="52" spans="1:4" x14ac:dyDescent="0.2">
      <c r="A52">
        <f>kinetics!C190</f>
        <v>4800</v>
      </c>
      <c r="B52">
        <f>kinetics!D190</f>
        <v>99.6227783822996</v>
      </c>
      <c r="C52">
        <f>kinetics!F190</f>
        <v>91.672918229557382</v>
      </c>
      <c r="D52">
        <f>kinetics!G190</f>
        <v>61.209518387315001</v>
      </c>
    </row>
    <row r="53" spans="1:4" x14ac:dyDescent="0.2">
      <c r="A53">
        <f>kinetics!C191</f>
        <v>4900</v>
      </c>
      <c r="B53">
        <f>kinetics!D191</f>
        <v>100</v>
      </c>
      <c r="C53">
        <f>kinetics!F191</f>
        <v>97.674418604651152</v>
      </c>
      <c r="D53">
        <f>kinetics!G191</f>
        <v>63.193567504270995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807D-3B79-744F-BF1B-DE3FD5BF4561}">
  <dimension ref="A1:F103"/>
  <sheetViews>
    <sheetView workbookViewId="0">
      <selection activeCell="H19" sqref="H19"/>
    </sheetView>
  </sheetViews>
  <sheetFormatPr baseColWidth="10" defaultRowHeight="16" x14ac:dyDescent="0.2"/>
  <sheetData>
    <row r="1" spans="1:6" x14ac:dyDescent="0.2">
      <c r="A1" t="str">
        <f>kinetics!P77</f>
        <v>holding v</v>
      </c>
      <c r="B1">
        <f>kinetics!Q77</f>
        <v>-60</v>
      </c>
      <c r="C1">
        <f>kinetics!R77</f>
        <v>50</v>
      </c>
      <c r="D1">
        <f>kinetics!S77</f>
        <v>50</v>
      </c>
    </row>
    <row r="2" spans="1:6" x14ac:dyDescent="0.2">
      <c r="A2" t="str">
        <f>kinetics!P78</f>
        <v>recording</v>
      </c>
      <c r="B2">
        <f>kinetics!Q78</f>
        <v>19</v>
      </c>
      <c r="C2">
        <f>kinetics!R78</f>
        <v>28</v>
      </c>
      <c r="D2">
        <f>kinetics!S78</f>
        <v>31</v>
      </c>
    </row>
    <row r="3" spans="1:6" x14ac:dyDescent="0.2">
      <c r="A3" t="str">
        <f>kinetics!P79</f>
        <v>date</v>
      </c>
      <c r="B3" s="98">
        <f>kinetics!Q79</f>
        <v>45527</v>
      </c>
      <c r="C3" s="98">
        <f>kinetics!R79</f>
        <v>45527</v>
      </c>
      <c r="D3" s="98">
        <f>kinetics!S79</f>
        <v>45527</v>
      </c>
      <c r="E3" s="98"/>
      <c r="F3" s="98"/>
    </row>
    <row r="4" spans="1:6" x14ac:dyDescent="0.2">
      <c r="A4">
        <f>kinetics!P191</f>
        <v>0</v>
      </c>
      <c r="B4">
        <f>kinetics!Q191</f>
        <v>100</v>
      </c>
      <c r="C4">
        <f>kinetics!R191</f>
        <v>100</v>
      </c>
      <c r="D4">
        <f>kinetics!S191</f>
        <v>100</v>
      </c>
    </row>
    <row r="5" spans="1:6" x14ac:dyDescent="0.2">
      <c r="A5">
        <f>kinetics!P192</f>
        <v>50</v>
      </c>
      <c r="B5">
        <f>kinetics!Q192</f>
        <v>76.277482694572456</v>
      </c>
      <c r="C5">
        <f>kinetics!R192</f>
        <v>85.331233815177725</v>
      </c>
      <c r="D5">
        <f>kinetics!S192</f>
        <v>81.561547423592756</v>
      </c>
    </row>
    <row r="6" spans="1:6" x14ac:dyDescent="0.2">
      <c r="A6">
        <f>kinetics!P193</f>
        <v>100</v>
      </c>
      <c r="B6">
        <f>kinetics!Q193</f>
        <v>78.310841320751962</v>
      </c>
      <c r="C6">
        <f>kinetics!R193</f>
        <v>87.142192603427389</v>
      </c>
      <c r="D6">
        <f>kinetics!S193</f>
        <v>87.635390625232787</v>
      </c>
    </row>
    <row r="7" spans="1:6" x14ac:dyDescent="0.2">
      <c r="A7">
        <f>kinetics!P194</f>
        <v>150</v>
      </c>
      <c r="B7">
        <f>kinetics!Q194</f>
        <v>66.110689563675479</v>
      </c>
      <c r="C7">
        <f>kinetics!R194</f>
        <v>85.69342557282765</v>
      </c>
      <c r="D7">
        <f>kinetics!S194</f>
        <v>87.852313596719938</v>
      </c>
    </row>
    <row r="8" spans="1:6" x14ac:dyDescent="0.2">
      <c r="A8">
        <f>kinetics!P195</f>
        <v>200</v>
      </c>
      <c r="B8">
        <f>kinetics!Q195</f>
        <v>67.127368876765232</v>
      </c>
      <c r="C8">
        <f>kinetics!R195</f>
        <v>94.929315392900932</v>
      </c>
      <c r="D8">
        <f>kinetics!S195</f>
        <v>88.720005482668512</v>
      </c>
    </row>
    <row r="9" spans="1:6" x14ac:dyDescent="0.2">
      <c r="A9">
        <f>kinetics!P196</f>
        <v>250</v>
      </c>
      <c r="B9">
        <f>kinetics!Q196</f>
        <v>66.110689563675479</v>
      </c>
      <c r="C9">
        <f>kinetics!R196</f>
        <v>92.937260725826306</v>
      </c>
      <c r="D9">
        <f>kinetics!S196</f>
        <v>82.863085252515617</v>
      </c>
    </row>
    <row r="10" spans="1:6" x14ac:dyDescent="0.2">
      <c r="A10">
        <f>kinetics!P197</f>
        <v>300</v>
      </c>
      <c r="B10">
        <f>kinetics!Q197</f>
        <v>90.17209997346572</v>
      </c>
      <c r="C10">
        <f>kinetics!R197</f>
        <v>93.842740119951145</v>
      </c>
      <c r="D10">
        <f>kinetics!S197</f>
        <v>86.767698739284199</v>
      </c>
    </row>
    <row r="11" spans="1:6" x14ac:dyDescent="0.2">
      <c r="A11">
        <f>kinetics!P198</f>
        <v>350</v>
      </c>
      <c r="B11">
        <f>kinetics!Q198</f>
        <v>70.516299920397742</v>
      </c>
      <c r="C11">
        <f>kinetics!R198</f>
        <v>106.15725988004885</v>
      </c>
      <c r="D11">
        <f>kinetics!S198</f>
        <v>93.058464912411395</v>
      </c>
    </row>
    <row r="12" spans="1:6" x14ac:dyDescent="0.2">
      <c r="A12">
        <f>kinetics!P199</f>
        <v>400</v>
      </c>
      <c r="B12">
        <f>kinetics!Q199</f>
        <v>66.788475772401441</v>
      </c>
      <c r="C12">
        <f>kinetics!R199</f>
        <v>98.913424727050199</v>
      </c>
      <c r="D12">
        <f>kinetics!S199</f>
        <v>97.180001370667128</v>
      </c>
    </row>
    <row r="13" spans="1:6" x14ac:dyDescent="0.2">
      <c r="A13">
        <f>kinetics!P200</f>
        <v>450</v>
      </c>
      <c r="B13">
        <f>kinetics!Q200</f>
        <v>67.127368876765232</v>
      </c>
      <c r="C13">
        <f>kinetics!R200</f>
        <v>98.189041211750336</v>
      </c>
      <c r="D13">
        <f>kinetics!S200</f>
        <v>88.286159539694225</v>
      </c>
    </row>
    <row r="14" spans="1:6" x14ac:dyDescent="0.2">
      <c r="A14">
        <f>kinetics!P201</f>
        <v>500</v>
      </c>
      <c r="B14">
        <f>kinetics!Q201</f>
        <v>75.938589590209205</v>
      </c>
      <c r="C14">
        <f>kinetics!R201</f>
        <v>96.196986544675696</v>
      </c>
      <c r="D14">
        <f>kinetics!S201</f>
        <v>79.826163651695609</v>
      </c>
    </row>
    <row r="15" spans="1:6" x14ac:dyDescent="0.2">
      <c r="A15">
        <f>kinetics!P202</f>
        <v>550</v>
      </c>
      <c r="B15">
        <f>kinetics!Q202</f>
        <v>74.5830171727562</v>
      </c>
      <c r="C15">
        <f>kinetics!R202</f>
        <v>101.26767115177475</v>
      </c>
      <c r="D15">
        <f>kinetics!S202</f>
        <v>90.021543311591373</v>
      </c>
    </row>
    <row r="16" spans="1:6" x14ac:dyDescent="0.2">
      <c r="A16">
        <f>kinetics!P203</f>
        <v>600</v>
      </c>
      <c r="B16">
        <f>kinetics!Q203</f>
        <v>80.005306842568757</v>
      </c>
      <c r="C16">
        <f>kinetics!R203</f>
        <v>88.772055512852077</v>
      </c>
      <c r="D16">
        <f>kinetics!S203</f>
        <v>97.613847313641429</v>
      </c>
    </row>
    <row r="17" spans="1:4" x14ac:dyDescent="0.2">
      <c r="A17">
        <f>kinetics!P204</f>
        <v>650</v>
      </c>
      <c r="B17">
        <f>kinetics!Q204</f>
        <v>75.260803381483257</v>
      </c>
      <c r="C17">
        <f>kinetics!R204</f>
        <v>100.90547939412484</v>
      </c>
      <c r="D17">
        <f>kinetics!S204</f>
        <v>85.032314967387052</v>
      </c>
    </row>
    <row r="18" spans="1:4" x14ac:dyDescent="0.2">
      <c r="A18">
        <f>kinetics!P205</f>
        <v>700</v>
      </c>
      <c r="B18">
        <f>kinetics!Q205</f>
        <v>80.683093051295259</v>
      </c>
      <c r="C18">
        <f>kinetics!R205</f>
        <v>91.488493695226566</v>
      </c>
      <c r="D18">
        <f>kinetics!S205</f>
        <v>85.683083881848489</v>
      </c>
    </row>
    <row r="19" spans="1:4" x14ac:dyDescent="0.2">
      <c r="A19">
        <f>kinetics!P206</f>
        <v>750</v>
      </c>
      <c r="B19">
        <f>kinetics!Q206</f>
        <v>83.055344781837476</v>
      </c>
      <c r="C19">
        <f>kinetics!R206</f>
        <v>92.756164847001344</v>
      </c>
      <c r="D19">
        <f>kinetics!S206</f>
        <v>90.455389254565659</v>
      </c>
    </row>
    <row r="20" spans="1:4" x14ac:dyDescent="0.2">
      <c r="A20">
        <f>kinetics!P207</f>
        <v>800</v>
      </c>
      <c r="B20">
        <f>kinetics!Q207</f>
        <v>78.649734425115753</v>
      </c>
      <c r="C20">
        <f>kinetics!R207</f>
        <v>88.772055512852077</v>
      </c>
      <c r="D20">
        <f>kinetics!S207</f>
        <v>90.67231222605281</v>
      </c>
    </row>
    <row r="21" spans="1:4" x14ac:dyDescent="0.2">
      <c r="A21">
        <f>kinetics!P208</f>
        <v>850</v>
      </c>
      <c r="B21">
        <f>kinetics!Q208</f>
        <v>76.277482694572996</v>
      </c>
      <c r="C21">
        <f>kinetics!R208</f>
        <v>93.661644241126183</v>
      </c>
      <c r="D21">
        <f>kinetics!S208</f>
        <v>90.238466283078523</v>
      </c>
    </row>
    <row r="22" spans="1:4" x14ac:dyDescent="0.2">
      <c r="A22">
        <f>kinetics!P209</f>
        <v>900</v>
      </c>
      <c r="B22">
        <f>kinetics!Q209</f>
        <v>75.599696485845953</v>
      </c>
      <c r="C22">
        <f>kinetics!R209</f>
        <v>98.913424727050199</v>
      </c>
      <c r="D22">
        <f>kinetics!S209</f>
        <v>96.963078399179977</v>
      </c>
    </row>
    <row r="23" spans="1:4" x14ac:dyDescent="0.2">
      <c r="A23">
        <f>kinetics!P210</f>
        <v>950</v>
      </c>
      <c r="B23">
        <f>kinetics!Q210</f>
        <v>78.649734425115753</v>
      </c>
      <c r="C23">
        <f>kinetics!R210</f>
        <v>110.68465685067301</v>
      </c>
      <c r="D23">
        <f>kinetics!S210</f>
        <v>99.349231085538577</v>
      </c>
    </row>
    <row r="24" spans="1:4" x14ac:dyDescent="0.2">
      <c r="A24">
        <f>kinetics!P211</f>
        <v>1000</v>
      </c>
      <c r="B24">
        <f>kinetics!Q211</f>
        <v>70.855193024760453</v>
      </c>
      <c r="C24">
        <f>kinetics!R211</f>
        <v>100.18109587882495</v>
      </c>
      <c r="D24">
        <f>kinetics!S211</f>
        <v>94.360002741334256</v>
      </c>
    </row>
    <row r="25" spans="1:4" x14ac:dyDescent="0.2">
      <c r="A25">
        <f>kinetics!P212</f>
        <v>1050</v>
      </c>
      <c r="B25">
        <f>kinetics!Q212</f>
        <v>69.499620607307989</v>
      </c>
      <c r="C25">
        <f>kinetics!R212</f>
        <v>88.228767876377177</v>
      </c>
      <c r="D25">
        <f>kinetics!S212</f>
        <v>80.260009594669896</v>
      </c>
    </row>
    <row r="26" spans="1:4" x14ac:dyDescent="0.2">
      <c r="A26">
        <f>kinetics!P213</f>
        <v>1100</v>
      </c>
      <c r="B26">
        <f>kinetics!Q213</f>
        <v>75.599696485846493</v>
      </c>
      <c r="C26">
        <f>kinetics!R213</f>
        <v>92.756164847001344</v>
      </c>
      <c r="D26">
        <f>kinetics!S213</f>
        <v>91.75692708348852</v>
      </c>
    </row>
    <row r="27" spans="1:4" x14ac:dyDescent="0.2">
      <c r="A27">
        <f>kinetics!P214</f>
        <v>1150</v>
      </c>
      <c r="B27">
        <f>kinetics!Q214</f>
        <v>78.988627529479004</v>
      </c>
      <c r="C27">
        <f>kinetics!R214</f>
        <v>86.780000845777451</v>
      </c>
      <c r="D27">
        <f>kinetics!S214</f>
        <v>83.947700109951342</v>
      </c>
    </row>
    <row r="28" spans="1:4" x14ac:dyDescent="0.2">
      <c r="A28">
        <f>kinetics!P215</f>
        <v>1200</v>
      </c>
      <c r="B28">
        <f>kinetics!Q215</f>
        <v>81.360879260021761</v>
      </c>
      <c r="C28">
        <f>kinetics!R215</f>
        <v>76.276439873929405</v>
      </c>
      <c r="D28">
        <f>kinetics!S215</f>
        <v>91.540004112001384</v>
      </c>
    </row>
    <row r="29" spans="1:4" x14ac:dyDescent="0.2">
      <c r="A29">
        <f>kinetics!P216</f>
        <v>1250</v>
      </c>
      <c r="B29">
        <f>kinetics!Q216</f>
        <v>65.432903354948976</v>
      </c>
      <c r="C29">
        <f>kinetics!R216</f>
        <v>98.55123296940026</v>
      </c>
      <c r="D29">
        <f>kinetics!S216</f>
        <v>93.275387883898546</v>
      </c>
    </row>
    <row r="30" spans="1:4" x14ac:dyDescent="0.2">
      <c r="A30">
        <f>kinetics!P217</f>
        <v>1300</v>
      </c>
      <c r="B30">
        <f>kinetics!Q217</f>
        <v>88.138741347286228</v>
      </c>
      <c r="C30">
        <f>kinetics!R217</f>
        <v>93.661644241126183</v>
      </c>
      <c r="D30">
        <f>kinetics!S217</f>
        <v>86.98462171077135</v>
      </c>
    </row>
    <row r="31" spans="1:4" x14ac:dyDescent="0.2">
      <c r="A31">
        <f>kinetics!P218</f>
        <v>1350</v>
      </c>
      <c r="B31">
        <f>kinetics!Q218</f>
        <v>87.460955138559726</v>
      </c>
      <c r="C31">
        <f>kinetics!R218</f>
        <v>86.961096724602413</v>
      </c>
      <c r="D31">
        <f>kinetics!S218</f>
        <v>91.973850054975671</v>
      </c>
    </row>
    <row r="32" spans="1:4" x14ac:dyDescent="0.2">
      <c r="A32">
        <f>kinetics!P219</f>
        <v>1400</v>
      </c>
      <c r="B32">
        <f>kinetics!Q219</f>
        <v>74.244124068393489</v>
      </c>
      <c r="C32">
        <f>kinetics!R219</f>
        <v>85.512329694002688</v>
      </c>
      <c r="D32">
        <f>kinetics!S219</f>
        <v>98.481539199590003</v>
      </c>
    </row>
    <row r="33" spans="1:4" x14ac:dyDescent="0.2">
      <c r="A33">
        <f>kinetics!P220</f>
        <v>1450</v>
      </c>
      <c r="B33">
        <f>kinetics!Q220</f>
        <v>71.194086129124244</v>
      </c>
      <c r="C33">
        <f>kinetics!R220</f>
        <v>92.756164847001344</v>
      </c>
      <c r="D33">
        <f>kinetics!S220</f>
        <v>78.307702851285597</v>
      </c>
    </row>
    <row r="34" spans="1:4" x14ac:dyDescent="0.2">
      <c r="A34">
        <f>kinetics!P221</f>
        <v>1500</v>
      </c>
      <c r="B34">
        <f>kinetics!Q221</f>
        <v>72.888551650939959</v>
      </c>
      <c r="C34">
        <f>kinetics!R221</f>
        <v>90.401918422276779</v>
      </c>
      <c r="D34">
        <f>kinetics!S221</f>
        <v>95.010771655795693</v>
      </c>
    </row>
    <row r="35" spans="1:4" x14ac:dyDescent="0.2">
      <c r="A35">
        <f>kinetics!P222</f>
        <v>1550</v>
      </c>
      <c r="B35">
        <f>kinetics!Q222</f>
        <v>83.055344781837476</v>
      </c>
      <c r="C35">
        <f>kinetics!R222</f>
        <v>93.661644241126183</v>
      </c>
      <c r="D35">
        <f>kinetics!S222</f>
        <v>83.947700109951342</v>
      </c>
    </row>
    <row r="36" spans="1:4" x14ac:dyDescent="0.2">
      <c r="A36">
        <f>kinetics!P223</f>
        <v>1600</v>
      </c>
      <c r="B36">
        <f>kinetics!Q223</f>
        <v>78.310841320752502</v>
      </c>
      <c r="C36">
        <f>kinetics!R223</f>
        <v>88.047671997552229</v>
      </c>
      <c r="D36">
        <f>kinetics!S223</f>
        <v>86.98462171077135</v>
      </c>
    </row>
    <row r="37" spans="1:4" x14ac:dyDescent="0.2">
      <c r="A37">
        <f>kinetics!P224</f>
        <v>1650</v>
      </c>
      <c r="B37">
        <f>kinetics!Q224</f>
        <v>64.755117146222474</v>
      </c>
      <c r="C37">
        <f>kinetics!R224</f>
        <v>97.464657696450459</v>
      </c>
      <c r="D37">
        <f>kinetics!S224</f>
        <v>88.503082511181361</v>
      </c>
    </row>
    <row r="38" spans="1:4" x14ac:dyDescent="0.2">
      <c r="A38">
        <f>kinetics!P225</f>
        <v>1700</v>
      </c>
      <c r="B38">
        <f>kinetics!Q225</f>
        <v>86.783168929833224</v>
      </c>
      <c r="C38">
        <f>kinetics!R225</f>
        <v>97.826849454100397</v>
      </c>
      <c r="D38">
        <f>kinetics!S225</f>
        <v>98.264616228102852</v>
      </c>
    </row>
    <row r="39" spans="1:4" x14ac:dyDescent="0.2">
      <c r="A39">
        <f>kinetics!P226</f>
        <v>1750</v>
      </c>
      <c r="B39">
        <f>kinetics!Q226</f>
        <v>65.432903354948976</v>
      </c>
      <c r="C39">
        <f>kinetics!R226</f>
        <v>102.35424642472455</v>
      </c>
      <c r="D39">
        <f>kinetics!S226</f>
        <v>89.587697368617086</v>
      </c>
    </row>
    <row r="40" spans="1:4" x14ac:dyDescent="0.2">
      <c r="A40">
        <f>kinetics!P227</f>
        <v>1800</v>
      </c>
      <c r="B40">
        <f>kinetics!Q227</f>
        <v>80.344199946931454</v>
      </c>
      <c r="C40">
        <f>kinetics!R227</f>
        <v>94.204931877601055</v>
      </c>
      <c r="D40">
        <f>kinetics!S227</f>
        <v>91.973850054975671</v>
      </c>
    </row>
    <row r="41" spans="1:4" x14ac:dyDescent="0.2">
      <c r="A41">
        <f>kinetics!P228</f>
        <v>1850</v>
      </c>
      <c r="B41">
        <f>kinetics!Q228</f>
        <v>64.077330937495447</v>
      </c>
      <c r="C41">
        <f>kinetics!R228</f>
        <v>89.858630785801878</v>
      </c>
      <c r="D41">
        <f>kinetics!S228</f>
        <v>91.75692708348852</v>
      </c>
    </row>
    <row r="42" spans="1:4" x14ac:dyDescent="0.2">
      <c r="A42">
        <f>kinetics!P229</f>
        <v>1900</v>
      </c>
      <c r="B42">
        <f>kinetics!Q229</f>
        <v>85.76648961674347</v>
      </c>
      <c r="C42">
        <f>kinetics!R229</f>
        <v>97.464657696450459</v>
      </c>
      <c r="D42">
        <f>kinetics!S229</f>
        <v>90.238466283078523</v>
      </c>
    </row>
    <row r="43" spans="1:4" x14ac:dyDescent="0.2">
      <c r="A43">
        <f>kinetics!P230</f>
        <v>1950</v>
      </c>
      <c r="B43">
        <f>kinetics!Q230</f>
        <v>76.277482694572996</v>
      </c>
      <c r="C43">
        <f>kinetics!R230</f>
        <v>103.80301345532428</v>
      </c>
      <c r="D43">
        <f>kinetics!S230</f>
        <v>85.466160910361339</v>
      </c>
    </row>
    <row r="44" spans="1:4" x14ac:dyDescent="0.2">
      <c r="A44">
        <f>kinetics!P231</f>
        <v>2000</v>
      </c>
      <c r="B44">
        <f>kinetics!Q231</f>
        <v>77.633055112026</v>
      </c>
      <c r="C44">
        <f>kinetics!R231</f>
        <v>91.307397816401618</v>
      </c>
      <c r="D44">
        <f>kinetics!S231</f>
        <v>91.973850054975671</v>
      </c>
    </row>
    <row r="45" spans="1:4" x14ac:dyDescent="0.2">
      <c r="A45">
        <f>kinetics!P232</f>
        <v>2050</v>
      </c>
      <c r="B45">
        <f>kinetics!Q232</f>
        <v>78.649734425115753</v>
      </c>
      <c r="C45">
        <f>kinetics!R232</f>
        <v>94.023835998776107</v>
      </c>
      <c r="D45">
        <f>kinetics!S232</f>
        <v>102.38615268635857</v>
      </c>
    </row>
    <row r="46" spans="1:4" x14ac:dyDescent="0.2">
      <c r="A46">
        <f>kinetics!P233</f>
        <v>2100</v>
      </c>
      <c r="B46">
        <f>kinetics!Q233</f>
        <v>74.921910277119991</v>
      </c>
      <c r="C46">
        <f>kinetics!R233</f>
        <v>92.212877210526443</v>
      </c>
      <c r="D46">
        <f>kinetics!S233</f>
        <v>94.576925712821406</v>
      </c>
    </row>
    <row r="47" spans="1:4" x14ac:dyDescent="0.2">
      <c r="A47">
        <f>kinetics!P234</f>
        <v>2150</v>
      </c>
      <c r="B47">
        <f>kinetics!Q234</f>
        <v>68.821834398581487</v>
      </c>
      <c r="C47">
        <f>kinetics!R234</f>
        <v>89.315343149326992</v>
      </c>
      <c r="D47">
        <f>kinetics!S234</f>
        <v>92.190773026462807</v>
      </c>
    </row>
    <row r="48" spans="1:4" x14ac:dyDescent="0.2">
      <c r="A48">
        <f>kinetics!P235</f>
        <v>2200</v>
      </c>
      <c r="B48">
        <f>kinetics!Q235</f>
        <v>71.532979233487495</v>
      </c>
      <c r="C48">
        <f>kinetics!R235</f>
        <v>88.953151391677054</v>
      </c>
      <c r="D48">
        <f>kinetics!S235</f>
        <v>97.396924342154264</v>
      </c>
    </row>
    <row r="49" spans="1:4" x14ac:dyDescent="0.2">
      <c r="A49">
        <f>kinetics!P236</f>
        <v>2250</v>
      </c>
      <c r="B49">
        <f>kinetics!Q236</f>
        <v>69.160727502944198</v>
      </c>
      <c r="C49">
        <f>kinetics!R236</f>
        <v>97.645753575275435</v>
      </c>
      <c r="D49">
        <f>kinetics!S236</f>
        <v>94.14307976984712</v>
      </c>
    </row>
    <row r="50" spans="1:4" x14ac:dyDescent="0.2">
      <c r="A50">
        <f>kinetics!P237</f>
        <v>2300</v>
      </c>
      <c r="B50">
        <f>kinetics!Q237</f>
        <v>65.771796459312242</v>
      </c>
      <c r="C50">
        <f>kinetics!R237</f>
        <v>100.36219175764994</v>
      </c>
      <c r="D50">
        <f>kinetics!S237</f>
        <v>93.275387883898546</v>
      </c>
    </row>
    <row r="51" spans="1:4" x14ac:dyDescent="0.2">
      <c r="A51">
        <f>kinetics!P238</f>
        <v>2350</v>
      </c>
      <c r="B51">
        <f>kinetics!Q238</f>
        <v>79.327520633842255</v>
      </c>
      <c r="C51">
        <f>kinetics!R238</f>
        <v>96.559178302325634</v>
      </c>
      <c r="D51">
        <f>kinetics!S238</f>
        <v>98.915385142564276</v>
      </c>
    </row>
    <row r="52" spans="1:4" x14ac:dyDescent="0.2">
      <c r="A52">
        <f>kinetics!P239</f>
        <v>2400</v>
      </c>
      <c r="B52">
        <f>kinetics!Q239</f>
        <v>76.277482694572456</v>
      </c>
      <c r="C52">
        <f>kinetics!R239</f>
        <v>90.945206058751666</v>
      </c>
      <c r="D52">
        <f>kinetics!S239</f>
        <v>98.264616228102852</v>
      </c>
    </row>
    <row r="53" spans="1:4" x14ac:dyDescent="0.2">
      <c r="A53">
        <f>kinetics!P240</f>
        <v>2450</v>
      </c>
      <c r="B53">
        <f>kinetics!Q240</f>
        <v>56.621682641504464</v>
      </c>
      <c r="C53">
        <f>kinetics!R240</f>
        <v>97.283561817625511</v>
      </c>
      <c r="D53">
        <f>kinetics!S240</f>
        <v>83.513854166977055</v>
      </c>
    </row>
    <row r="54" spans="1:4" x14ac:dyDescent="0.2">
      <c r="A54">
        <f>kinetics!P241</f>
        <v>2500</v>
      </c>
      <c r="B54">
        <f>kinetics!Q241</f>
        <v>63.399544728769477</v>
      </c>
      <c r="C54">
        <f>kinetics!R241</f>
        <v>91.488493695226566</v>
      </c>
      <c r="D54">
        <f>kinetics!S241</f>
        <v>100.86769188594857</v>
      </c>
    </row>
    <row r="55" spans="1:4" x14ac:dyDescent="0.2">
      <c r="A55">
        <f>kinetics!P242</f>
        <v>2550</v>
      </c>
      <c r="B55">
        <f>kinetics!Q242</f>
        <v>75.260803381483257</v>
      </c>
      <c r="C55">
        <f>kinetics!R242</f>
        <v>97.10246593880052</v>
      </c>
      <c r="D55">
        <f>kinetics!S242</f>
        <v>92.407695997949958</v>
      </c>
    </row>
    <row r="56" spans="1:4" x14ac:dyDescent="0.2">
      <c r="A56">
        <f>kinetics!P243</f>
        <v>2600</v>
      </c>
      <c r="B56">
        <f>kinetics!Q243</f>
        <v>86.105382721107276</v>
      </c>
      <c r="C56">
        <f>kinetics!R243</f>
        <v>96.740274181150596</v>
      </c>
      <c r="D56">
        <f>kinetics!S243</f>
        <v>97.180001370667128</v>
      </c>
    </row>
    <row r="57" spans="1:4" x14ac:dyDescent="0.2">
      <c r="A57">
        <f>kinetics!P244</f>
        <v>2650</v>
      </c>
      <c r="B57">
        <f>kinetics!Q244</f>
        <v>71.871872337850192</v>
      </c>
      <c r="C57">
        <f>kinetics!R244</f>
        <v>94.023835998776107</v>
      </c>
      <c r="D57">
        <f>kinetics!S244</f>
        <v>96.52923245620569</v>
      </c>
    </row>
    <row r="58" spans="1:4" x14ac:dyDescent="0.2">
      <c r="A58">
        <f>kinetics!P245</f>
        <v>2700</v>
      </c>
      <c r="B58">
        <f>kinetics!Q245</f>
        <v>68.482941294218236</v>
      </c>
      <c r="C58">
        <f>kinetics!R245</f>
        <v>83.158083269278123</v>
      </c>
      <c r="D58">
        <f>kinetics!S245</f>
        <v>96.312309484718554</v>
      </c>
    </row>
    <row r="59" spans="1:4" x14ac:dyDescent="0.2">
      <c r="A59">
        <f>kinetics!P246</f>
        <v>2750</v>
      </c>
      <c r="B59">
        <f>kinetics!Q246</f>
        <v>73.905230964029698</v>
      </c>
      <c r="C59">
        <f>kinetics!R246</f>
        <v>88.047671997552229</v>
      </c>
      <c r="D59">
        <f>kinetics!S246</f>
        <v>88.936928454155662</v>
      </c>
    </row>
    <row r="60" spans="1:4" x14ac:dyDescent="0.2">
      <c r="A60">
        <f>kinetics!P247</f>
        <v>2800</v>
      </c>
      <c r="B60">
        <f>kinetics!Q247</f>
        <v>70.516299920397742</v>
      </c>
      <c r="C60">
        <f>kinetics!R247</f>
        <v>85.69342557282765</v>
      </c>
      <c r="D60">
        <f>kinetics!S247</f>
        <v>87.201544682258486</v>
      </c>
    </row>
    <row r="61" spans="1:4" x14ac:dyDescent="0.2">
      <c r="A61">
        <f>kinetics!P248</f>
        <v>2850</v>
      </c>
      <c r="B61">
        <f>kinetics!Q248</f>
        <v>71.194086129124244</v>
      </c>
      <c r="C61">
        <f>kinetics!R248</f>
        <v>88.228767876377177</v>
      </c>
      <c r="D61">
        <f>kinetics!S248</f>
        <v>86.767698739284199</v>
      </c>
    </row>
    <row r="62" spans="1:4" x14ac:dyDescent="0.2">
      <c r="A62">
        <f>kinetics!P249</f>
        <v>2900</v>
      </c>
      <c r="B62">
        <f>kinetics!Q249</f>
        <v>72.210765442213457</v>
      </c>
      <c r="C62">
        <f>kinetics!R249</f>
        <v>95.472603029375847</v>
      </c>
      <c r="D62">
        <f>kinetics!S249</f>
        <v>89.587697368617086</v>
      </c>
    </row>
    <row r="63" spans="1:4" x14ac:dyDescent="0.2">
      <c r="A63">
        <f>kinetics!P250</f>
        <v>2950</v>
      </c>
      <c r="B63">
        <f>kinetics!Q250</f>
        <v>72.888551650939959</v>
      </c>
      <c r="C63">
        <f>kinetics!R250</f>
        <v>104.88958872827408</v>
      </c>
      <c r="D63">
        <f>kinetics!S250</f>
        <v>95.44461759876998</v>
      </c>
    </row>
    <row r="64" spans="1:4" x14ac:dyDescent="0.2">
      <c r="A64">
        <f>kinetics!P251</f>
        <v>3000</v>
      </c>
      <c r="B64">
        <f>kinetics!Q251</f>
        <v>80.683093051295259</v>
      </c>
      <c r="C64">
        <f>kinetics!R251</f>
        <v>85.150137936352749</v>
      </c>
      <c r="D64">
        <f>kinetics!S251</f>
        <v>99.783077028512849</v>
      </c>
    </row>
    <row r="65" spans="1:4" x14ac:dyDescent="0.2">
      <c r="A65">
        <f>kinetics!P252</f>
        <v>3050</v>
      </c>
      <c r="B65">
        <f>kinetics!Q252</f>
        <v>66.44958266803819</v>
      </c>
      <c r="C65">
        <f>kinetics!R252</f>
        <v>100.54328763647489</v>
      </c>
      <c r="D65">
        <f>kinetics!S252</f>
        <v>94.793848684308543</v>
      </c>
    </row>
    <row r="66" spans="1:4" x14ac:dyDescent="0.2">
      <c r="A66">
        <f>kinetics!P253</f>
        <v>3100</v>
      </c>
      <c r="B66">
        <f>kinetics!Q253</f>
        <v>74.921910277119991</v>
      </c>
      <c r="C66">
        <f>kinetics!R253</f>
        <v>94.386027756426031</v>
      </c>
      <c r="D66">
        <f>kinetics!S253</f>
        <v>99.783077028512849</v>
      </c>
    </row>
    <row r="67" spans="1:4" x14ac:dyDescent="0.2">
      <c r="A67">
        <f>kinetics!P254</f>
        <v>3150</v>
      </c>
      <c r="B67">
        <f>kinetics!Q254</f>
        <v>60.010613685136974</v>
      </c>
      <c r="C67">
        <f>kinetics!R254</f>
        <v>89.49643902815194</v>
      </c>
      <c r="D67">
        <f>kinetics!S254</f>
        <v>93.492310855385682</v>
      </c>
    </row>
    <row r="68" spans="1:4" x14ac:dyDescent="0.2">
      <c r="A68">
        <f>kinetics!P255</f>
        <v>3200</v>
      </c>
      <c r="B68">
        <f>kinetics!Q255</f>
        <v>57.299468850230426</v>
      </c>
      <c r="C68">
        <f>kinetics!R255</f>
        <v>92.393973089351405</v>
      </c>
      <c r="D68">
        <f>kinetics!S255</f>
        <v>87.201544682258486</v>
      </c>
    </row>
    <row r="69" spans="1:4" x14ac:dyDescent="0.2">
      <c r="A69">
        <f>kinetics!P256</f>
        <v>3250</v>
      </c>
      <c r="B69">
        <f>kinetics!Q256</f>
        <v>61.705079206952682</v>
      </c>
      <c r="C69">
        <f>kinetics!R256</f>
        <v>102.17315054589959</v>
      </c>
      <c r="D69">
        <f>kinetics!S256</f>
        <v>89.804620340104236</v>
      </c>
    </row>
    <row r="70" spans="1:4" x14ac:dyDescent="0.2">
      <c r="A70">
        <f>kinetics!P257</f>
        <v>3300</v>
      </c>
      <c r="B70">
        <f>kinetics!Q257</f>
        <v>64.077330937495447</v>
      </c>
      <c r="C70">
        <f>kinetics!R257</f>
        <v>105.07068460709905</v>
      </c>
      <c r="D70">
        <f>kinetics!S257</f>
        <v>94.576925712821406</v>
      </c>
    </row>
    <row r="71" spans="1:4" x14ac:dyDescent="0.2">
      <c r="A71">
        <f>kinetics!P258</f>
        <v>3350</v>
      </c>
      <c r="B71">
        <f>kinetics!Q258</f>
        <v>70.855193024760453</v>
      </c>
      <c r="C71">
        <f>kinetics!R258</f>
        <v>108.69260218359838</v>
      </c>
      <c r="D71">
        <f>kinetics!S258</f>
        <v>87.635390625232787</v>
      </c>
    </row>
    <row r="72" spans="1:4" x14ac:dyDescent="0.2">
      <c r="A72">
        <f>kinetics!P259</f>
        <v>3400</v>
      </c>
      <c r="B72">
        <f>kinetics!Q259</f>
        <v>81.699772364384472</v>
      </c>
      <c r="C72">
        <f>kinetics!R259</f>
        <v>99.818904121175038</v>
      </c>
      <c r="D72">
        <f>kinetics!S259</f>
        <v>80.693855537644183</v>
      </c>
    </row>
    <row r="73" spans="1:4" x14ac:dyDescent="0.2">
      <c r="A73">
        <f>kinetics!P260</f>
        <v>3450</v>
      </c>
      <c r="B73">
        <f>kinetics!Q260</f>
        <v>74.921910277119991</v>
      </c>
      <c r="C73">
        <f>kinetics!R260</f>
        <v>97.283561817625511</v>
      </c>
      <c r="D73">
        <f>kinetics!S260</f>
        <v>91.540004112001384</v>
      </c>
    </row>
    <row r="74" spans="1:4" x14ac:dyDescent="0.2">
      <c r="A74">
        <f>kinetics!P261</f>
        <v>3500</v>
      </c>
      <c r="B74">
        <f>kinetics!Q261</f>
        <v>69.499620607307989</v>
      </c>
      <c r="C74">
        <f>kinetics!R261</f>
        <v>88.047671997552229</v>
      </c>
      <c r="D74">
        <f>kinetics!S261</f>
        <v>90.455389254565659</v>
      </c>
    </row>
    <row r="75" spans="1:4" x14ac:dyDescent="0.2">
      <c r="A75">
        <f>kinetics!P262</f>
        <v>3550</v>
      </c>
      <c r="B75">
        <f>kinetics!Q262</f>
        <v>75.260803381483257</v>
      </c>
      <c r="C75">
        <f>kinetics!R262</f>
        <v>95.653698908200795</v>
      </c>
      <c r="D75">
        <f>kinetics!S262</f>
        <v>79.826163651695609</v>
      </c>
    </row>
    <row r="76" spans="1:4" x14ac:dyDescent="0.2">
      <c r="A76">
        <f>kinetics!P263</f>
        <v>3600</v>
      </c>
      <c r="B76">
        <f>kinetics!Q263</f>
        <v>73.905230964029698</v>
      </c>
      <c r="C76">
        <f>kinetics!R263</f>
        <v>90.945206058751666</v>
      </c>
      <c r="D76">
        <f>kinetics!S263</f>
        <v>86.550775767797063</v>
      </c>
    </row>
    <row r="77" spans="1:4" x14ac:dyDescent="0.2">
      <c r="A77">
        <f>kinetics!P264</f>
        <v>3650</v>
      </c>
      <c r="B77">
        <f>kinetics!Q264</f>
        <v>80.344199946931454</v>
      </c>
      <c r="C77">
        <f>kinetics!R264</f>
        <v>100.54328763647489</v>
      </c>
      <c r="D77">
        <f>kinetics!S264</f>
        <v>83.730777138464191</v>
      </c>
    </row>
    <row r="78" spans="1:4" x14ac:dyDescent="0.2">
      <c r="A78">
        <f>kinetics!P265</f>
        <v>3700</v>
      </c>
      <c r="B78">
        <f>kinetics!Q265</f>
        <v>75.599696485845953</v>
      </c>
      <c r="C78">
        <f>kinetics!R265</f>
        <v>93.29945248347623</v>
      </c>
      <c r="D78">
        <f>kinetics!S265</f>
        <v>80.693855537644183</v>
      </c>
    </row>
    <row r="79" spans="1:4" x14ac:dyDescent="0.2">
      <c r="A79">
        <f>kinetics!P266</f>
        <v>3750</v>
      </c>
      <c r="B79">
        <f>kinetics!Q266</f>
        <v>70.177406816034477</v>
      </c>
      <c r="C79">
        <f>kinetics!R266</f>
        <v>108.33041042594844</v>
      </c>
      <c r="D79">
        <f>kinetics!S266</f>
        <v>78.090779879798461</v>
      </c>
    </row>
    <row r="80" spans="1:4" x14ac:dyDescent="0.2">
      <c r="A80">
        <f>kinetics!P267</f>
        <v>3800</v>
      </c>
      <c r="B80">
        <f>kinetics!Q267</f>
        <v>75.599696485845953</v>
      </c>
      <c r="C80">
        <f>kinetics!R267</f>
        <v>105.25178048592403</v>
      </c>
      <c r="D80">
        <f>kinetics!S267</f>
        <v>87.635390625232787</v>
      </c>
    </row>
    <row r="81" spans="1:4" x14ac:dyDescent="0.2">
      <c r="A81">
        <f>kinetics!P268</f>
        <v>3850</v>
      </c>
      <c r="B81">
        <f>kinetics!Q268</f>
        <v>78.988627529479004</v>
      </c>
      <c r="C81">
        <f>kinetics!R268</f>
        <v>97.283561817625511</v>
      </c>
      <c r="D81">
        <f>kinetics!S268</f>
        <v>85.900006853335626</v>
      </c>
    </row>
    <row r="82" spans="1:4" x14ac:dyDescent="0.2">
      <c r="A82">
        <f>kinetics!P269</f>
        <v>3900</v>
      </c>
      <c r="B82">
        <f>kinetics!Q269</f>
        <v>73.227444755303196</v>
      </c>
      <c r="C82">
        <f>kinetics!R269</f>
        <v>93.661644241126183</v>
      </c>
      <c r="D82">
        <f>kinetics!S269</f>
        <v>82.42923930954133</v>
      </c>
    </row>
    <row r="83" spans="1:4" x14ac:dyDescent="0.2">
      <c r="A83">
        <f>kinetics!P270</f>
        <v>3950</v>
      </c>
      <c r="B83">
        <f>kinetics!Q270</f>
        <v>82.716451677474751</v>
      </c>
      <c r="C83">
        <f>kinetics!R270</f>
        <v>86.417809088127512</v>
      </c>
      <c r="D83">
        <f>kinetics!S270</f>
        <v>94.14307976984712</v>
      </c>
    </row>
    <row r="84" spans="1:4" x14ac:dyDescent="0.2">
      <c r="A84">
        <f>kinetics!P271</f>
        <v>4000</v>
      </c>
      <c r="B84">
        <f>kinetics!Q271</f>
        <v>77.294162007662749</v>
      </c>
      <c r="C84">
        <f>kinetics!R271</f>
        <v>95.834794787025771</v>
      </c>
      <c r="D84">
        <f>kinetics!S271</f>
        <v>75.487704221952725</v>
      </c>
    </row>
    <row r="85" spans="1:4" x14ac:dyDescent="0.2">
      <c r="A85">
        <f>kinetics!P272</f>
        <v>4050</v>
      </c>
      <c r="B85">
        <f>kinetics!Q272</f>
        <v>80.344199946931454</v>
      </c>
      <c r="C85">
        <f>kinetics!R272</f>
        <v>88.772055512852077</v>
      </c>
      <c r="D85">
        <f>kinetics!S272</f>
        <v>83.947700109951342</v>
      </c>
    </row>
    <row r="86" spans="1:4" x14ac:dyDescent="0.2">
      <c r="A86">
        <f>kinetics!P273</f>
        <v>4100</v>
      </c>
      <c r="B86">
        <f>kinetics!Q273</f>
        <v>72.888551650939959</v>
      </c>
      <c r="C86">
        <f>kinetics!R273</f>
        <v>97.464657696450459</v>
      </c>
      <c r="D86">
        <f>kinetics!S273</f>
        <v>80.043086623182745</v>
      </c>
    </row>
    <row r="87" spans="1:4" x14ac:dyDescent="0.2">
      <c r="A87">
        <f>kinetics!P274</f>
        <v>4150</v>
      </c>
      <c r="B87">
        <f>kinetics!Q274</f>
        <v>65.094010250585725</v>
      </c>
      <c r="C87">
        <f>kinetics!R274</f>
        <v>95.653698908200795</v>
      </c>
      <c r="D87">
        <f>kinetics!S274</f>
        <v>77.440010965337009</v>
      </c>
    </row>
    <row r="88" spans="1:4" x14ac:dyDescent="0.2">
      <c r="A88">
        <f>kinetics!P275</f>
        <v>4200</v>
      </c>
      <c r="B88">
        <f>kinetics!Q275</f>
        <v>77.63305511202546</v>
      </c>
      <c r="C88">
        <f>kinetics!R275</f>
        <v>95.110411271725908</v>
      </c>
      <c r="D88">
        <f>kinetics!S275</f>
        <v>90.889235197539946</v>
      </c>
    </row>
    <row r="89" spans="1:4" x14ac:dyDescent="0.2">
      <c r="A89">
        <f>kinetics!P276</f>
        <v>4250</v>
      </c>
      <c r="B89">
        <f>kinetics!Q276</f>
        <v>62.382865415679731</v>
      </c>
      <c r="C89">
        <f>kinetics!R276</f>
        <v>106.15725988004885</v>
      </c>
      <c r="D89">
        <f>kinetics!S276</f>
        <v>86.550775767797063</v>
      </c>
    </row>
    <row r="90" spans="1:4" x14ac:dyDescent="0.2">
      <c r="A90">
        <f>kinetics!P277</f>
        <v>4300</v>
      </c>
      <c r="B90">
        <f>kinetics!Q277</f>
        <v>62.382865415679731</v>
      </c>
      <c r="C90">
        <f>kinetics!R277</f>
        <v>94.386027756426031</v>
      </c>
      <c r="D90">
        <f>kinetics!S277</f>
        <v>90.238466283078523</v>
      </c>
    </row>
    <row r="91" spans="1:4" x14ac:dyDescent="0.2">
      <c r="A91">
        <f>kinetics!P278</f>
        <v>4350</v>
      </c>
      <c r="B91">
        <f>kinetics!Q278</f>
        <v>77.294162007662209</v>
      </c>
      <c r="C91">
        <f>kinetics!R278</f>
        <v>104.52739697062417</v>
      </c>
      <c r="D91">
        <f>kinetics!S278</f>
        <v>81.561547423592756</v>
      </c>
    </row>
    <row r="92" spans="1:4" x14ac:dyDescent="0.2">
      <c r="A92">
        <f>kinetics!P279</f>
        <v>4400</v>
      </c>
      <c r="B92">
        <f>kinetics!Q279</f>
        <v>72.210765442213983</v>
      </c>
      <c r="C92">
        <f>kinetics!R279</f>
        <v>91.307397816401618</v>
      </c>
      <c r="D92">
        <f>kinetics!S279</f>
        <v>92.407695997949958</v>
      </c>
    </row>
    <row r="93" spans="1:4" x14ac:dyDescent="0.2">
      <c r="A93">
        <f>kinetics!P280</f>
        <v>4450</v>
      </c>
      <c r="B93">
        <f>kinetics!Q280</f>
        <v>70.516299920397742</v>
      </c>
      <c r="C93">
        <f>kinetics!R280</f>
        <v>87.866576118727252</v>
      </c>
      <c r="D93">
        <f>kinetics!S280</f>
        <v>81.561547423592756</v>
      </c>
    </row>
    <row r="94" spans="1:4" x14ac:dyDescent="0.2">
      <c r="A94">
        <f>kinetics!P281</f>
        <v>4500</v>
      </c>
      <c r="B94">
        <f>kinetics!Q281</f>
        <v>80.005306842568757</v>
      </c>
      <c r="C94">
        <f>kinetics!R281</f>
        <v>93.842740119951145</v>
      </c>
      <c r="D94">
        <f>kinetics!S281</f>
        <v>86.767698739284199</v>
      </c>
    </row>
    <row r="95" spans="1:4" x14ac:dyDescent="0.2">
      <c r="A95">
        <f>kinetics!P282</f>
        <v>4550</v>
      </c>
      <c r="B95">
        <f>kinetics!Q282</f>
        <v>72.549658546576694</v>
      </c>
      <c r="C95">
        <f>kinetics!R282</f>
        <v>101.81095878824966</v>
      </c>
      <c r="D95">
        <f>kinetics!S282</f>
        <v>87.852313596719938</v>
      </c>
    </row>
    <row r="96" spans="1:4" x14ac:dyDescent="0.2">
      <c r="A96">
        <f>kinetics!P283</f>
        <v>4600</v>
      </c>
      <c r="B96">
        <f>kinetics!Q283</f>
        <v>71.532979233487495</v>
      </c>
      <c r="C96">
        <f>kinetics!R283</f>
        <v>92.212877210526443</v>
      </c>
      <c r="D96">
        <f>kinetics!S283</f>
        <v>88.720005482668512</v>
      </c>
    </row>
    <row r="97" spans="1:4" x14ac:dyDescent="0.2">
      <c r="A97">
        <f>kinetics!P284</f>
        <v>4650</v>
      </c>
      <c r="B97">
        <f>kinetics!Q284</f>
        <v>73.566337859666447</v>
      </c>
      <c r="C97">
        <f>kinetics!R284</f>
        <v>92.575068968176382</v>
      </c>
      <c r="D97">
        <f>kinetics!S284</f>
        <v>79.175394737234171</v>
      </c>
    </row>
    <row r="98" spans="1:4" x14ac:dyDescent="0.2">
      <c r="A98">
        <f>kinetics!P285</f>
        <v>4700</v>
      </c>
      <c r="B98">
        <f>kinetics!Q285</f>
        <v>68.482941294218236</v>
      </c>
      <c r="C98">
        <f>kinetics!R285</f>
        <v>94.567123635251022</v>
      </c>
      <c r="D98">
        <f>kinetics!S285</f>
        <v>93.058464912411395</v>
      </c>
    </row>
    <row r="99" spans="1:4" x14ac:dyDescent="0.2">
      <c r="A99">
        <f>kinetics!P286</f>
        <v>4750</v>
      </c>
      <c r="B99">
        <f>kinetics!Q286</f>
        <v>85.427596512380219</v>
      </c>
      <c r="C99">
        <f>kinetics!R286</f>
        <v>105.61397224357395</v>
      </c>
      <c r="D99">
        <f>kinetics!S286</f>
        <v>92.841541940924259</v>
      </c>
    </row>
    <row r="100" spans="1:4" x14ac:dyDescent="0.2">
      <c r="A100">
        <f>kinetics!P287</f>
        <v>4800</v>
      </c>
      <c r="B100">
        <f>kinetics!Q287</f>
        <v>66.44958266803873</v>
      </c>
      <c r="C100">
        <f>kinetics!R287</f>
        <v>93.29945248347623</v>
      </c>
      <c r="D100">
        <f>kinetics!S287</f>
        <v>99.566154057025713</v>
      </c>
    </row>
    <row r="101" spans="1:4" x14ac:dyDescent="0.2">
      <c r="A101">
        <f>kinetics!P288</f>
        <v>4850</v>
      </c>
      <c r="B101">
        <f>kinetics!Q288</f>
        <v>73.566337859666447</v>
      </c>
      <c r="C101">
        <f>kinetics!R288</f>
        <v>93.842740119951145</v>
      </c>
      <c r="D101">
        <f>kinetics!S288</f>
        <v>94.14307976984712</v>
      </c>
    </row>
    <row r="102" spans="1:4" x14ac:dyDescent="0.2">
      <c r="A102">
        <f>kinetics!P289</f>
        <v>4900</v>
      </c>
      <c r="B102">
        <f>kinetics!Q289</f>
        <v>66.110689563675479</v>
      </c>
      <c r="C102">
        <f>kinetics!R289</f>
        <v>94.023835998776107</v>
      </c>
      <c r="D102">
        <f>kinetics!S289</f>
        <v>87.635390625232787</v>
      </c>
    </row>
    <row r="103" spans="1:4" x14ac:dyDescent="0.2">
      <c r="A103">
        <f>kinetics!P290</f>
        <v>4950</v>
      </c>
      <c r="B103">
        <f>kinetics!Q290</f>
        <v>69.838513711670686</v>
      </c>
      <c r="C103">
        <f>kinetics!R290</f>
        <v>93.842740119951145</v>
      </c>
      <c r="D103">
        <f>kinetics!S290</f>
        <v>78.307702851285597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DFDA-DDF2-C447-9CC1-BA716297BB95}">
  <dimension ref="A1:D253"/>
  <sheetViews>
    <sheetView workbookViewId="0">
      <selection activeCell="I12" sqref="I12"/>
    </sheetView>
  </sheetViews>
  <sheetFormatPr baseColWidth="10" defaultRowHeight="16" x14ac:dyDescent="0.2"/>
  <sheetData>
    <row r="1" spans="1:4" x14ac:dyDescent="0.2">
      <c r="A1" t="str">
        <f>kinetics!Z77</f>
        <v>holding v</v>
      </c>
      <c r="B1">
        <f>kinetics!AA77</f>
        <v>-60</v>
      </c>
      <c r="C1">
        <f>kinetics!AB77</f>
        <v>50</v>
      </c>
      <c r="D1">
        <f>kinetics!AC77</f>
        <v>50</v>
      </c>
    </row>
    <row r="2" spans="1:4" x14ac:dyDescent="0.2">
      <c r="A2" t="str">
        <f>kinetics!Z78</f>
        <v>recording</v>
      </c>
      <c r="B2">
        <f>kinetics!AA78</f>
        <v>20</v>
      </c>
      <c r="C2">
        <f>kinetics!AB78</f>
        <v>28</v>
      </c>
      <c r="D2">
        <f>kinetics!AC78</f>
        <v>30</v>
      </c>
    </row>
    <row r="3" spans="1:4" x14ac:dyDescent="0.2">
      <c r="A3" t="str">
        <f>kinetics!Z79</f>
        <v>date</v>
      </c>
      <c r="B3" s="98">
        <f>kinetics!AA79</f>
        <v>45527</v>
      </c>
      <c r="C3" s="98">
        <f>kinetics!AB79</f>
        <v>45527</v>
      </c>
      <c r="D3" s="98">
        <f>kinetics!AC79</f>
        <v>45527</v>
      </c>
    </row>
    <row r="4" spans="1:4" x14ac:dyDescent="0.2">
      <c r="A4">
        <f>kinetics!AG80</f>
        <v>0</v>
      </c>
    </row>
    <row r="5" spans="1:4" x14ac:dyDescent="0.2">
      <c r="A5">
        <f>kinetics!AG81</f>
        <v>20</v>
      </c>
    </row>
    <row r="6" spans="1:4" x14ac:dyDescent="0.2">
      <c r="A6">
        <f>kinetics!AG82</f>
        <v>40</v>
      </c>
    </row>
    <row r="7" spans="1:4" x14ac:dyDescent="0.2">
      <c r="A7">
        <f>kinetics!AG83</f>
        <v>60</v>
      </c>
    </row>
    <row r="8" spans="1:4" x14ac:dyDescent="0.2">
      <c r="A8">
        <f>kinetics!AG84</f>
        <v>80</v>
      </c>
    </row>
    <row r="9" spans="1:4" x14ac:dyDescent="0.2">
      <c r="A9">
        <f>kinetics!AG85</f>
        <v>100</v>
      </c>
    </row>
    <row r="10" spans="1:4" x14ac:dyDescent="0.2">
      <c r="A10">
        <f>kinetics!AG86</f>
        <v>120</v>
      </c>
    </row>
    <row r="11" spans="1:4" x14ac:dyDescent="0.2">
      <c r="A11">
        <f>kinetics!AG87</f>
        <v>140</v>
      </c>
    </row>
    <row r="12" spans="1:4" x14ac:dyDescent="0.2">
      <c r="A12">
        <f>kinetics!AG88</f>
        <v>160</v>
      </c>
    </row>
    <row r="13" spans="1:4" x14ac:dyDescent="0.2">
      <c r="A13">
        <f>kinetics!AG89</f>
        <v>180</v>
      </c>
    </row>
    <row r="14" spans="1:4" x14ac:dyDescent="0.2">
      <c r="A14">
        <f>kinetics!AG90</f>
        <v>200</v>
      </c>
    </row>
    <row r="15" spans="1:4" x14ac:dyDescent="0.2">
      <c r="A15">
        <f>kinetics!AG91</f>
        <v>220</v>
      </c>
    </row>
    <row r="16" spans="1:4" x14ac:dyDescent="0.2">
      <c r="A16">
        <f>kinetics!AG92</f>
        <v>240</v>
      </c>
    </row>
    <row r="17" spans="1:1" x14ac:dyDescent="0.2">
      <c r="A17">
        <f>kinetics!AG93</f>
        <v>260</v>
      </c>
    </row>
    <row r="18" spans="1:1" x14ac:dyDescent="0.2">
      <c r="A18">
        <f>kinetics!AG94</f>
        <v>280</v>
      </c>
    </row>
    <row r="19" spans="1:1" x14ac:dyDescent="0.2">
      <c r="A19">
        <f>kinetics!AG95</f>
        <v>300</v>
      </c>
    </row>
    <row r="20" spans="1:1" x14ac:dyDescent="0.2">
      <c r="A20">
        <f>kinetics!AG96</f>
        <v>320</v>
      </c>
    </row>
    <row r="21" spans="1:1" x14ac:dyDescent="0.2">
      <c r="A21">
        <f>kinetics!AG97</f>
        <v>340</v>
      </c>
    </row>
    <row r="22" spans="1:1" x14ac:dyDescent="0.2">
      <c r="A22">
        <f>kinetics!AG98</f>
        <v>360</v>
      </c>
    </row>
    <row r="23" spans="1:1" x14ac:dyDescent="0.2">
      <c r="A23">
        <f>kinetics!AG99</f>
        <v>380</v>
      </c>
    </row>
    <row r="24" spans="1:1" x14ac:dyDescent="0.2">
      <c r="A24">
        <f>kinetics!AG100</f>
        <v>400</v>
      </c>
    </row>
    <row r="25" spans="1:1" x14ac:dyDescent="0.2">
      <c r="A25">
        <f>kinetics!AG101</f>
        <v>420</v>
      </c>
    </row>
    <row r="26" spans="1:1" x14ac:dyDescent="0.2">
      <c r="A26">
        <f>kinetics!AG102</f>
        <v>440</v>
      </c>
    </row>
    <row r="27" spans="1:1" x14ac:dyDescent="0.2">
      <c r="A27">
        <f>kinetics!AG103</f>
        <v>460</v>
      </c>
    </row>
    <row r="28" spans="1:1" x14ac:dyDescent="0.2">
      <c r="A28">
        <f>kinetics!AG104</f>
        <v>480</v>
      </c>
    </row>
    <row r="29" spans="1:1" x14ac:dyDescent="0.2">
      <c r="A29">
        <f>kinetics!AG105</f>
        <v>500</v>
      </c>
    </row>
    <row r="30" spans="1:1" x14ac:dyDescent="0.2">
      <c r="A30">
        <f>kinetics!AG106</f>
        <v>520</v>
      </c>
    </row>
    <row r="31" spans="1:1" x14ac:dyDescent="0.2">
      <c r="A31">
        <f>kinetics!AG107</f>
        <v>540</v>
      </c>
    </row>
    <row r="32" spans="1:1" x14ac:dyDescent="0.2">
      <c r="A32">
        <f>kinetics!AG108</f>
        <v>560</v>
      </c>
    </row>
    <row r="33" spans="1:1" x14ac:dyDescent="0.2">
      <c r="A33">
        <f>kinetics!AG109</f>
        <v>580</v>
      </c>
    </row>
    <row r="34" spans="1:1" x14ac:dyDescent="0.2">
      <c r="A34">
        <f>kinetics!AG110</f>
        <v>600</v>
      </c>
    </row>
    <row r="35" spans="1:1" x14ac:dyDescent="0.2">
      <c r="A35">
        <f>kinetics!AG111</f>
        <v>620</v>
      </c>
    </row>
    <row r="36" spans="1:1" x14ac:dyDescent="0.2">
      <c r="A36">
        <f>kinetics!AG112</f>
        <v>640</v>
      </c>
    </row>
    <row r="37" spans="1:1" x14ac:dyDescent="0.2">
      <c r="A37">
        <f>kinetics!AG113</f>
        <v>660</v>
      </c>
    </row>
    <row r="38" spans="1:1" x14ac:dyDescent="0.2">
      <c r="A38">
        <f>kinetics!AG114</f>
        <v>680</v>
      </c>
    </row>
    <row r="39" spans="1:1" x14ac:dyDescent="0.2">
      <c r="A39">
        <f>kinetics!AG115</f>
        <v>700</v>
      </c>
    </row>
    <row r="40" spans="1:1" x14ac:dyDescent="0.2">
      <c r="A40">
        <f>kinetics!AG116</f>
        <v>720</v>
      </c>
    </row>
    <row r="41" spans="1:1" x14ac:dyDescent="0.2">
      <c r="A41">
        <f>kinetics!AG117</f>
        <v>740</v>
      </c>
    </row>
    <row r="42" spans="1:1" x14ac:dyDescent="0.2">
      <c r="A42">
        <f>kinetics!AG118</f>
        <v>760</v>
      </c>
    </row>
    <row r="43" spans="1:1" x14ac:dyDescent="0.2">
      <c r="A43">
        <f>kinetics!AG119</f>
        <v>780</v>
      </c>
    </row>
    <row r="44" spans="1:1" x14ac:dyDescent="0.2">
      <c r="A44">
        <f>kinetics!AG120</f>
        <v>800</v>
      </c>
    </row>
    <row r="45" spans="1:1" x14ac:dyDescent="0.2">
      <c r="A45">
        <f>kinetics!AG121</f>
        <v>820</v>
      </c>
    </row>
    <row r="46" spans="1:1" x14ac:dyDescent="0.2">
      <c r="A46">
        <f>kinetics!AG122</f>
        <v>840</v>
      </c>
    </row>
    <row r="47" spans="1:1" x14ac:dyDescent="0.2">
      <c r="A47">
        <f>kinetics!AG123</f>
        <v>860</v>
      </c>
    </row>
    <row r="48" spans="1:1" x14ac:dyDescent="0.2">
      <c r="A48">
        <f>kinetics!AG124</f>
        <v>880</v>
      </c>
    </row>
    <row r="49" spans="1:1" x14ac:dyDescent="0.2">
      <c r="A49">
        <f>kinetics!AG125</f>
        <v>900</v>
      </c>
    </row>
    <row r="50" spans="1:1" x14ac:dyDescent="0.2">
      <c r="A50">
        <f>kinetics!AG126</f>
        <v>920</v>
      </c>
    </row>
    <row r="51" spans="1:1" x14ac:dyDescent="0.2">
      <c r="A51">
        <f>kinetics!AG127</f>
        <v>940</v>
      </c>
    </row>
    <row r="52" spans="1:1" x14ac:dyDescent="0.2">
      <c r="A52">
        <f>kinetics!AG128</f>
        <v>960</v>
      </c>
    </row>
    <row r="53" spans="1:1" x14ac:dyDescent="0.2">
      <c r="A53">
        <f>kinetics!AG129</f>
        <v>980</v>
      </c>
    </row>
    <row r="54" spans="1:1" x14ac:dyDescent="0.2">
      <c r="A54">
        <f>kinetics!AG130</f>
        <v>1000</v>
      </c>
    </row>
    <row r="55" spans="1:1" x14ac:dyDescent="0.2">
      <c r="A55">
        <f>kinetics!AG131</f>
        <v>1020</v>
      </c>
    </row>
    <row r="56" spans="1:1" x14ac:dyDescent="0.2">
      <c r="A56">
        <f>kinetics!AG132</f>
        <v>1040</v>
      </c>
    </row>
    <row r="57" spans="1:1" x14ac:dyDescent="0.2">
      <c r="A57">
        <f>kinetics!AG133</f>
        <v>1060</v>
      </c>
    </row>
    <row r="58" spans="1:1" x14ac:dyDescent="0.2">
      <c r="A58">
        <f>kinetics!AG134</f>
        <v>1080</v>
      </c>
    </row>
    <row r="59" spans="1:1" x14ac:dyDescent="0.2">
      <c r="A59">
        <f>kinetics!AG135</f>
        <v>1100</v>
      </c>
    </row>
    <row r="60" spans="1:1" x14ac:dyDescent="0.2">
      <c r="A60">
        <f>kinetics!AG136</f>
        <v>1120</v>
      </c>
    </row>
    <row r="61" spans="1:1" x14ac:dyDescent="0.2">
      <c r="A61">
        <f>kinetics!AG137</f>
        <v>1140</v>
      </c>
    </row>
    <row r="62" spans="1:1" x14ac:dyDescent="0.2">
      <c r="A62">
        <f>kinetics!AG138</f>
        <v>1160</v>
      </c>
    </row>
    <row r="63" spans="1:1" x14ac:dyDescent="0.2">
      <c r="A63">
        <f>kinetics!AG139</f>
        <v>1180</v>
      </c>
    </row>
    <row r="64" spans="1:1" x14ac:dyDescent="0.2">
      <c r="A64">
        <f>kinetics!AG140</f>
        <v>1200</v>
      </c>
    </row>
    <row r="65" spans="1:1" x14ac:dyDescent="0.2">
      <c r="A65">
        <f>kinetics!AG141</f>
        <v>1220</v>
      </c>
    </row>
    <row r="66" spans="1:1" x14ac:dyDescent="0.2">
      <c r="A66">
        <f>kinetics!AG142</f>
        <v>1240</v>
      </c>
    </row>
    <row r="67" spans="1:1" x14ac:dyDescent="0.2">
      <c r="A67">
        <f>kinetics!AG143</f>
        <v>1260</v>
      </c>
    </row>
    <row r="68" spans="1:1" x14ac:dyDescent="0.2">
      <c r="A68">
        <f>kinetics!AG144</f>
        <v>1280</v>
      </c>
    </row>
    <row r="69" spans="1:1" x14ac:dyDescent="0.2">
      <c r="A69">
        <f>kinetics!AG145</f>
        <v>1300</v>
      </c>
    </row>
    <row r="70" spans="1:1" x14ac:dyDescent="0.2">
      <c r="A70">
        <f>kinetics!AG146</f>
        <v>1320</v>
      </c>
    </row>
    <row r="71" spans="1:1" x14ac:dyDescent="0.2">
      <c r="A71">
        <f>kinetics!AG147</f>
        <v>1340</v>
      </c>
    </row>
    <row r="72" spans="1:1" x14ac:dyDescent="0.2">
      <c r="A72">
        <f>kinetics!AG148</f>
        <v>1360</v>
      </c>
    </row>
    <row r="73" spans="1:1" x14ac:dyDescent="0.2">
      <c r="A73">
        <f>kinetics!AG149</f>
        <v>1380</v>
      </c>
    </row>
    <row r="74" spans="1:1" x14ac:dyDescent="0.2">
      <c r="A74">
        <f>kinetics!AG150</f>
        <v>1400</v>
      </c>
    </row>
    <row r="75" spans="1:1" x14ac:dyDescent="0.2">
      <c r="A75">
        <f>kinetics!AG151</f>
        <v>1420</v>
      </c>
    </row>
    <row r="76" spans="1:1" x14ac:dyDescent="0.2">
      <c r="A76">
        <f>kinetics!AG152</f>
        <v>1440</v>
      </c>
    </row>
    <row r="77" spans="1:1" x14ac:dyDescent="0.2">
      <c r="A77">
        <f>kinetics!AG153</f>
        <v>1460</v>
      </c>
    </row>
    <row r="78" spans="1:1" x14ac:dyDescent="0.2">
      <c r="A78">
        <f>kinetics!AG154</f>
        <v>1480</v>
      </c>
    </row>
    <row r="79" spans="1:1" x14ac:dyDescent="0.2">
      <c r="A79">
        <f>kinetics!AG155</f>
        <v>1500</v>
      </c>
    </row>
    <row r="80" spans="1:1" x14ac:dyDescent="0.2">
      <c r="A80">
        <f>kinetics!AG156</f>
        <v>1520</v>
      </c>
    </row>
    <row r="81" spans="1:1" x14ac:dyDescent="0.2">
      <c r="A81">
        <f>kinetics!AG157</f>
        <v>1540</v>
      </c>
    </row>
    <row r="82" spans="1:1" x14ac:dyDescent="0.2">
      <c r="A82">
        <f>kinetics!AG158</f>
        <v>1560</v>
      </c>
    </row>
    <row r="83" spans="1:1" x14ac:dyDescent="0.2">
      <c r="A83">
        <f>kinetics!AG159</f>
        <v>1580</v>
      </c>
    </row>
    <row r="84" spans="1:1" x14ac:dyDescent="0.2">
      <c r="A84">
        <f>kinetics!AG160</f>
        <v>1600</v>
      </c>
    </row>
    <row r="85" spans="1:1" x14ac:dyDescent="0.2">
      <c r="A85">
        <f>kinetics!AG161</f>
        <v>1620</v>
      </c>
    </row>
    <row r="86" spans="1:1" x14ac:dyDescent="0.2">
      <c r="A86">
        <f>kinetics!AG162</f>
        <v>1640</v>
      </c>
    </row>
    <row r="87" spans="1:1" x14ac:dyDescent="0.2">
      <c r="A87">
        <f>kinetics!AG163</f>
        <v>1660</v>
      </c>
    </row>
    <row r="88" spans="1:1" x14ac:dyDescent="0.2">
      <c r="A88">
        <f>kinetics!AG164</f>
        <v>1680</v>
      </c>
    </row>
    <row r="89" spans="1:1" x14ac:dyDescent="0.2">
      <c r="A89">
        <f>kinetics!AG165</f>
        <v>1700</v>
      </c>
    </row>
    <row r="90" spans="1:1" x14ac:dyDescent="0.2">
      <c r="A90">
        <f>kinetics!AG166</f>
        <v>1720</v>
      </c>
    </row>
    <row r="91" spans="1:1" x14ac:dyDescent="0.2">
      <c r="A91">
        <f>kinetics!AG167</f>
        <v>1740</v>
      </c>
    </row>
    <row r="92" spans="1:1" x14ac:dyDescent="0.2">
      <c r="A92">
        <f>kinetics!AG168</f>
        <v>1760</v>
      </c>
    </row>
    <row r="93" spans="1:1" x14ac:dyDescent="0.2">
      <c r="A93">
        <f>kinetics!AG169</f>
        <v>1780</v>
      </c>
    </row>
    <row r="94" spans="1:1" x14ac:dyDescent="0.2">
      <c r="A94">
        <f>kinetics!AG170</f>
        <v>1800</v>
      </c>
    </row>
    <row r="95" spans="1:1" x14ac:dyDescent="0.2">
      <c r="A95">
        <f>kinetics!AG171</f>
        <v>1820</v>
      </c>
    </row>
    <row r="96" spans="1:1" x14ac:dyDescent="0.2">
      <c r="A96">
        <f>kinetics!AG172</f>
        <v>1840</v>
      </c>
    </row>
    <row r="97" spans="1:1" x14ac:dyDescent="0.2">
      <c r="A97">
        <f>kinetics!AG173</f>
        <v>1860</v>
      </c>
    </row>
    <row r="98" spans="1:1" x14ac:dyDescent="0.2">
      <c r="A98">
        <f>kinetics!AG174</f>
        <v>1880</v>
      </c>
    </row>
    <row r="99" spans="1:1" x14ac:dyDescent="0.2">
      <c r="A99">
        <f>kinetics!AG175</f>
        <v>1900</v>
      </c>
    </row>
    <row r="100" spans="1:1" x14ac:dyDescent="0.2">
      <c r="A100">
        <f>kinetics!AG176</f>
        <v>1920</v>
      </c>
    </row>
    <row r="101" spans="1:1" x14ac:dyDescent="0.2">
      <c r="A101">
        <f>kinetics!AG177</f>
        <v>1940</v>
      </c>
    </row>
    <row r="102" spans="1:1" x14ac:dyDescent="0.2">
      <c r="A102">
        <f>kinetics!AG178</f>
        <v>1960</v>
      </c>
    </row>
    <row r="103" spans="1:1" x14ac:dyDescent="0.2">
      <c r="A103">
        <f>kinetics!AG179</f>
        <v>1980</v>
      </c>
    </row>
    <row r="104" spans="1:1" x14ac:dyDescent="0.2">
      <c r="A104">
        <f>kinetics!AG180</f>
        <v>2000</v>
      </c>
    </row>
    <row r="105" spans="1:1" x14ac:dyDescent="0.2">
      <c r="A105">
        <f>kinetics!AG181</f>
        <v>2020</v>
      </c>
    </row>
    <row r="106" spans="1:1" x14ac:dyDescent="0.2">
      <c r="A106">
        <f>kinetics!AG182</f>
        <v>2040</v>
      </c>
    </row>
    <row r="107" spans="1:1" x14ac:dyDescent="0.2">
      <c r="A107">
        <f>kinetics!AG183</f>
        <v>2060</v>
      </c>
    </row>
    <row r="108" spans="1:1" x14ac:dyDescent="0.2">
      <c r="A108">
        <f>kinetics!AG184</f>
        <v>2080</v>
      </c>
    </row>
    <row r="109" spans="1:1" x14ac:dyDescent="0.2">
      <c r="A109">
        <f>kinetics!AG185</f>
        <v>2100</v>
      </c>
    </row>
    <row r="110" spans="1:1" x14ac:dyDescent="0.2">
      <c r="A110">
        <f>kinetics!AG186</f>
        <v>2120</v>
      </c>
    </row>
    <row r="111" spans="1:1" x14ac:dyDescent="0.2">
      <c r="A111">
        <f>kinetics!AG187</f>
        <v>2140</v>
      </c>
    </row>
    <row r="112" spans="1:1" x14ac:dyDescent="0.2">
      <c r="A112">
        <f>kinetics!AG188</f>
        <v>2160</v>
      </c>
    </row>
    <row r="113" spans="1:1" x14ac:dyDescent="0.2">
      <c r="A113">
        <f>kinetics!AG189</f>
        <v>2180</v>
      </c>
    </row>
    <row r="114" spans="1:1" x14ac:dyDescent="0.2">
      <c r="A114">
        <f>kinetics!AG190</f>
        <v>2200</v>
      </c>
    </row>
    <row r="115" spans="1:1" x14ac:dyDescent="0.2">
      <c r="A115">
        <f>kinetics!AG191</f>
        <v>2220</v>
      </c>
    </row>
    <row r="116" spans="1:1" x14ac:dyDescent="0.2">
      <c r="A116">
        <f>kinetics!AG192</f>
        <v>2240</v>
      </c>
    </row>
    <row r="117" spans="1:1" x14ac:dyDescent="0.2">
      <c r="A117">
        <f>kinetics!AG193</f>
        <v>2260</v>
      </c>
    </row>
    <row r="118" spans="1:1" x14ac:dyDescent="0.2">
      <c r="A118">
        <f>kinetics!AG194</f>
        <v>2280</v>
      </c>
    </row>
    <row r="119" spans="1:1" x14ac:dyDescent="0.2">
      <c r="A119">
        <f>kinetics!AG195</f>
        <v>2300</v>
      </c>
    </row>
    <row r="120" spans="1:1" x14ac:dyDescent="0.2">
      <c r="A120">
        <f>kinetics!AG196</f>
        <v>2320</v>
      </c>
    </row>
    <row r="121" spans="1:1" x14ac:dyDescent="0.2">
      <c r="A121">
        <f>kinetics!AG197</f>
        <v>2340</v>
      </c>
    </row>
    <row r="122" spans="1:1" x14ac:dyDescent="0.2">
      <c r="A122">
        <f>kinetics!AG198</f>
        <v>2360</v>
      </c>
    </row>
    <row r="123" spans="1:1" x14ac:dyDescent="0.2">
      <c r="A123">
        <f>kinetics!AG199</f>
        <v>2380</v>
      </c>
    </row>
    <row r="124" spans="1:1" x14ac:dyDescent="0.2">
      <c r="A124">
        <f>kinetics!AG200</f>
        <v>2400</v>
      </c>
    </row>
    <row r="125" spans="1:1" x14ac:dyDescent="0.2">
      <c r="A125">
        <f>kinetics!AG201</f>
        <v>2420</v>
      </c>
    </row>
    <row r="126" spans="1:1" x14ac:dyDescent="0.2">
      <c r="A126">
        <f>kinetics!AG202</f>
        <v>2440</v>
      </c>
    </row>
    <row r="127" spans="1:1" x14ac:dyDescent="0.2">
      <c r="A127">
        <f>kinetics!AG203</f>
        <v>2460</v>
      </c>
    </row>
    <row r="128" spans="1:1" x14ac:dyDescent="0.2">
      <c r="A128">
        <f>kinetics!AG204</f>
        <v>2480</v>
      </c>
    </row>
    <row r="129" spans="1:1" x14ac:dyDescent="0.2">
      <c r="A129">
        <f>kinetics!AG205</f>
        <v>2500</v>
      </c>
    </row>
    <row r="130" spans="1:1" x14ac:dyDescent="0.2">
      <c r="A130">
        <f>kinetics!AG206</f>
        <v>2520</v>
      </c>
    </row>
    <row r="131" spans="1:1" x14ac:dyDescent="0.2">
      <c r="A131">
        <f>kinetics!AG207</f>
        <v>2540</v>
      </c>
    </row>
    <row r="132" spans="1:1" x14ac:dyDescent="0.2">
      <c r="A132">
        <f>kinetics!AG208</f>
        <v>2560</v>
      </c>
    </row>
    <row r="133" spans="1:1" x14ac:dyDescent="0.2">
      <c r="A133">
        <f>kinetics!AG209</f>
        <v>2580</v>
      </c>
    </row>
    <row r="134" spans="1:1" x14ac:dyDescent="0.2">
      <c r="A134">
        <f>kinetics!AG210</f>
        <v>2600</v>
      </c>
    </row>
    <row r="135" spans="1:1" x14ac:dyDescent="0.2">
      <c r="A135">
        <f>kinetics!AG211</f>
        <v>2620</v>
      </c>
    </row>
    <row r="136" spans="1:1" x14ac:dyDescent="0.2">
      <c r="A136">
        <f>kinetics!AG212</f>
        <v>2640</v>
      </c>
    </row>
    <row r="137" spans="1:1" x14ac:dyDescent="0.2">
      <c r="A137">
        <f>kinetics!AG213</f>
        <v>2660</v>
      </c>
    </row>
    <row r="138" spans="1:1" x14ac:dyDescent="0.2">
      <c r="A138">
        <f>kinetics!AG214</f>
        <v>2680</v>
      </c>
    </row>
    <row r="139" spans="1:1" x14ac:dyDescent="0.2">
      <c r="A139">
        <f>kinetics!AG215</f>
        <v>2700</v>
      </c>
    </row>
    <row r="140" spans="1:1" x14ac:dyDescent="0.2">
      <c r="A140">
        <f>kinetics!AG216</f>
        <v>2720</v>
      </c>
    </row>
    <row r="141" spans="1:1" x14ac:dyDescent="0.2">
      <c r="A141">
        <f>kinetics!AG217</f>
        <v>2740</v>
      </c>
    </row>
    <row r="142" spans="1:1" x14ac:dyDescent="0.2">
      <c r="A142">
        <f>kinetics!AG218</f>
        <v>2760</v>
      </c>
    </row>
    <row r="143" spans="1:1" x14ac:dyDescent="0.2">
      <c r="A143">
        <f>kinetics!AG219</f>
        <v>2780</v>
      </c>
    </row>
    <row r="144" spans="1:1" x14ac:dyDescent="0.2">
      <c r="A144">
        <f>kinetics!AG220</f>
        <v>2800</v>
      </c>
    </row>
    <row r="145" spans="1:1" x14ac:dyDescent="0.2">
      <c r="A145">
        <f>kinetics!AG221</f>
        <v>2820</v>
      </c>
    </row>
    <row r="146" spans="1:1" x14ac:dyDescent="0.2">
      <c r="A146">
        <f>kinetics!AG222</f>
        <v>2840</v>
      </c>
    </row>
    <row r="147" spans="1:1" x14ac:dyDescent="0.2">
      <c r="A147">
        <f>kinetics!AG223</f>
        <v>2860</v>
      </c>
    </row>
    <row r="148" spans="1:1" x14ac:dyDescent="0.2">
      <c r="A148">
        <f>kinetics!AG224</f>
        <v>2880</v>
      </c>
    </row>
    <row r="149" spans="1:1" x14ac:dyDescent="0.2">
      <c r="A149">
        <f>kinetics!AG225</f>
        <v>2900</v>
      </c>
    </row>
    <row r="150" spans="1:1" x14ac:dyDescent="0.2">
      <c r="A150">
        <f>kinetics!AG226</f>
        <v>2920</v>
      </c>
    </row>
    <row r="151" spans="1:1" x14ac:dyDescent="0.2">
      <c r="A151">
        <f>kinetics!AG227</f>
        <v>2940</v>
      </c>
    </row>
    <row r="152" spans="1:1" x14ac:dyDescent="0.2">
      <c r="A152">
        <f>kinetics!AG228</f>
        <v>2960</v>
      </c>
    </row>
    <row r="153" spans="1:1" x14ac:dyDescent="0.2">
      <c r="A153">
        <f>kinetics!AG229</f>
        <v>2980</v>
      </c>
    </row>
    <row r="154" spans="1:1" x14ac:dyDescent="0.2">
      <c r="A154">
        <f>kinetics!AG230</f>
        <v>3000</v>
      </c>
    </row>
    <row r="155" spans="1:1" x14ac:dyDescent="0.2">
      <c r="A155">
        <f>kinetics!AG231</f>
        <v>3020</v>
      </c>
    </row>
    <row r="156" spans="1:1" x14ac:dyDescent="0.2">
      <c r="A156">
        <f>kinetics!AG232</f>
        <v>3040</v>
      </c>
    </row>
    <row r="157" spans="1:1" x14ac:dyDescent="0.2">
      <c r="A157">
        <f>kinetics!AG233</f>
        <v>3060</v>
      </c>
    </row>
    <row r="158" spans="1:1" x14ac:dyDescent="0.2">
      <c r="A158">
        <f>kinetics!AG234</f>
        <v>3080</v>
      </c>
    </row>
    <row r="159" spans="1:1" x14ac:dyDescent="0.2">
      <c r="A159">
        <f>kinetics!AG235</f>
        <v>3100</v>
      </c>
    </row>
    <row r="160" spans="1:1" x14ac:dyDescent="0.2">
      <c r="A160">
        <f>kinetics!AG236</f>
        <v>3120</v>
      </c>
    </row>
    <row r="161" spans="1:1" x14ac:dyDescent="0.2">
      <c r="A161">
        <f>kinetics!AG237</f>
        <v>3140</v>
      </c>
    </row>
    <row r="162" spans="1:1" x14ac:dyDescent="0.2">
      <c r="A162">
        <f>kinetics!AG238</f>
        <v>3160</v>
      </c>
    </row>
    <row r="163" spans="1:1" x14ac:dyDescent="0.2">
      <c r="A163">
        <f>kinetics!AG239</f>
        <v>3180</v>
      </c>
    </row>
    <row r="164" spans="1:1" x14ac:dyDescent="0.2">
      <c r="A164">
        <f>kinetics!AG240</f>
        <v>3200</v>
      </c>
    </row>
    <row r="165" spans="1:1" x14ac:dyDescent="0.2">
      <c r="A165">
        <f>kinetics!AG241</f>
        <v>3220</v>
      </c>
    </row>
    <row r="166" spans="1:1" x14ac:dyDescent="0.2">
      <c r="A166">
        <f>kinetics!AG242</f>
        <v>3240</v>
      </c>
    </row>
    <row r="167" spans="1:1" x14ac:dyDescent="0.2">
      <c r="A167">
        <f>kinetics!AG243</f>
        <v>3260</v>
      </c>
    </row>
    <row r="168" spans="1:1" x14ac:dyDescent="0.2">
      <c r="A168">
        <f>kinetics!AG244</f>
        <v>3280</v>
      </c>
    </row>
    <row r="169" spans="1:1" x14ac:dyDescent="0.2">
      <c r="A169">
        <f>kinetics!AG245</f>
        <v>3300</v>
      </c>
    </row>
    <row r="170" spans="1:1" x14ac:dyDescent="0.2">
      <c r="A170">
        <f>kinetics!AG246</f>
        <v>3320</v>
      </c>
    </row>
    <row r="171" spans="1:1" x14ac:dyDescent="0.2">
      <c r="A171">
        <f>kinetics!AG247</f>
        <v>3340</v>
      </c>
    </row>
    <row r="172" spans="1:1" x14ac:dyDescent="0.2">
      <c r="A172">
        <f>kinetics!AG248</f>
        <v>3360</v>
      </c>
    </row>
    <row r="173" spans="1:1" x14ac:dyDescent="0.2">
      <c r="A173">
        <f>kinetics!AG249</f>
        <v>3380</v>
      </c>
    </row>
    <row r="174" spans="1:1" x14ac:dyDescent="0.2">
      <c r="A174">
        <f>kinetics!AG250</f>
        <v>3400</v>
      </c>
    </row>
    <row r="175" spans="1:1" x14ac:dyDescent="0.2">
      <c r="A175">
        <f>kinetics!AG251</f>
        <v>3420</v>
      </c>
    </row>
    <row r="176" spans="1:1" x14ac:dyDescent="0.2">
      <c r="A176">
        <f>kinetics!AG252</f>
        <v>3440</v>
      </c>
    </row>
    <row r="177" spans="1:1" x14ac:dyDescent="0.2">
      <c r="A177">
        <f>kinetics!AG253</f>
        <v>3460</v>
      </c>
    </row>
    <row r="178" spans="1:1" x14ac:dyDescent="0.2">
      <c r="A178">
        <f>kinetics!AG254</f>
        <v>3480</v>
      </c>
    </row>
    <row r="179" spans="1:1" x14ac:dyDescent="0.2">
      <c r="A179">
        <f>kinetics!AG255</f>
        <v>3500</v>
      </c>
    </row>
    <row r="180" spans="1:1" x14ac:dyDescent="0.2">
      <c r="A180">
        <f>kinetics!AG256</f>
        <v>3520</v>
      </c>
    </row>
    <row r="181" spans="1:1" x14ac:dyDescent="0.2">
      <c r="A181">
        <f>kinetics!AG257</f>
        <v>3540</v>
      </c>
    </row>
    <row r="182" spans="1:1" x14ac:dyDescent="0.2">
      <c r="A182">
        <f>kinetics!AG258</f>
        <v>3560</v>
      </c>
    </row>
    <row r="183" spans="1:1" x14ac:dyDescent="0.2">
      <c r="A183">
        <f>kinetics!AG259</f>
        <v>3580</v>
      </c>
    </row>
    <row r="184" spans="1:1" x14ac:dyDescent="0.2">
      <c r="A184">
        <f>kinetics!AG260</f>
        <v>3600</v>
      </c>
    </row>
    <row r="185" spans="1:1" x14ac:dyDescent="0.2">
      <c r="A185">
        <f>kinetics!AG261</f>
        <v>3620</v>
      </c>
    </row>
    <row r="186" spans="1:1" x14ac:dyDescent="0.2">
      <c r="A186">
        <f>kinetics!AG262</f>
        <v>3640</v>
      </c>
    </row>
    <row r="187" spans="1:1" x14ac:dyDescent="0.2">
      <c r="A187">
        <f>kinetics!AG263</f>
        <v>3660</v>
      </c>
    </row>
    <row r="188" spans="1:1" x14ac:dyDescent="0.2">
      <c r="A188">
        <f>kinetics!AG264</f>
        <v>3680</v>
      </c>
    </row>
    <row r="189" spans="1:1" x14ac:dyDescent="0.2">
      <c r="A189">
        <f>kinetics!AG265</f>
        <v>3700</v>
      </c>
    </row>
    <row r="190" spans="1:1" x14ac:dyDescent="0.2">
      <c r="A190">
        <f>kinetics!AG266</f>
        <v>3720</v>
      </c>
    </row>
    <row r="191" spans="1:1" x14ac:dyDescent="0.2">
      <c r="A191">
        <f>kinetics!AG267</f>
        <v>3740</v>
      </c>
    </row>
    <row r="192" spans="1:1" x14ac:dyDescent="0.2">
      <c r="A192">
        <f>kinetics!AG268</f>
        <v>3760</v>
      </c>
    </row>
    <row r="193" spans="1:1" x14ac:dyDescent="0.2">
      <c r="A193">
        <f>kinetics!AG269</f>
        <v>3780</v>
      </c>
    </row>
    <row r="194" spans="1:1" x14ac:dyDescent="0.2">
      <c r="A194">
        <f>kinetics!AG270</f>
        <v>3800</v>
      </c>
    </row>
    <row r="195" spans="1:1" x14ac:dyDescent="0.2">
      <c r="A195">
        <f>kinetics!AG271</f>
        <v>3820</v>
      </c>
    </row>
    <row r="196" spans="1:1" x14ac:dyDescent="0.2">
      <c r="A196">
        <f>kinetics!AG272</f>
        <v>3840</v>
      </c>
    </row>
    <row r="197" spans="1:1" x14ac:dyDescent="0.2">
      <c r="A197">
        <f>kinetics!AG273</f>
        <v>3860</v>
      </c>
    </row>
    <row r="198" spans="1:1" x14ac:dyDescent="0.2">
      <c r="A198">
        <f>kinetics!AG274</f>
        <v>3880</v>
      </c>
    </row>
    <row r="199" spans="1:1" x14ac:dyDescent="0.2">
      <c r="A199">
        <f>kinetics!AG275</f>
        <v>3900</v>
      </c>
    </row>
    <row r="200" spans="1:1" x14ac:dyDescent="0.2">
      <c r="A200">
        <f>kinetics!AG276</f>
        <v>3920</v>
      </c>
    </row>
    <row r="201" spans="1:1" x14ac:dyDescent="0.2">
      <c r="A201">
        <f>kinetics!AG277</f>
        <v>3940</v>
      </c>
    </row>
    <row r="202" spans="1:1" x14ac:dyDescent="0.2">
      <c r="A202">
        <f>kinetics!AG278</f>
        <v>3960</v>
      </c>
    </row>
    <row r="203" spans="1:1" x14ac:dyDescent="0.2">
      <c r="A203">
        <f>kinetics!AG279</f>
        <v>3980</v>
      </c>
    </row>
    <row r="204" spans="1:1" x14ac:dyDescent="0.2">
      <c r="A204">
        <f>kinetics!AG280</f>
        <v>4000</v>
      </c>
    </row>
    <row r="205" spans="1:1" x14ac:dyDescent="0.2">
      <c r="A205">
        <f>kinetics!AG281</f>
        <v>4020</v>
      </c>
    </row>
    <row r="206" spans="1:1" x14ac:dyDescent="0.2">
      <c r="A206">
        <f>kinetics!AG282</f>
        <v>4040</v>
      </c>
    </row>
    <row r="207" spans="1:1" x14ac:dyDescent="0.2">
      <c r="A207">
        <f>kinetics!AG283</f>
        <v>4060</v>
      </c>
    </row>
    <row r="208" spans="1:1" x14ac:dyDescent="0.2">
      <c r="A208">
        <f>kinetics!AG284</f>
        <v>4080</v>
      </c>
    </row>
    <row r="209" spans="1:1" x14ac:dyDescent="0.2">
      <c r="A209">
        <f>kinetics!AG285</f>
        <v>4100</v>
      </c>
    </row>
    <row r="210" spans="1:1" x14ac:dyDescent="0.2">
      <c r="A210">
        <f>kinetics!AG286</f>
        <v>4120</v>
      </c>
    </row>
    <row r="211" spans="1:1" x14ac:dyDescent="0.2">
      <c r="A211">
        <f>kinetics!AG287</f>
        <v>4140</v>
      </c>
    </row>
    <row r="212" spans="1:1" x14ac:dyDescent="0.2">
      <c r="A212">
        <f>kinetics!AG288</f>
        <v>4160</v>
      </c>
    </row>
    <row r="213" spans="1:1" x14ac:dyDescent="0.2">
      <c r="A213">
        <f>kinetics!AG289</f>
        <v>4180</v>
      </c>
    </row>
    <row r="214" spans="1:1" x14ac:dyDescent="0.2">
      <c r="A214">
        <f>kinetics!AG290</f>
        <v>4200</v>
      </c>
    </row>
    <row r="215" spans="1:1" x14ac:dyDescent="0.2">
      <c r="A215">
        <f>kinetics!AG291</f>
        <v>4220</v>
      </c>
    </row>
    <row r="216" spans="1:1" x14ac:dyDescent="0.2">
      <c r="A216">
        <f>kinetics!AG292</f>
        <v>4240</v>
      </c>
    </row>
    <row r="217" spans="1:1" x14ac:dyDescent="0.2">
      <c r="A217">
        <f>kinetics!AG293</f>
        <v>4260</v>
      </c>
    </row>
    <row r="218" spans="1:1" x14ac:dyDescent="0.2">
      <c r="A218">
        <f>kinetics!AG294</f>
        <v>4280</v>
      </c>
    </row>
    <row r="219" spans="1:1" x14ac:dyDescent="0.2">
      <c r="A219">
        <f>kinetics!AG295</f>
        <v>4300</v>
      </c>
    </row>
    <row r="220" spans="1:1" x14ac:dyDescent="0.2">
      <c r="A220">
        <f>kinetics!AG296</f>
        <v>4320</v>
      </c>
    </row>
    <row r="221" spans="1:1" x14ac:dyDescent="0.2">
      <c r="A221">
        <f>kinetics!AG297</f>
        <v>4340</v>
      </c>
    </row>
    <row r="222" spans="1:1" x14ac:dyDescent="0.2">
      <c r="A222">
        <f>kinetics!AG298</f>
        <v>4360</v>
      </c>
    </row>
    <row r="223" spans="1:1" x14ac:dyDescent="0.2">
      <c r="A223">
        <f>kinetics!AG299</f>
        <v>4380</v>
      </c>
    </row>
    <row r="224" spans="1:1" x14ac:dyDescent="0.2">
      <c r="A224">
        <f>kinetics!AG300</f>
        <v>4400</v>
      </c>
    </row>
    <row r="225" spans="1:1" x14ac:dyDescent="0.2">
      <c r="A225">
        <f>kinetics!AG301</f>
        <v>4420</v>
      </c>
    </row>
    <row r="226" spans="1:1" x14ac:dyDescent="0.2">
      <c r="A226">
        <f>kinetics!AG302</f>
        <v>4440</v>
      </c>
    </row>
    <row r="227" spans="1:1" x14ac:dyDescent="0.2">
      <c r="A227">
        <f>kinetics!AG303</f>
        <v>4460</v>
      </c>
    </row>
    <row r="228" spans="1:1" x14ac:dyDescent="0.2">
      <c r="A228">
        <f>kinetics!AG304</f>
        <v>4480</v>
      </c>
    </row>
    <row r="229" spans="1:1" x14ac:dyDescent="0.2">
      <c r="A229">
        <f>kinetics!AG305</f>
        <v>4500</v>
      </c>
    </row>
    <row r="230" spans="1:1" x14ac:dyDescent="0.2">
      <c r="A230">
        <f>kinetics!AG306</f>
        <v>4520</v>
      </c>
    </row>
    <row r="231" spans="1:1" x14ac:dyDescent="0.2">
      <c r="A231">
        <f>kinetics!AG307</f>
        <v>4540</v>
      </c>
    </row>
    <row r="232" spans="1:1" x14ac:dyDescent="0.2">
      <c r="A232">
        <f>kinetics!AG308</f>
        <v>4560</v>
      </c>
    </row>
    <row r="233" spans="1:1" x14ac:dyDescent="0.2">
      <c r="A233">
        <f>kinetics!AG309</f>
        <v>4580</v>
      </c>
    </row>
    <row r="234" spans="1:1" x14ac:dyDescent="0.2">
      <c r="A234">
        <f>kinetics!AG310</f>
        <v>4600</v>
      </c>
    </row>
    <row r="235" spans="1:1" x14ac:dyDescent="0.2">
      <c r="A235">
        <f>kinetics!AG311</f>
        <v>4620</v>
      </c>
    </row>
    <row r="236" spans="1:1" x14ac:dyDescent="0.2">
      <c r="A236">
        <f>kinetics!AG312</f>
        <v>4640</v>
      </c>
    </row>
    <row r="237" spans="1:1" x14ac:dyDescent="0.2">
      <c r="A237">
        <f>kinetics!AG313</f>
        <v>4660</v>
      </c>
    </row>
    <row r="238" spans="1:1" x14ac:dyDescent="0.2">
      <c r="A238">
        <f>kinetics!AG314</f>
        <v>4680</v>
      </c>
    </row>
    <row r="239" spans="1:1" x14ac:dyDescent="0.2">
      <c r="A239">
        <f>kinetics!AG315</f>
        <v>4700</v>
      </c>
    </row>
    <row r="240" spans="1:1" x14ac:dyDescent="0.2">
      <c r="A240">
        <f>kinetics!AG316</f>
        <v>4720</v>
      </c>
    </row>
    <row r="241" spans="1:1" x14ac:dyDescent="0.2">
      <c r="A241">
        <f>kinetics!AG317</f>
        <v>4740</v>
      </c>
    </row>
    <row r="242" spans="1:1" x14ac:dyDescent="0.2">
      <c r="A242">
        <f>kinetics!AG318</f>
        <v>4760</v>
      </c>
    </row>
    <row r="243" spans="1:1" x14ac:dyDescent="0.2">
      <c r="A243">
        <f>kinetics!AG319</f>
        <v>4780</v>
      </c>
    </row>
    <row r="244" spans="1:1" x14ac:dyDescent="0.2">
      <c r="A244">
        <f>kinetics!AG320</f>
        <v>4800</v>
      </c>
    </row>
    <row r="245" spans="1:1" x14ac:dyDescent="0.2">
      <c r="A245">
        <f>kinetics!AG321</f>
        <v>4820</v>
      </c>
    </row>
    <row r="246" spans="1:1" x14ac:dyDescent="0.2">
      <c r="A246">
        <f>kinetics!AG322</f>
        <v>4840</v>
      </c>
    </row>
    <row r="247" spans="1:1" x14ac:dyDescent="0.2">
      <c r="A247">
        <f>kinetics!AG323</f>
        <v>4860</v>
      </c>
    </row>
    <row r="248" spans="1:1" x14ac:dyDescent="0.2">
      <c r="A248">
        <f>kinetics!AG324</f>
        <v>4880</v>
      </c>
    </row>
    <row r="249" spans="1:1" x14ac:dyDescent="0.2">
      <c r="A249">
        <f>kinetics!AG325</f>
        <v>4900</v>
      </c>
    </row>
    <row r="250" spans="1:1" x14ac:dyDescent="0.2">
      <c r="A250">
        <f>kinetics!AG326</f>
        <v>4920</v>
      </c>
    </row>
    <row r="251" spans="1:1" x14ac:dyDescent="0.2">
      <c r="A251">
        <f>kinetics!AG327</f>
        <v>4940</v>
      </c>
    </row>
    <row r="252" spans="1:1" x14ac:dyDescent="0.2">
      <c r="A252">
        <f>kinetics!AG328</f>
        <v>4960</v>
      </c>
    </row>
    <row r="253" spans="1:1" x14ac:dyDescent="0.2">
      <c r="A253">
        <f>kinetics!AG329</f>
        <v>4980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IV</vt:lpstr>
      <vt:lpstr>IV_ex</vt:lpstr>
      <vt:lpstr>kinetics</vt:lpstr>
      <vt:lpstr>500ms_ex</vt:lpstr>
      <vt:lpstr>2ms_ex</vt:lpstr>
      <vt:lpstr>increment_ex</vt:lpstr>
      <vt:lpstr>10Hz_ex</vt:lpstr>
      <vt:lpstr>20Hz_ex</vt:lpstr>
      <vt:lpstr>50Hz_ex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2023-10-15T08:33:04Z</dcterms:created>
  <dcterms:modified xsi:type="dcterms:W3CDTF">2024-09-17T17:05:44Z</dcterms:modified>
  <cp:category/>
</cp:coreProperties>
</file>