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U:\RP\Excel\Vaja1\"/>
    </mc:Choice>
  </mc:AlternateContent>
  <bookViews>
    <workbookView xWindow="0" yWindow="0" windowWidth="28800" windowHeight="12300" firstSheet="3" activeTab="5"/>
  </bookViews>
  <sheets>
    <sheet name="Skladisce" sheetId="1" r:id="rId1"/>
    <sheet name="Obresti" sheetId="2" r:id="rId2"/>
    <sheet name="Barva" sheetId="4" r:id="rId3"/>
    <sheet name="Padavine" sheetId="3" r:id="rId4"/>
    <sheet name="Mnozenje" sheetId="5" r:id="rId5"/>
    <sheet name="abc" sheetId="7" r:id="rId6"/>
    <sheet name="Kovine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5" l="1"/>
  <c r="D4" i="5"/>
  <c r="E4" i="5"/>
  <c r="F4" i="5"/>
  <c r="G4" i="5"/>
  <c r="H4" i="5"/>
  <c r="I4" i="5"/>
  <c r="J4" i="5"/>
  <c r="K4" i="5"/>
  <c r="L4" i="5"/>
  <c r="C5" i="5"/>
  <c r="D5" i="5"/>
  <c r="E5" i="5"/>
  <c r="F5" i="5"/>
  <c r="G5" i="5"/>
  <c r="H5" i="5"/>
  <c r="I5" i="5"/>
  <c r="J5" i="5"/>
  <c r="K5" i="5"/>
  <c r="L5" i="5"/>
  <c r="C6" i="5"/>
  <c r="D6" i="5"/>
  <c r="E6" i="5"/>
  <c r="F6" i="5"/>
  <c r="G6" i="5"/>
  <c r="H6" i="5"/>
  <c r="I6" i="5"/>
  <c r="J6" i="5"/>
  <c r="K6" i="5"/>
  <c r="L6" i="5"/>
  <c r="C7" i="5"/>
  <c r="D7" i="5"/>
  <c r="E7" i="5"/>
  <c r="F7" i="5"/>
  <c r="G7" i="5"/>
  <c r="H7" i="5"/>
  <c r="I7" i="5"/>
  <c r="J7" i="5"/>
  <c r="K7" i="5"/>
  <c r="L7" i="5"/>
  <c r="C8" i="5"/>
  <c r="D8" i="5"/>
  <c r="E8" i="5"/>
  <c r="F8" i="5"/>
  <c r="G8" i="5"/>
  <c r="H8" i="5"/>
  <c r="I8" i="5"/>
  <c r="J8" i="5"/>
  <c r="K8" i="5"/>
  <c r="L8" i="5"/>
  <c r="C9" i="5"/>
  <c r="D9" i="5"/>
  <c r="E9" i="5"/>
  <c r="F9" i="5"/>
  <c r="G9" i="5"/>
  <c r="H9" i="5"/>
  <c r="I9" i="5"/>
  <c r="J9" i="5"/>
  <c r="K9" i="5"/>
  <c r="L9" i="5"/>
  <c r="C10" i="5"/>
  <c r="D10" i="5"/>
  <c r="E10" i="5"/>
  <c r="F10" i="5"/>
  <c r="G10" i="5"/>
  <c r="H10" i="5"/>
  <c r="I10" i="5"/>
  <c r="J10" i="5"/>
  <c r="K10" i="5"/>
  <c r="L10" i="5"/>
  <c r="C11" i="5"/>
  <c r="D11" i="5"/>
  <c r="E11" i="5"/>
  <c r="F11" i="5"/>
  <c r="G11" i="5"/>
  <c r="H11" i="5"/>
  <c r="I11" i="5"/>
  <c r="J11" i="5"/>
  <c r="K11" i="5"/>
  <c r="L11" i="5"/>
  <c r="C12" i="5"/>
  <c r="D12" i="5"/>
  <c r="E12" i="5"/>
  <c r="F12" i="5"/>
  <c r="G12" i="5"/>
  <c r="H12" i="5"/>
  <c r="I12" i="5"/>
  <c r="J12" i="5"/>
  <c r="K12" i="5"/>
  <c r="L12" i="5"/>
  <c r="D3" i="5"/>
  <c r="E3" i="5"/>
  <c r="F3" i="5"/>
  <c r="G3" i="5"/>
  <c r="H3" i="5"/>
  <c r="I3" i="5"/>
  <c r="J3" i="5"/>
  <c r="K3" i="5"/>
  <c r="L3" i="5"/>
  <c r="C3" i="5"/>
  <c r="E13" i="3" l="1"/>
  <c r="E12" i="3"/>
  <c r="E11" i="3"/>
  <c r="E10" i="3"/>
  <c r="C9" i="4"/>
  <c r="C12" i="2"/>
  <c r="C8" i="4"/>
  <c r="D3" i="1"/>
  <c r="C5" i="2"/>
  <c r="C6" i="2"/>
  <c r="C7" i="2"/>
  <c r="C8" i="2"/>
  <c r="C9" i="2"/>
  <c r="C10" i="2" s="1"/>
  <c r="C11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4" i="2"/>
  <c r="B37" i="2"/>
  <c r="B38" i="2"/>
  <c r="B34" i="2"/>
  <c r="B35" i="2"/>
  <c r="B36" i="2"/>
  <c r="B5" i="2"/>
  <c r="B6" i="2"/>
  <c r="B7" i="2"/>
  <c r="B8" i="2"/>
  <c r="B9" i="2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4" i="2"/>
  <c r="E6" i="1"/>
  <c r="E7" i="1"/>
  <c r="E8" i="1"/>
  <c r="E9" i="1"/>
  <c r="E10" i="1"/>
  <c r="E5" i="1"/>
  <c r="E11" i="1" s="1"/>
</calcChain>
</file>

<file path=xl/sharedStrings.xml><?xml version="1.0" encoding="utf-8"?>
<sst xmlns="http://schemas.openxmlformats.org/spreadsheetml/2006/main" count="53" uniqueCount="50">
  <si>
    <t>Datum:</t>
  </si>
  <si>
    <t>Stanje v skladišču</t>
  </si>
  <si>
    <t>Proizvod</t>
  </si>
  <si>
    <t>Količina</t>
  </si>
  <si>
    <t>Cena</t>
  </si>
  <si>
    <t>Vrednost</t>
  </si>
  <si>
    <t>Stol</t>
  </si>
  <si>
    <t>Miza</t>
  </si>
  <si>
    <t>Omara A</t>
  </si>
  <si>
    <t>Omara B</t>
  </si>
  <si>
    <t>Omara C</t>
  </si>
  <si>
    <t>Preproga</t>
  </si>
  <si>
    <t>Skupna vrednost zalog:</t>
  </si>
  <si>
    <t>Leto</t>
  </si>
  <si>
    <t>Stanje</t>
  </si>
  <si>
    <t>Barvanje sobe</t>
  </si>
  <si>
    <t>Širina sobe</t>
  </si>
  <si>
    <t>Dolžina sobe</t>
  </si>
  <si>
    <t>Višina sobe</t>
  </si>
  <si>
    <r>
      <t>Količina barve za m</t>
    </r>
    <r>
      <rPr>
        <vertAlign val="superscript"/>
        <sz val="11"/>
        <color theme="1"/>
        <rFont val="Calibri"/>
        <family val="2"/>
        <scheme val="minor"/>
      </rPr>
      <t>2</t>
    </r>
  </si>
  <si>
    <t>Cena za kg barve</t>
  </si>
  <si>
    <t>Površina</t>
  </si>
  <si>
    <t>Cena barve</t>
  </si>
  <si>
    <t>Mesec</t>
  </si>
  <si>
    <t>Delež</t>
  </si>
  <si>
    <t>Padavine</t>
  </si>
  <si>
    <t>jan</t>
  </si>
  <si>
    <t>feb</t>
  </si>
  <si>
    <t>mar</t>
  </si>
  <si>
    <t>apr</t>
  </si>
  <si>
    <t>jun</t>
  </si>
  <si>
    <t>jul</t>
  </si>
  <si>
    <t>avg</t>
  </si>
  <si>
    <t>sep</t>
  </si>
  <si>
    <t>maj</t>
  </si>
  <si>
    <t>okt</t>
  </si>
  <si>
    <t>nov</t>
  </si>
  <si>
    <t>dec</t>
  </si>
  <si>
    <t xml:space="preserve">Letna količina </t>
  </si>
  <si>
    <t xml:space="preserve">Največja mesečna količina </t>
  </si>
  <si>
    <t>Najmanjša mesečna količina</t>
  </si>
  <si>
    <t>Povprečna mesečna količina</t>
  </si>
  <si>
    <t>*</t>
  </si>
  <si>
    <t>Kovina</t>
  </si>
  <si>
    <t>Baker</t>
  </si>
  <si>
    <t>Cink</t>
  </si>
  <si>
    <t>Svinec</t>
  </si>
  <si>
    <t>Zlato</t>
  </si>
  <si>
    <t>Železo</t>
  </si>
  <si>
    <t>Izkop v tonah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</si>
</sst>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 * #,##0.00_)\ &quot;€&quot;_ ;_ * \(#,##0.00\)\ &quot;€&quot;_ ;_ * &quot;-&quot;??_)\ &quot;€&quot;_ ;_ @_ "/>
    <numFmt numFmtId="164" formatCode="d\.m\.yyyy;@"/>
    <numFmt numFmtId="165" formatCode="0.00\ &quot;m&quot;"/>
    <numFmt numFmtId="166" formatCode="0.00\ &quot;m²&quot;"/>
    <numFmt numFmtId="167" formatCode="0.0\ &quot;kg&quot;"/>
  </numFmts>
  <fonts count="5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8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4" xfId="0" applyBorder="1"/>
    <xf numFmtId="0" fontId="0" fillId="0" borderId="0" xfId="0" applyBorder="1"/>
    <xf numFmtId="164" fontId="0" fillId="0" borderId="0" xfId="0" applyNumberFormat="1" applyBorder="1"/>
    <xf numFmtId="0" fontId="0" fillId="0" borderId="5" xfId="0" applyBorder="1"/>
    <xf numFmtId="2" fontId="0" fillId="0" borderId="5" xfId="0" applyNumberForma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2" fontId="2" fillId="2" borderId="13" xfId="0" applyNumberFormat="1" applyFont="1" applyFill="1" applyBorder="1"/>
    <xf numFmtId="0" fontId="2" fillId="2" borderId="11" xfId="0" applyFont="1" applyFill="1" applyBorder="1"/>
    <xf numFmtId="0" fontId="2" fillId="2" borderId="14" xfId="0" applyFont="1" applyFill="1" applyBorder="1"/>
    <xf numFmtId="0" fontId="2" fillId="2" borderId="17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left"/>
    </xf>
    <xf numFmtId="2" fontId="0" fillId="0" borderId="0" xfId="0" applyNumberFormat="1" applyAlignment="1">
      <alignment horizontal="center"/>
    </xf>
    <xf numFmtId="165" fontId="0" fillId="0" borderId="5" xfId="0" applyNumberFormat="1" applyBorder="1" applyAlignment="1">
      <alignment horizontal="center"/>
    </xf>
    <xf numFmtId="0" fontId="0" fillId="0" borderId="6" xfId="0" applyBorder="1"/>
    <xf numFmtId="44" fontId="0" fillId="0" borderId="7" xfId="1" applyFont="1" applyBorder="1" applyAlignment="1">
      <alignment horizontal="center"/>
    </xf>
    <xf numFmtId="0" fontId="0" fillId="0" borderId="8" xfId="0" applyBorder="1"/>
    <xf numFmtId="167" fontId="0" fillId="0" borderId="10" xfId="0" applyNumberFormat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0" fontId="0" fillId="2" borderId="1" xfId="0" applyFill="1" applyBorder="1"/>
    <xf numFmtId="166" fontId="0" fillId="2" borderId="3" xfId="0" applyNumberFormat="1" applyFill="1" applyBorder="1"/>
    <xf numFmtId="0" fontId="0" fillId="2" borderId="6" xfId="0" applyFill="1" applyBorder="1"/>
    <xf numFmtId="44" fontId="0" fillId="2" borderId="7" xfId="0" applyNumberFormat="1" applyFill="1" applyBorder="1"/>
    <xf numFmtId="0" fontId="2" fillId="0" borderId="21" xfId="0" applyFont="1" applyBorder="1"/>
    <xf numFmtId="0" fontId="2" fillId="0" borderId="22" xfId="0" applyFont="1" applyBorder="1"/>
    <xf numFmtId="0" fontId="2" fillId="0" borderId="23" xfId="0" applyFont="1" applyBorder="1"/>
    <xf numFmtId="0" fontId="2" fillId="0" borderId="24" xfId="0" applyFont="1" applyBorder="1"/>
    <xf numFmtId="0" fontId="2" fillId="0" borderId="25" xfId="0" applyFont="1" applyBorder="1"/>
    <xf numFmtId="0" fontId="2" fillId="0" borderId="27" xfId="0" applyFont="1" applyBorder="1"/>
    <xf numFmtId="0" fontId="0" fillId="0" borderId="20" xfId="0" applyBorder="1"/>
    <xf numFmtId="0" fontId="2" fillId="0" borderId="20" xfId="0" applyFont="1" applyBorder="1"/>
    <xf numFmtId="0" fontId="0" fillId="0" borderId="2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6" xfId="0" applyBorder="1" applyAlignment="1">
      <alignment horizontal="center"/>
    </xf>
    <xf numFmtId="10" fontId="0" fillId="0" borderId="28" xfId="2" applyNumberFormat="1" applyFont="1" applyBorder="1" applyAlignment="1">
      <alignment horizontal="center"/>
    </xf>
    <xf numFmtId="10" fontId="0" fillId="0" borderId="20" xfId="2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2" borderId="11" xfId="0" applyFont="1" applyFill="1" applyBorder="1" applyAlignment="1">
      <alignment horizontal="left"/>
    </xf>
    <xf numFmtId="0" fontId="0" fillId="2" borderId="12" xfId="0" applyFill="1" applyBorder="1" applyAlignment="1">
      <alignment horizontal="left"/>
    </xf>
    <xf numFmtId="0" fontId="3" fillId="2" borderId="11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2" fillId="0" borderId="20" xfId="0" applyFont="1" applyBorder="1" applyAlignment="1">
      <alignment horizontal="left"/>
    </xf>
    <xf numFmtId="0" fontId="0" fillId="2" borderId="29" xfId="0" applyFill="1" applyBorder="1" applyAlignment="1">
      <alignment horizontal="center"/>
    </xf>
    <xf numFmtId="0" fontId="0" fillId="2" borderId="32" xfId="0" applyFill="1" applyBorder="1" applyAlignment="1">
      <alignment horizontal="center"/>
    </xf>
    <xf numFmtId="0" fontId="0" fillId="2" borderId="31" xfId="0" applyFill="1" applyBorder="1" applyAlignment="1">
      <alignment horizontal="center"/>
    </xf>
    <xf numFmtId="0" fontId="0" fillId="0" borderId="28" xfId="0" applyBorder="1"/>
    <xf numFmtId="0" fontId="0" fillId="2" borderId="34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35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0" borderId="36" xfId="0" applyBorder="1"/>
    <xf numFmtId="0" fontId="0" fillId="0" borderId="26" xfId="0" applyBorder="1"/>
    <xf numFmtId="0" fontId="0" fillId="2" borderId="33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0" fontId="0" fillId="2" borderId="38" xfId="0" applyFill="1" applyBorder="1" applyAlignment="1">
      <alignment horizontal="center"/>
    </xf>
    <xf numFmtId="0" fontId="0" fillId="2" borderId="39" xfId="0" applyFill="1" applyBorder="1" applyAlignment="1">
      <alignment horizontal="center"/>
    </xf>
    <xf numFmtId="0" fontId="0" fillId="2" borderId="11" xfId="0" applyFill="1" applyBorder="1"/>
    <xf numFmtId="0" fontId="0" fillId="2" borderId="30" xfId="0" applyFill="1" applyBorder="1"/>
    <xf numFmtId="0" fontId="0" fillId="2" borderId="2" xfId="0" applyFill="1" applyBorder="1"/>
    <xf numFmtId="3" fontId="0" fillId="0" borderId="29" xfId="0" applyNumberFormat="1" applyBorder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Padavine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Padavine!$B$2</c:f>
              <c:strCache>
                <c:ptCount val="1"/>
                <c:pt idx="0">
                  <c:v>Mesec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(Padavine!$C$2:$H$2,Padavine!$C$6:$H$6)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maj</c:v>
                </c:pt>
                <c:pt idx="5">
                  <c:v>jun</c:v>
                </c:pt>
                <c:pt idx="6">
                  <c:v>jul</c:v>
                </c:pt>
                <c:pt idx="7">
                  <c:v>avg</c:v>
                </c:pt>
                <c:pt idx="8">
                  <c:v>sep</c:v>
                </c:pt>
                <c:pt idx="9">
                  <c:v>okt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(Padavine!$C$3:$H$3,Padavine!$C$7:$H$7)</c:f>
              <c:numCache>
                <c:formatCode>General</c:formatCode>
                <c:ptCount val="12"/>
                <c:pt idx="0">
                  <c:v>120</c:v>
                </c:pt>
                <c:pt idx="1">
                  <c:v>45</c:v>
                </c:pt>
                <c:pt idx="2">
                  <c:v>60</c:v>
                </c:pt>
                <c:pt idx="3">
                  <c:v>210</c:v>
                </c:pt>
                <c:pt idx="4">
                  <c:v>160</c:v>
                </c:pt>
                <c:pt idx="5">
                  <c:v>35</c:v>
                </c:pt>
                <c:pt idx="6">
                  <c:v>20</c:v>
                </c:pt>
                <c:pt idx="7">
                  <c:v>80</c:v>
                </c:pt>
                <c:pt idx="8">
                  <c:v>100</c:v>
                </c:pt>
                <c:pt idx="9">
                  <c:v>120</c:v>
                </c:pt>
                <c:pt idx="10">
                  <c:v>90</c:v>
                </c:pt>
                <c:pt idx="11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6BC-4401-86CF-1AC3E191A3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6271791"/>
        <c:axId val="206273103"/>
        <c:axId val="0"/>
      </c:bar3DChart>
      <c:catAx>
        <c:axId val="2062717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Meseci</a:t>
                </a:r>
                <a:endParaRPr lang="en-US" baseline="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273103"/>
        <c:crosses val="autoZero"/>
        <c:auto val="1"/>
        <c:lblAlgn val="ctr"/>
        <c:lblOffset val="100"/>
        <c:noMultiLvlLbl val="0"/>
      </c:catAx>
      <c:valAx>
        <c:axId val="206273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Padavine</a:t>
                </a:r>
                <a:r>
                  <a:rPr lang="en-US" baseline="0"/>
                  <a:t> v mm 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271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286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Kovine!$B$3</c:f>
              <c:strCache>
                <c:ptCount val="1"/>
                <c:pt idx="0">
                  <c:v>Izkop v tonah</c:v>
                </c:pt>
              </c:strCache>
            </c:strRef>
          </c:tx>
          <c:explosion val="6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Kovine!$C$2:$G$2</c:f>
              <c:strCache>
                <c:ptCount val="5"/>
                <c:pt idx="0">
                  <c:v>Baker</c:v>
                </c:pt>
                <c:pt idx="1">
                  <c:v>Cink</c:v>
                </c:pt>
                <c:pt idx="2">
                  <c:v>Svinec</c:v>
                </c:pt>
                <c:pt idx="3">
                  <c:v>Zlato</c:v>
                </c:pt>
                <c:pt idx="4">
                  <c:v>Železo</c:v>
                </c:pt>
              </c:strCache>
            </c:strRef>
          </c:cat>
          <c:val>
            <c:numRef>
              <c:f>Kovine!$C$3:$G$3</c:f>
              <c:numCache>
                <c:formatCode>#,##0</c:formatCode>
                <c:ptCount val="5"/>
                <c:pt idx="0">
                  <c:v>12000</c:v>
                </c:pt>
                <c:pt idx="1">
                  <c:v>11000</c:v>
                </c:pt>
                <c:pt idx="2">
                  <c:v>7000</c:v>
                </c:pt>
                <c:pt idx="3">
                  <c:v>2000</c:v>
                </c:pt>
                <c:pt idx="4">
                  <c:v>25000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AC-4DDB-958A-E38ED02DE01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604836</xdr:colOff>
      <xdr:row>14</xdr:row>
      <xdr:rowOff>0</xdr:rowOff>
    </xdr:from>
    <xdr:to>
      <xdr:col>9</xdr:col>
      <xdr:colOff>0</xdr:colOff>
      <xdr:row>29</xdr:row>
      <xdr:rowOff>9525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12</xdr:row>
      <xdr:rowOff>76200</xdr:rowOff>
    </xdr:from>
    <xdr:to>
      <xdr:col>10</xdr:col>
      <xdr:colOff>323850</xdr:colOff>
      <xdr:row>26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1"/>
  <sheetViews>
    <sheetView workbookViewId="0">
      <selection activeCell="F3" sqref="F3"/>
    </sheetView>
  </sheetViews>
  <sheetFormatPr defaultRowHeight="15" x14ac:dyDescent="0.25"/>
  <cols>
    <col min="4" max="4" width="10" customWidth="1"/>
    <col min="5" max="5" width="10.7109375" bestFit="1" customWidth="1"/>
    <col min="6" max="6" width="10.140625" customWidth="1"/>
  </cols>
  <sheetData>
    <row r="1" spans="2:5" ht="15.75" thickBot="1" x14ac:dyDescent="0.3"/>
    <row r="2" spans="2:5" ht="18.75" x14ac:dyDescent="0.3">
      <c r="B2" s="42" t="s">
        <v>1</v>
      </c>
      <c r="C2" s="43"/>
      <c r="D2" s="43"/>
      <c r="E2" s="44"/>
    </row>
    <row r="3" spans="2:5" ht="15.75" thickBot="1" x14ac:dyDescent="0.3">
      <c r="B3" s="3"/>
      <c r="C3" s="4" t="s">
        <v>0</v>
      </c>
      <c r="D3" s="5">
        <f ca="1">TODAY()</f>
        <v>43783</v>
      </c>
      <c r="E3" s="6"/>
    </row>
    <row r="4" spans="2:5" ht="15.75" thickBot="1" x14ac:dyDescent="0.3">
      <c r="B4" s="13" t="s">
        <v>2</v>
      </c>
      <c r="C4" s="14" t="s">
        <v>3</v>
      </c>
      <c r="D4" s="15" t="s">
        <v>4</v>
      </c>
      <c r="E4" s="16" t="s">
        <v>5</v>
      </c>
    </row>
    <row r="5" spans="2:5" x14ac:dyDescent="0.25">
      <c r="B5" s="3" t="s">
        <v>6</v>
      </c>
      <c r="C5" s="10">
        <v>15</v>
      </c>
      <c r="D5" s="8">
        <v>14.85</v>
      </c>
      <c r="E5" s="7">
        <f>PRODUCT(C5:D5)</f>
        <v>222.75</v>
      </c>
    </row>
    <row r="6" spans="2:5" x14ac:dyDescent="0.25">
      <c r="B6" s="3" t="s">
        <v>7</v>
      </c>
      <c r="C6" s="10">
        <v>4</v>
      </c>
      <c r="D6" s="8">
        <v>47.3</v>
      </c>
      <c r="E6" s="7">
        <f t="shared" ref="E6:E10" si="0">PRODUCT(C6:D6)</f>
        <v>189.2</v>
      </c>
    </row>
    <row r="7" spans="2:5" x14ac:dyDescent="0.25">
      <c r="B7" s="3" t="s">
        <v>8</v>
      </c>
      <c r="C7" s="10">
        <v>2</v>
      </c>
      <c r="D7" s="8">
        <v>52.55</v>
      </c>
      <c r="E7" s="7">
        <f t="shared" si="0"/>
        <v>105.1</v>
      </c>
    </row>
    <row r="8" spans="2:5" x14ac:dyDescent="0.25">
      <c r="B8" s="3" t="s">
        <v>9</v>
      </c>
      <c r="C8" s="10">
        <v>6</v>
      </c>
      <c r="D8" s="8">
        <v>27.15</v>
      </c>
      <c r="E8" s="7">
        <f t="shared" si="0"/>
        <v>162.89999999999998</v>
      </c>
    </row>
    <row r="9" spans="2:5" x14ac:dyDescent="0.25">
      <c r="B9" s="3" t="s">
        <v>10</v>
      </c>
      <c r="C9" s="10">
        <v>3</v>
      </c>
      <c r="D9" s="8">
        <v>89.9</v>
      </c>
      <c r="E9" s="7">
        <f t="shared" si="0"/>
        <v>269.70000000000005</v>
      </c>
    </row>
    <row r="10" spans="2:5" ht="15.75" thickBot="1" x14ac:dyDescent="0.3">
      <c r="B10" s="3" t="s">
        <v>11</v>
      </c>
      <c r="C10" s="11">
        <v>12</v>
      </c>
      <c r="D10" s="9">
        <v>60</v>
      </c>
      <c r="E10" s="7">
        <f t="shared" si="0"/>
        <v>720</v>
      </c>
    </row>
    <row r="11" spans="2:5" ht="15.75" thickBot="1" x14ac:dyDescent="0.3">
      <c r="B11" s="45" t="s">
        <v>12</v>
      </c>
      <c r="C11" s="46"/>
      <c r="D11" s="46"/>
      <c r="E11" s="12">
        <f>SUM(E5:E10)</f>
        <v>1669.65</v>
      </c>
    </row>
  </sheetData>
  <mergeCells count="2">
    <mergeCell ref="B2:E2"/>
    <mergeCell ref="B11:D1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38"/>
  <sheetViews>
    <sheetView workbookViewId="0">
      <selection activeCell="C12" sqref="C12"/>
    </sheetView>
  </sheetViews>
  <sheetFormatPr defaultRowHeight="15" x14ac:dyDescent="0.25"/>
  <sheetData>
    <row r="2" spans="2:3" x14ac:dyDescent="0.25">
      <c r="B2" s="1" t="s">
        <v>13</v>
      </c>
      <c r="C2" s="1" t="s">
        <v>14</v>
      </c>
    </row>
    <row r="3" spans="2:3" x14ac:dyDescent="0.25">
      <c r="B3" s="2">
        <v>1972</v>
      </c>
      <c r="C3" s="2">
        <v>123.43</v>
      </c>
    </row>
    <row r="4" spans="2:3" x14ac:dyDescent="0.25">
      <c r="B4" s="2">
        <f>B3+1</f>
        <v>1973</v>
      </c>
      <c r="C4" s="17">
        <f>ROUND(C3*1.0475,2)</f>
        <v>129.29</v>
      </c>
    </row>
    <row r="5" spans="2:3" x14ac:dyDescent="0.25">
      <c r="B5" s="2">
        <f t="shared" ref="B5:B38" si="0">B4+1</f>
        <v>1974</v>
      </c>
      <c r="C5" s="17">
        <f t="shared" ref="C5:C38" si="1">ROUND(C4*1.0475,2)</f>
        <v>135.43</v>
      </c>
    </row>
    <row r="6" spans="2:3" x14ac:dyDescent="0.25">
      <c r="B6" s="2">
        <f t="shared" si="0"/>
        <v>1975</v>
      </c>
      <c r="C6" s="17">
        <f t="shared" si="1"/>
        <v>141.86000000000001</v>
      </c>
    </row>
    <row r="7" spans="2:3" x14ac:dyDescent="0.25">
      <c r="B7" s="2">
        <f t="shared" si="0"/>
        <v>1976</v>
      </c>
      <c r="C7" s="17">
        <f t="shared" si="1"/>
        <v>148.6</v>
      </c>
    </row>
    <row r="8" spans="2:3" x14ac:dyDescent="0.25">
      <c r="B8" s="2">
        <f t="shared" si="0"/>
        <v>1977</v>
      </c>
      <c r="C8" s="17">
        <f t="shared" si="1"/>
        <v>155.66</v>
      </c>
    </row>
    <row r="9" spans="2:3" x14ac:dyDescent="0.25">
      <c r="B9" s="2">
        <f t="shared" si="0"/>
        <v>1978</v>
      </c>
      <c r="C9" s="17">
        <f t="shared" si="1"/>
        <v>163.05000000000001</v>
      </c>
    </row>
    <row r="10" spans="2:3" x14ac:dyDescent="0.25">
      <c r="B10" s="2">
        <f t="shared" si="0"/>
        <v>1979</v>
      </c>
      <c r="C10" s="17">
        <f t="shared" si="1"/>
        <v>170.79</v>
      </c>
    </row>
    <row r="11" spans="2:3" x14ac:dyDescent="0.25">
      <c r="B11" s="2">
        <f t="shared" si="0"/>
        <v>1980</v>
      </c>
      <c r="C11" s="17">
        <f t="shared" si="1"/>
        <v>178.9</v>
      </c>
    </row>
    <row r="12" spans="2:3" x14ac:dyDescent="0.25">
      <c r="B12" s="2">
        <f t="shared" si="0"/>
        <v>1981</v>
      </c>
      <c r="C12" s="17">
        <f>ROUND(C11*1.0475,2)</f>
        <v>187.4</v>
      </c>
    </row>
    <row r="13" spans="2:3" x14ac:dyDescent="0.25">
      <c r="B13" s="2">
        <f t="shared" si="0"/>
        <v>1982</v>
      </c>
      <c r="C13" s="17">
        <f t="shared" si="1"/>
        <v>196.3</v>
      </c>
    </row>
    <row r="14" spans="2:3" x14ac:dyDescent="0.25">
      <c r="B14" s="2">
        <f t="shared" si="0"/>
        <v>1983</v>
      </c>
      <c r="C14" s="17">
        <f t="shared" si="1"/>
        <v>205.62</v>
      </c>
    </row>
    <row r="15" spans="2:3" x14ac:dyDescent="0.25">
      <c r="B15" s="2">
        <f t="shared" si="0"/>
        <v>1984</v>
      </c>
      <c r="C15" s="17">
        <f t="shared" si="1"/>
        <v>215.39</v>
      </c>
    </row>
    <row r="16" spans="2:3" x14ac:dyDescent="0.25">
      <c r="B16" s="2">
        <f t="shared" si="0"/>
        <v>1985</v>
      </c>
      <c r="C16" s="17">
        <f t="shared" si="1"/>
        <v>225.62</v>
      </c>
    </row>
    <row r="17" spans="2:3" x14ac:dyDescent="0.25">
      <c r="B17" s="2">
        <f t="shared" si="0"/>
        <v>1986</v>
      </c>
      <c r="C17" s="17">
        <f t="shared" si="1"/>
        <v>236.34</v>
      </c>
    </row>
    <row r="18" spans="2:3" x14ac:dyDescent="0.25">
      <c r="B18" s="2">
        <f t="shared" si="0"/>
        <v>1987</v>
      </c>
      <c r="C18" s="17">
        <f t="shared" si="1"/>
        <v>247.57</v>
      </c>
    </row>
    <row r="19" spans="2:3" x14ac:dyDescent="0.25">
      <c r="B19" s="2">
        <f t="shared" si="0"/>
        <v>1988</v>
      </c>
      <c r="C19" s="17">
        <f t="shared" si="1"/>
        <v>259.33</v>
      </c>
    </row>
    <row r="20" spans="2:3" x14ac:dyDescent="0.25">
      <c r="B20" s="2">
        <f t="shared" si="0"/>
        <v>1989</v>
      </c>
      <c r="C20" s="17">
        <f t="shared" si="1"/>
        <v>271.64999999999998</v>
      </c>
    </row>
    <row r="21" spans="2:3" x14ac:dyDescent="0.25">
      <c r="B21" s="2">
        <f t="shared" si="0"/>
        <v>1990</v>
      </c>
      <c r="C21" s="17">
        <f t="shared" si="1"/>
        <v>284.55</v>
      </c>
    </row>
    <row r="22" spans="2:3" x14ac:dyDescent="0.25">
      <c r="B22" s="2">
        <f t="shared" si="0"/>
        <v>1991</v>
      </c>
      <c r="C22" s="17">
        <f t="shared" si="1"/>
        <v>298.07</v>
      </c>
    </row>
    <row r="23" spans="2:3" x14ac:dyDescent="0.25">
      <c r="B23" s="2">
        <f t="shared" si="0"/>
        <v>1992</v>
      </c>
      <c r="C23" s="17">
        <f t="shared" si="1"/>
        <v>312.23</v>
      </c>
    </row>
    <row r="24" spans="2:3" x14ac:dyDescent="0.25">
      <c r="B24" s="2">
        <f t="shared" si="0"/>
        <v>1993</v>
      </c>
      <c r="C24" s="17">
        <f t="shared" si="1"/>
        <v>327.06</v>
      </c>
    </row>
    <row r="25" spans="2:3" x14ac:dyDescent="0.25">
      <c r="B25" s="2">
        <f t="shared" si="0"/>
        <v>1994</v>
      </c>
      <c r="C25" s="17">
        <f t="shared" si="1"/>
        <v>342.6</v>
      </c>
    </row>
    <row r="26" spans="2:3" x14ac:dyDescent="0.25">
      <c r="B26" s="2">
        <f t="shared" si="0"/>
        <v>1995</v>
      </c>
      <c r="C26" s="17">
        <f t="shared" si="1"/>
        <v>358.87</v>
      </c>
    </row>
    <row r="27" spans="2:3" x14ac:dyDescent="0.25">
      <c r="B27" s="2">
        <f t="shared" si="0"/>
        <v>1996</v>
      </c>
      <c r="C27" s="17">
        <f t="shared" si="1"/>
        <v>375.92</v>
      </c>
    </row>
    <row r="28" spans="2:3" x14ac:dyDescent="0.25">
      <c r="B28" s="2">
        <f t="shared" si="0"/>
        <v>1997</v>
      </c>
      <c r="C28" s="17">
        <f t="shared" si="1"/>
        <v>393.78</v>
      </c>
    </row>
    <row r="29" spans="2:3" x14ac:dyDescent="0.25">
      <c r="B29" s="2">
        <f t="shared" si="0"/>
        <v>1998</v>
      </c>
      <c r="C29" s="17">
        <f t="shared" si="1"/>
        <v>412.48</v>
      </c>
    </row>
    <row r="30" spans="2:3" x14ac:dyDescent="0.25">
      <c r="B30" s="2">
        <f t="shared" si="0"/>
        <v>1999</v>
      </c>
      <c r="C30" s="17">
        <f t="shared" si="1"/>
        <v>432.07</v>
      </c>
    </row>
    <row r="31" spans="2:3" x14ac:dyDescent="0.25">
      <c r="B31" s="2">
        <f t="shared" si="0"/>
        <v>2000</v>
      </c>
      <c r="C31" s="17">
        <f t="shared" si="1"/>
        <v>452.59</v>
      </c>
    </row>
    <row r="32" spans="2:3" x14ac:dyDescent="0.25">
      <c r="B32" s="2">
        <f t="shared" si="0"/>
        <v>2001</v>
      </c>
      <c r="C32" s="17">
        <f t="shared" si="1"/>
        <v>474.09</v>
      </c>
    </row>
    <row r="33" spans="2:3" x14ac:dyDescent="0.25">
      <c r="B33" s="2">
        <f t="shared" si="0"/>
        <v>2002</v>
      </c>
      <c r="C33" s="17">
        <f t="shared" si="1"/>
        <v>496.61</v>
      </c>
    </row>
    <row r="34" spans="2:3" x14ac:dyDescent="0.25">
      <c r="B34" s="2">
        <f>B33+1</f>
        <v>2003</v>
      </c>
      <c r="C34" s="17">
        <f t="shared" si="1"/>
        <v>520.20000000000005</v>
      </c>
    </row>
    <row r="35" spans="2:3" x14ac:dyDescent="0.25">
      <c r="B35" s="2">
        <f t="shared" si="0"/>
        <v>2004</v>
      </c>
      <c r="C35" s="17">
        <f t="shared" si="1"/>
        <v>544.91</v>
      </c>
    </row>
    <row r="36" spans="2:3" x14ac:dyDescent="0.25">
      <c r="B36" s="2">
        <f t="shared" si="0"/>
        <v>2005</v>
      </c>
      <c r="C36" s="17">
        <f t="shared" si="1"/>
        <v>570.79</v>
      </c>
    </row>
    <row r="37" spans="2:3" x14ac:dyDescent="0.25">
      <c r="B37" s="2">
        <f>B36+1</f>
        <v>2006</v>
      </c>
      <c r="C37" s="17">
        <f t="shared" si="1"/>
        <v>597.9</v>
      </c>
    </row>
    <row r="38" spans="2:3" x14ac:dyDescent="0.25">
      <c r="B38" s="2">
        <f t="shared" si="0"/>
        <v>2007</v>
      </c>
      <c r="C38" s="17">
        <f t="shared" si="1"/>
        <v>626.29999999999995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9"/>
  <sheetViews>
    <sheetView workbookViewId="0">
      <selection activeCell="E7" sqref="E7"/>
    </sheetView>
  </sheetViews>
  <sheetFormatPr defaultRowHeight="15" x14ac:dyDescent="0.25"/>
  <cols>
    <col min="2" max="2" width="20.42578125" customWidth="1"/>
  </cols>
  <sheetData>
    <row r="1" spans="2:3" ht="15.75" thickBot="1" x14ac:dyDescent="0.3"/>
    <row r="2" spans="2:3" ht="19.5" thickBot="1" x14ac:dyDescent="0.35">
      <c r="B2" s="47" t="s">
        <v>15</v>
      </c>
      <c r="C2" s="48"/>
    </row>
    <row r="3" spans="2:3" x14ac:dyDescent="0.25">
      <c r="B3" s="3" t="s">
        <v>16</v>
      </c>
      <c r="C3" s="18">
        <v>4.1500000000000004</v>
      </c>
    </row>
    <row r="4" spans="2:3" x14ac:dyDescent="0.25">
      <c r="B4" s="21" t="s">
        <v>17</v>
      </c>
      <c r="C4" s="23">
        <v>3.3</v>
      </c>
    </row>
    <row r="5" spans="2:3" x14ac:dyDescent="0.25">
      <c r="B5" s="21" t="s">
        <v>18</v>
      </c>
      <c r="C5" s="23">
        <v>2.65</v>
      </c>
    </row>
    <row r="6" spans="2:3" ht="17.25" x14ac:dyDescent="0.25">
      <c r="B6" s="21" t="s">
        <v>19</v>
      </c>
      <c r="C6" s="22">
        <v>0.5</v>
      </c>
    </row>
    <row r="7" spans="2:3" ht="15.75" thickBot="1" x14ac:dyDescent="0.3">
      <c r="B7" s="19" t="s">
        <v>20</v>
      </c>
      <c r="C7" s="20">
        <v>1.1000000000000001</v>
      </c>
    </row>
    <row r="8" spans="2:3" x14ac:dyDescent="0.25">
      <c r="B8" s="24" t="s">
        <v>21</v>
      </c>
      <c r="C8" s="25">
        <f>C3*C4+2*C4*C5+2*C3*C5</f>
        <v>53.18</v>
      </c>
    </row>
    <row r="9" spans="2:3" ht="15.75" thickBot="1" x14ac:dyDescent="0.3">
      <c r="B9" s="26" t="s">
        <v>22</v>
      </c>
      <c r="C9" s="27">
        <f>C8*C6*C7</f>
        <v>29.249000000000002</v>
      </c>
    </row>
  </sheetData>
  <mergeCells count="1">
    <mergeCell ref="B2:C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3"/>
  <sheetViews>
    <sheetView workbookViewId="0">
      <selection activeCell="O17" sqref="O17"/>
    </sheetView>
  </sheetViews>
  <sheetFormatPr defaultRowHeight="15" x14ac:dyDescent="0.25"/>
  <sheetData>
    <row r="2" spans="2:8" x14ac:dyDescent="0.25">
      <c r="B2" s="28" t="s">
        <v>23</v>
      </c>
      <c r="C2" s="33" t="s">
        <v>26</v>
      </c>
      <c r="D2" s="29" t="s">
        <v>27</v>
      </c>
      <c r="E2" s="33" t="s">
        <v>28</v>
      </c>
      <c r="F2" s="29" t="s">
        <v>29</v>
      </c>
      <c r="G2" s="33" t="s">
        <v>34</v>
      </c>
      <c r="H2" s="30" t="s">
        <v>30</v>
      </c>
    </row>
    <row r="3" spans="2:8" x14ac:dyDescent="0.25">
      <c r="B3" s="32" t="s">
        <v>25</v>
      </c>
      <c r="C3" s="36">
        <v>120</v>
      </c>
      <c r="D3" s="37">
        <v>45</v>
      </c>
      <c r="E3" s="38">
        <v>60</v>
      </c>
      <c r="F3" s="37">
        <v>210</v>
      </c>
      <c r="G3" s="36">
        <v>160</v>
      </c>
      <c r="H3" s="39">
        <v>35</v>
      </c>
    </row>
    <row r="4" spans="2:8" x14ac:dyDescent="0.25">
      <c r="B4" s="31" t="s">
        <v>24</v>
      </c>
      <c r="C4" s="40">
        <v>9.6799999999999997E-2</v>
      </c>
      <c r="D4" s="40">
        <v>3.6299999999999999E-2</v>
      </c>
      <c r="E4" s="41">
        <v>4.8399999999999999E-2</v>
      </c>
      <c r="F4" s="40">
        <v>0.1694</v>
      </c>
      <c r="G4" s="40">
        <v>0.129</v>
      </c>
      <c r="H4" s="40">
        <v>2.8199999999999999E-2</v>
      </c>
    </row>
    <row r="5" spans="2:8" x14ac:dyDescent="0.25">
      <c r="E5" s="4"/>
    </row>
    <row r="6" spans="2:8" x14ac:dyDescent="0.25">
      <c r="B6" s="35" t="s">
        <v>23</v>
      </c>
      <c r="C6" s="35" t="s">
        <v>31</v>
      </c>
      <c r="D6" s="35" t="s">
        <v>32</v>
      </c>
      <c r="E6" s="35" t="s">
        <v>33</v>
      </c>
      <c r="F6" s="35" t="s">
        <v>35</v>
      </c>
      <c r="G6" s="35" t="s">
        <v>36</v>
      </c>
      <c r="H6" s="35" t="s">
        <v>37</v>
      </c>
    </row>
    <row r="7" spans="2:8" x14ac:dyDescent="0.25">
      <c r="B7" s="35" t="s">
        <v>25</v>
      </c>
      <c r="C7" s="36">
        <v>20</v>
      </c>
      <c r="D7" s="36">
        <v>80</v>
      </c>
      <c r="E7" s="36">
        <v>100</v>
      </c>
      <c r="F7" s="36">
        <v>120</v>
      </c>
      <c r="G7" s="36">
        <v>90</v>
      </c>
      <c r="H7" s="36">
        <v>200</v>
      </c>
    </row>
    <row r="8" spans="2:8" x14ac:dyDescent="0.25">
      <c r="B8" s="35" t="s">
        <v>24</v>
      </c>
      <c r="C8" s="40">
        <v>1.61E-2</v>
      </c>
      <c r="D8" s="40">
        <v>6.4500000000000002E-2</v>
      </c>
      <c r="E8" s="40">
        <v>8.0600000000000005E-2</v>
      </c>
      <c r="F8" s="40">
        <v>9.8599999999999993E-2</v>
      </c>
      <c r="G8" s="40">
        <v>7.2599999999999998E-2</v>
      </c>
      <c r="H8" s="40">
        <v>0.1613</v>
      </c>
    </row>
    <row r="10" spans="2:8" x14ac:dyDescent="0.25">
      <c r="B10" s="49" t="s">
        <v>38</v>
      </c>
      <c r="C10" s="49"/>
      <c r="D10" s="49"/>
      <c r="E10" s="34">
        <f>SUM(C7:H7,C3:H3)</f>
        <v>1240</v>
      </c>
    </row>
    <row r="11" spans="2:8" x14ac:dyDescent="0.25">
      <c r="B11" s="49" t="s">
        <v>39</v>
      </c>
      <c r="C11" s="49"/>
      <c r="D11" s="49"/>
      <c r="E11" s="34">
        <f>MAX(C3:H3,C7:H7)</f>
        <v>210</v>
      </c>
    </row>
    <row r="12" spans="2:8" x14ac:dyDescent="0.25">
      <c r="B12" s="49" t="s">
        <v>40</v>
      </c>
      <c r="C12" s="49"/>
      <c r="D12" s="49"/>
      <c r="E12" s="34">
        <f>MIN(C3:H3,C7:H7)</f>
        <v>20</v>
      </c>
    </row>
    <row r="13" spans="2:8" x14ac:dyDescent="0.25">
      <c r="B13" s="49" t="s">
        <v>41</v>
      </c>
      <c r="C13" s="49"/>
      <c r="D13" s="49"/>
      <c r="E13" s="34">
        <f>ROUND(AVERAGE(C3:H3,C7:H7),0)</f>
        <v>103</v>
      </c>
    </row>
  </sheetData>
  <mergeCells count="4">
    <mergeCell ref="B10:D10"/>
    <mergeCell ref="B11:D11"/>
    <mergeCell ref="B12:D12"/>
    <mergeCell ref="B13:D13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2"/>
  <sheetViews>
    <sheetView workbookViewId="0">
      <selection activeCell="D8" sqref="D8"/>
    </sheetView>
  </sheetViews>
  <sheetFormatPr defaultRowHeight="15" x14ac:dyDescent="0.25"/>
  <sheetData>
    <row r="1" spans="2:12" ht="15.75" thickBot="1" x14ac:dyDescent="0.3"/>
    <row r="2" spans="2:12" ht="15.75" thickBot="1" x14ac:dyDescent="0.3">
      <c r="B2" s="50" t="s">
        <v>42</v>
      </c>
      <c r="C2" s="54">
        <v>1</v>
      </c>
      <c r="D2" s="55">
        <v>2</v>
      </c>
      <c r="E2" s="56">
        <v>3</v>
      </c>
      <c r="F2" s="55">
        <v>4</v>
      </c>
      <c r="G2" s="56">
        <v>5</v>
      </c>
      <c r="H2" s="55">
        <v>6</v>
      </c>
      <c r="I2" s="56">
        <v>7</v>
      </c>
      <c r="J2" s="55">
        <v>8</v>
      </c>
      <c r="K2" s="57">
        <v>9</v>
      </c>
      <c r="L2" s="52">
        <v>10</v>
      </c>
    </row>
    <row r="3" spans="2:12" x14ac:dyDescent="0.25">
      <c r="B3" s="60">
        <v>1</v>
      </c>
      <c r="C3" s="58">
        <f>C$2*$B3</f>
        <v>1</v>
      </c>
      <c r="D3" s="53">
        <f t="shared" ref="D3:L12" si="0">D$2*$B3</f>
        <v>2</v>
      </c>
      <c r="E3" s="53">
        <f t="shared" si="0"/>
        <v>3</v>
      </c>
      <c r="F3" s="53">
        <f t="shared" si="0"/>
        <v>4</v>
      </c>
      <c r="G3" s="53">
        <f t="shared" si="0"/>
        <v>5</v>
      </c>
      <c r="H3" s="53">
        <f t="shared" si="0"/>
        <v>6</v>
      </c>
      <c r="I3" s="53">
        <f t="shared" si="0"/>
        <v>7</v>
      </c>
      <c r="J3" s="53">
        <f t="shared" si="0"/>
        <v>8</v>
      </c>
      <c r="K3" s="53">
        <f t="shared" si="0"/>
        <v>9</v>
      </c>
      <c r="L3" s="53">
        <f t="shared" si="0"/>
        <v>10</v>
      </c>
    </row>
    <row r="4" spans="2:12" x14ac:dyDescent="0.25">
      <c r="B4" s="61">
        <v>2</v>
      </c>
      <c r="C4" s="59">
        <f t="shared" ref="C4:C12" si="1">C$2*$B4</f>
        <v>2</v>
      </c>
      <c r="D4" s="34">
        <f t="shared" si="0"/>
        <v>4</v>
      </c>
      <c r="E4" s="34">
        <f t="shared" si="0"/>
        <v>6</v>
      </c>
      <c r="F4" s="34">
        <f t="shared" si="0"/>
        <v>8</v>
      </c>
      <c r="G4" s="34">
        <f t="shared" si="0"/>
        <v>10</v>
      </c>
      <c r="H4" s="34">
        <f t="shared" si="0"/>
        <v>12</v>
      </c>
      <c r="I4" s="34">
        <f t="shared" si="0"/>
        <v>14</v>
      </c>
      <c r="J4" s="34">
        <f t="shared" si="0"/>
        <v>16</v>
      </c>
      <c r="K4" s="34">
        <f t="shared" si="0"/>
        <v>18</v>
      </c>
      <c r="L4" s="34">
        <f t="shared" si="0"/>
        <v>20</v>
      </c>
    </row>
    <row r="5" spans="2:12" x14ac:dyDescent="0.25">
      <c r="B5" s="61">
        <v>3</v>
      </c>
      <c r="C5" s="59">
        <f t="shared" si="1"/>
        <v>3</v>
      </c>
      <c r="D5" s="34">
        <f t="shared" si="0"/>
        <v>6</v>
      </c>
      <c r="E5" s="34">
        <f t="shared" si="0"/>
        <v>9</v>
      </c>
      <c r="F5" s="34">
        <f t="shared" si="0"/>
        <v>12</v>
      </c>
      <c r="G5" s="34">
        <f t="shared" si="0"/>
        <v>15</v>
      </c>
      <c r="H5" s="34">
        <f t="shared" si="0"/>
        <v>18</v>
      </c>
      <c r="I5" s="34">
        <f t="shared" si="0"/>
        <v>21</v>
      </c>
      <c r="J5" s="34">
        <f t="shared" si="0"/>
        <v>24</v>
      </c>
      <c r="K5" s="34">
        <f t="shared" si="0"/>
        <v>27</v>
      </c>
      <c r="L5" s="34">
        <f t="shared" si="0"/>
        <v>30</v>
      </c>
    </row>
    <row r="6" spans="2:12" x14ac:dyDescent="0.25">
      <c r="B6" s="62">
        <v>4</v>
      </c>
      <c r="C6" s="59">
        <f t="shared" si="1"/>
        <v>4</v>
      </c>
      <c r="D6" s="34">
        <f t="shared" si="0"/>
        <v>8</v>
      </c>
      <c r="E6" s="34">
        <f t="shared" si="0"/>
        <v>12</v>
      </c>
      <c r="F6" s="34">
        <f t="shared" si="0"/>
        <v>16</v>
      </c>
      <c r="G6" s="34">
        <f t="shared" si="0"/>
        <v>20</v>
      </c>
      <c r="H6" s="34">
        <f t="shared" si="0"/>
        <v>24</v>
      </c>
      <c r="I6" s="34">
        <f t="shared" si="0"/>
        <v>28</v>
      </c>
      <c r="J6" s="34">
        <f t="shared" si="0"/>
        <v>32</v>
      </c>
      <c r="K6" s="34">
        <f t="shared" si="0"/>
        <v>36</v>
      </c>
      <c r="L6" s="34">
        <f t="shared" si="0"/>
        <v>40</v>
      </c>
    </row>
    <row r="7" spans="2:12" x14ac:dyDescent="0.25">
      <c r="B7" s="61">
        <v>5</v>
      </c>
      <c r="C7" s="59">
        <f t="shared" si="1"/>
        <v>5</v>
      </c>
      <c r="D7" s="34">
        <f t="shared" si="0"/>
        <v>10</v>
      </c>
      <c r="E7" s="34">
        <f t="shared" si="0"/>
        <v>15</v>
      </c>
      <c r="F7" s="34">
        <f t="shared" si="0"/>
        <v>20</v>
      </c>
      <c r="G7" s="34">
        <f t="shared" si="0"/>
        <v>25</v>
      </c>
      <c r="H7" s="34">
        <f t="shared" si="0"/>
        <v>30</v>
      </c>
      <c r="I7" s="34">
        <f t="shared" si="0"/>
        <v>35</v>
      </c>
      <c r="J7" s="34">
        <f t="shared" si="0"/>
        <v>40</v>
      </c>
      <c r="K7" s="34">
        <f t="shared" si="0"/>
        <v>45</v>
      </c>
      <c r="L7" s="34">
        <f t="shared" si="0"/>
        <v>50</v>
      </c>
    </row>
    <row r="8" spans="2:12" x14ac:dyDescent="0.25">
      <c r="B8" s="61">
        <v>6</v>
      </c>
      <c r="C8" s="59">
        <f t="shared" si="1"/>
        <v>6</v>
      </c>
      <c r="D8" s="34">
        <f t="shared" si="0"/>
        <v>12</v>
      </c>
      <c r="E8" s="34">
        <f t="shared" si="0"/>
        <v>18</v>
      </c>
      <c r="F8" s="34">
        <f t="shared" si="0"/>
        <v>24</v>
      </c>
      <c r="G8" s="34">
        <f t="shared" si="0"/>
        <v>30</v>
      </c>
      <c r="H8" s="34">
        <f t="shared" si="0"/>
        <v>36</v>
      </c>
      <c r="I8" s="34">
        <f t="shared" si="0"/>
        <v>42</v>
      </c>
      <c r="J8" s="34">
        <f t="shared" si="0"/>
        <v>48</v>
      </c>
      <c r="K8" s="34">
        <f t="shared" si="0"/>
        <v>54</v>
      </c>
      <c r="L8" s="34">
        <f t="shared" si="0"/>
        <v>60</v>
      </c>
    </row>
    <row r="9" spans="2:12" x14ac:dyDescent="0.25">
      <c r="B9" s="62">
        <v>7</v>
      </c>
      <c r="C9" s="59">
        <f t="shared" si="1"/>
        <v>7</v>
      </c>
      <c r="D9" s="34">
        <f t="shared" si="0"/>
        <v>14</v>
      </c>
      <c r="E9" s="34">
        <f t="shared" si="0"/>
        <v>21</v>
      </c>
      <c r="F9" s="34">
        <f t="shared" si="0"/>
        <v>28</v>
      </c>
      <c r="G9" s="34">
        <f t="shared" si="0"/>
        <v>35</v>
      </c>
      <c r="H9" s="34">
        <f t="shared" si="0"/>
        <v>42</v>
      </c>
      <c r="I9" s="34">
        <f t="shared" si="0"/>
        <v>49</v>
      </c>
      <c r="J9" s="34">
        <f t="shared" si="0"/>
        <v>56</v>
      </c>
      <c r="K9" s="34">
        <f t="shared" si="0"/>
        <v>63</v>
      </c>
      <c r="L9" s="34">
        <f t="shared" si="0"/>
        <v>70</v>
      </c>
    </row>
    <row r="10" spans="2:12" x14ac:dyDescent="0.25">
      <c r="B10" s="61">
        <v>8</v>
      </c>
      <c r="C10" s="59">
        <f t="shared" si="1"/>
        <v>8</v>
      </c>
      <c r="D10" s="34">
        <f t="shared" si="0"/>
        <v>16</v>
      </c>
      <c r="E10" s="34">
        <f t="shared" si="0"/>
        <v>24</v>
      </c>
      <c r="F10" s="34">
        <f t="shared" si="0"/>
        <v>32</v>
      </c>
      <c r="G10" s="34">
        <f t="shared" si="0"/>
        <v>40</v>
      </c>
      <c r="H10" s="34">
        <f t="shared" si="0"/>
        <v>48</v>
      </c>
      <c r="I10" s="34">
        <f t="shared" si="0"/>
        <v>56</v>
      </c>
      <c r="J10" s="34">
        <f t="shared" si="0"/>
        <v>64</v>
      </c>
      <c r="K10" s="34">
        <f t="shared" si="0"/>
        <v>72</v>
      </c>
      <c r="L10" s="34">
        <f t="shared" si="0"/>
        <v>80</v>
      </c>
    </row>
    <row r="11" spans="2:12" x14ac:dyDescent="0.25">
      <c r="B11" s="63">
        <v>9</v>
      </c>
      <c r="C11" s="59">
        <f t="shared" si="1"/>
        <v>9</v>
      </c>
      <c r="D11" s="34">
        <f t="shared" si="0"/>
        <v>18</v>
      </c>
      <c r="E11" s="34">
        <f t="shared" si="0"/>
        <v>27</v>
      </c>
      <c r="F11" s="34">
        <f t="shared" si="0"/>
        <v>36</v>
      </c>
      <c r="G11" s="34">
        <f t="shared" si="0"/>
        <v>45</v>
      </c>
      <c r="H11" s="34">
        <f t="shared" si="0"/>
        <v>54</v>
      </c>
      <c r="I11" s="34">
        <f t="shared" si="0"/>
        <v>63</v>
      </c>
      <c r="J11" s="34">
        <f t="shared" si="0"/>
        <v>72</v>
      </c>
      <c r="K11" s="34">
        <f t="shared" si="0"/>
        <v>81</v>
      </c>
      <c r="L11" s="34">
        <f t="shared" si="0"/>
        <v>90</v>
      </c>
    </row>
    <row r="12" spans="2:12" ht="15.75" thickBot="1" x14ac:dyDescent="0.3">
      <c r="B12" s="51">
        <v>10</v>
      </c>
      <c r="C12" s="59">
        <f t="shared" si="1"/>
        <v>10</v>
      </c>
      <c r="D12" s="34">
        <f t="shared" si="0"/>
        <v>20</v>
      </c>
      <c r="E12" s="34">
        <f t="shared" si="0"/>
        <v>30</v>
      </c>
      <c r="F12" s="34">
        <f t="shared" si="0"/>
        <v>40</v>
      </c>
      <c r="G12" s="34">
        <f t="shared" si="0"/>
        <v>50</v>
      </c>
      <c r="H12" s="34">
        <f t="shared" si="0"/>
        <v>60</v>
      </c>
      <c r="I12" s="34">
        <f t="shared" si="0"/>
        <v>70</v>
      </c>
      <c r="J12" s="34">
        <f t="shared" si="0"/>
        <v>80</v>
      </c>
      <c r="K12" s="34">
        <f t="shared" si="0"/>
        <v>90</v>
      </c>
      <c r="L12" s="34">
        <f t="shared" si="0"/>
        <v>100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C17" sqref="C17"/>
    </sheetView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3"/>
  <sheetViews>
    <sheetView workbookViewId="0">
      <selection activeCell="G8" sqref="G8"/>
    </sheetView>
  </sheetViews>
  <sheetFormatPr defaultRowHeight="15" x14ac:dyDescent="0.25"/>
  <cols>
    <col min="2" max="2" width="13" customWidth="1"/>
    <col min="3" max="3" width="10.140625" bestFit="1" customWidth="1"/>
  </cols>
  <sheetData>
    <row r="1" spans="2:7" ht="15.75" thickBot="1" x14ac:dyDescent="0.3"/>
    <row r="2" spans="2:7" ht="15.75" thickBot="1" x14ac:dyDescent="0.3">
      <c r="B2" s="24" t="s">
        <v>43</v>
      </c>
      <c r="C2" s="65" t="s">
        <v>44</v>
      </c>
      <c r="D2" s="66" t="s">
        <v>45</v>
      </c>
      <c r="E2" s="65" t="s">
        <v>46</v>
      </c>
      <c r="F2" s="66" t="s">
        <v>47</v>
      </c>
      <c r="G2" s="65" t="s">
        <v>48</v>
      </c>
    </row>
    <row r="3" spans="2:7" ht="15.75" thickBot="1" x14ac:dyDescent="0.3">
      <c r="B3" s="64" t="s">
        <v>49</v>
      </c>
      <c r="C3" s="67">
        <v>12000</v>
      </c>
      <c r="D3" s="67">
        <v>11000</v>
      </c>
      <c r="E3" s="67">
        <v>7000</v>
      </c>
      <c r="F3" s="67">
        <v>2000</v>
      </c>
      <c r="G3" s="67">
        <v>25000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Skladisce</vt:lpstr>
      <vt:lpstr>Obresti</vt:lpstr>
      <vt:lpstr>Barva</vt:lpstr>
      <vt:lpstr>Padavine</vt:lpstr>
      <vt:lpstr>Mnozenje</vt:lpstr>
      <vt:lpstr>abc</vt:lpstr>
      <vt:lpstr>Kovine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 Toplak</dc:creator>
  <cp:lastModifiedBy>Luka Toplak</cp:lastModifiedBy>
  <dcterms:created xsi:type="dcterms:W3CDTF">2019-11-14T17:11:41Z</dcterms:created>
  <dcterms:modified xsi:type="dcterms:W3CDTF">2019-11-14T18:45:44Z</dcterms:modified>
</cp:coreProperties>
</file>