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81580A89-95E4-D94B-A0D9-FB132CED25AE}" xr6:coauthVersionLast="47" xr6:coauthVersionMax="47" xr10:uidLastSave="{00000000-0000-0000-0000-000000000000}"/>
  <bookViews>
    <workbookView xWindow="4060" yWindow="3160" windowWidth="30500" windowHeight="16440" activeTab="1" xr2:uid="{E3EA4788-0E21-5A40-B320-9D74BEC654F4}"/>
  </bookViews>
  <sheets>
    <sheet name="Main" sheetId="1" r:id="rId1"/>
    <sheet name="Model" sheetId="2" r:id="rId2"/>
    <sheet name="NTLA-2001" sheetId="3" r:id="rId3"/>
    <sheet name="NTLA-2002" sheetId="4" r:id="rId4"/>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J4" i="1" a="1"/>
  <c r="J4" i="1" s="1"/>
  <c r="J3" i="1" a="1"/>
  <c r="J3" i="1" s="1"/>
  <c r="J5" i="1" l="1"/>
  <c r="J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<sst xmlns="http://schemas.openxmlformats.org/spreadsheetml/2006/main" count="22" uniqueCount="18">
  <si>
    <t>Main</t>
  </si>
  <si>
    <t>Price</t>
  </si>
  <si>
    <t>S/O</t>
  </si>
  <si>
    <t>MC</t>
  </si>
  <si>
    <t>Cash</t>
  </si>
  <si>
    <t>Debt</t>
  </si>
  <si>
    <t>EV</t>
  </si>
  <si>
    <t>Brand</t>
  </si>
  <si>
    <t>Indication</t>
  </si>
  <si>
    <t>MOA</t>
  </si>
  <si>
    <t>Phase</t>
  </si>
  <si>
    <t>Economics</t>
  </si>
  <si>
    <t>NTLA-2001</t>
  </si>
  <si>
    <t>NTLA-2002</t>
  </si>
  <si>
    <t>Revenue</t>
  </si>
  <si>
    <t>NTLA-5001</t>
  </si>
  <si>
    <t>In Thousands</t>
  </si>
  <si>
    <t>Employee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</si>
</sst>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3" fontId="0" fillId="0" borderId="0" xfId="0" applyNumberFormat="1"/>
    <xf numFmtId="4" fontId="0" fillId="0" borderId="0" xfId="0" applyNumberFormat="1"/>
    <xf numFmtId="3" fontId="0" fillId="0" borderId="1" xfId="0" applyNumberFormat="1" applyBorder="1"/>
    <xf numFmtId="3" fontId="0" fillId="0" borderId="2" xfId="0" applyNumberFormat="1" applyBorder="1"/>
    <xf numFmtId="3" fontId="0" fillId="0" borderId="3" xfId="0" applyNumberFormat="1" applyBorder="1"/>
    <xf numFmtId="3" fontId="2" fillId="0" borderId="0" xfId="1" applyNumberFormat="1"/>
    <xf numFmtId="0" fontId="0" fillId="0" borderId="0" xfId="0" applyNumberForma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https://www.bing.com/financeapi/forcetrigger?t=a1ys77&amp;q=XNAS%3aNTLA&amp;form=skydnc</v>
    <v>Learn more on Bing</v>
  </rv>
  <rv s="1">
    <v>0</v>
    <v>INTELLIA THERAPEUTICS, INC. (XNAS:NTLA)</v>
    <v>2</v>
    <v>3</v>
    <v>Finance</v>
    <v>4</v>
    <v>en-GB</v>
    <v>a1ys77</v>
    <v>268435456</v>
    <v>1</v>
    <v>Powered by Refinitiv</v>
    <v>78.58</v>
    <v>32.435000000000002</v>
    <v>1.8976</v>
    <v>2.4900000000000002</v>
    <v>6.9513999999999992E-2</v>
    <v>1.69</v>
    <v>4.4114000000000007E-2</v>
    <v>USD</v>
    <v>Intellia Therapeutics, Inc. is a clinical-stage genome editing company. The Company is focused on developing curative therapeutics using Clustered, Regularly Interspaced Short Palindromic Repeats/CRISPR associated 9 (CRISPR/Cas9) technology. CRISPR/Cas9 is a technology for genome editing, the process of altering selected sequences of genomic deoxyribonucleic acid (DNA).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The Company is developing ex vivo applications to address immuno-oncology and autoimmune diseases. Its advanced ex vivo programs include a wholly owned T cell receptor (TCR)-T cell candidate, NTLA-5001 for the treatment of acute myeloid leukemia (AML) and hematopoietic stem cells (HSCs) for the treatment of sickle cell disease.</v>
    <v>598</v>
    <v>Nasdaq Stock Market</v>
    <v>XNAS</v>
    <v>XNAS</v>
    <v>40 Erie St Ste 130, CAMBRIDGE, MA, 02139-4254 US</v>
    <v>38.65</v>
    <v>Biotechnology &amp; Medical Research</v>
    <v>Stock</v>
    <v>44998.955935219528</v>
    <v>0</v>
    <v>35.25</v>
    <v>3371967281</v>
    <v>INTELLIA THERAPEUTICS, INC.</v>
    <v>INTELLIA THERAPEUTICS, INC.</v>
    <v>35.39</v>
    <v>35.82</v>
    <v>38.31</v>
    <v>40</v>
    <v>88017940</v>
    <v>NTLA</v>
    <v>INTELLIA THERAPEUTICS, INC. (XNAS:NTLA)</v>
    <v>1505689</v>
    <v>1159253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71E0-BDA8-F544-8A7D-ECF5245BED3E}">
  <dimension ref="A1:J8"/>
  <sheetViews>
    <sheetView workbookViewId="0">
      <selection activeCell="B5" sqref="B5"/>
    </sheetView>
  </sheetViews>
  <sheetFormatPr baseColWidth="10" defaultRowHeight="16" x14ac:dyDescent="0.2"/>
  <cols>
    <col min="1" max="5" width="10.83203125" style="2"/>
    <col min="6" max="6" width="10.83203125" style="2" customWidth="1"/>
    <col min="7" max="9" width="10.83203125" style="2"/>
    <col min="10" max="10" width="12.6640625" style="2" bestFit="1" customWidth="1"/>
    <col min="11" max="16384" width="10.83203125" style="2"/>
  </cols>
  <sheetData>
    <row r="1" spans="1:10" x14ac:dyDescent="0.2">
      <c r="A1" s="2" t="e" vm="1">
        <v>#VALUE!</v>
      </c>
    </row>
    <row r="3" spans="1:10" x14ac:dyDescent="0.2">
      <c r="B3" s="4" t="s">
        <v>7</v>
      </c>
      <c r="C3" s="5" t="s">
        <v>8</v>
      </c>
      <c r="D3" s="5" t="s">
        <v>9</v>
      </c>
      <c r="E3" s="5" t="s">
        <v>10</v>
      </c>
      <c r="F3" s="6" t="s">
        <v>11</v>
      </c>
      <c r="I3" s="2" t="s">
        <v>1</v>
      </c>
      <c r="J3" s="3" cm="1">
        <f t="array" ref="J3">_FV(A1,"Price")</f>
        <v>38.31</v>
      </c>
    </row>
    <row r="4" spans="1:10" x14ac:dyDescent="0.2">
      <c r="B4" s="7" t="s">
        <v>12</v>
      </c>
      <c r="I4" s="2" t="s">
        <v>2</v>
      </c>
      <c r="J4" s="2" cm="1">
        <f t="array" ref="J4">_FV(A1,"Shares outstanding",TRUE)</f>
        <v>88017940</v>
      </c>
    </row>
    <row r="5" spans="1:10" x14ac:dyDescent="0.2">
      <c r="B5" s="7" t="s">
        <v>13</v>
      </c>
      <c r="I5" s="2" t="s">
        <v>3</v>
      </c>
      <c r="J5" s="2">
        <f>J3*J4</f>
        <v>3371967281.4000001</v>
      </c>
    </row>
    <row r="6" spans="1:10" x14ac:dyDescent="0.2">
      <c r="I6" s="2" t="s">
        <v>4</v>
      </c>
      <c r="J6" s="2">
        <f>523506000+669116000</f>
        <v>1192622000</v>
      </c>
    </row>
    <row r="7" spans="1:10" x14ac:dyDescent="0.2">
      <c r="I7" s="2" t="s">
        <v>5</v>
      </c>
      <c r="J7" s="2">
        <v>0</v>
      </c>
    </row>
    <row r="8" spans="1:10" x14ac:dyDescent="0.2">
      <c r="I8" s="2" t="s">
        <v>6</v>
      </c>
      <c r="J8" s="2">
        <f>J5+J7-J6</f>
        <v>2179345281.4000001</v>
      </c>
    </row>
  </sheetData>
  <hyperlinks>
    <hyperlink ref="B4" location="'NTLA-2001'!A1" display="NTLA-2001" xr:uid="{5352A866-B547-AF4F-A37F-75E47F627C0E}"/>
    <hyperlink ref="B5" location="'NTLA-2002'!A1" display="NTLA-2002" xr:uid="{6ED4CCA7-F44E-C54D-BEEC-59D9E39101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2086-14F9-4C48-9B99-D59503FBA11E}">
  <dimension ref="A1:AP12"/>
  <sheetViews>
    <sheetView tabSelected="1" workbookViewId="0">
      <pane xSplit="2" ySplit="2" topLeftCell="C3" activePane="bottomRight" state="frozen"/>
      <selection pane="topRight" activeCell="C1" sqref="C1"/>
      <selection pane="bottomLeft" activeCell="A3" sqref="A3"/>
      <selection pane="bottomRight" activeCell="B13" sqref="B13"/>
    </sheetView>
  </sheetViews>
  <sheetFormatPr baseColWidth="10" defaultRowHeight="16" x14ac:dyDescent="0.2"/>
  <cols>
    <col min="1" max="1" width="10.83203125" style="2"/>
    <col min="2" max="2" width="11.83203125" style="2" bestFit="1" customWidth="1"/>
    <col min="3" max="16384" width="10.83203125" style="2"/>
  </cols>
  <sheetData>
    <row r="1" spans="1:42" x14ac:dyDescent="0.2">
      <c r="A1" s="7" t="s">
        <v>0</v>
      </c>
      <c r="B1" s="2" t="s">
        <v>16</v>
      </c>
    </row>
    <row r="2" spans="1:42" s="8" customFormat="1" x14ac:dyDescent="0.2">
      <c r="C2" s="8">
        <v>2021</v>
      </c>
      <c r="D2" s="8">
        <v>2022</v>
      </c>
      <c r="E2" s="8">
        <v>2023</v>
      </c>
      <c r="F2" s="8">
        <v>2024</v>
      </c>
      <c r="G2" s="8">
        <v>2025</v>
      </c>
      <c r="H2" s="8">
        <v>2026</v>
      </c>
      <c r="I2" s="8">
        <v>2027</v>
      </c>
      <c r="J2" s="8">
        <v>2028</v>
      </c>
      <c r="K2" s="8">
        <v>2029</v>
      </c>
      <c r="L2" s="8">
        <v>2030</v>
      </c>
      <c r="M2" s="8">
        <v>2031</v>
      </c>
      <c r="N2" s="8">
        <v>2032</v>
      </c>
      <c r="O2" s="8">
        <v>2033</v>
      </c>
      <c r="P2" s="8">
        <v>2034</v>
      </c>
      <c r="Q2" s="8">
        <v>2035</v>
      </c>
      <c r="R2" s="8">
        <v>2036</v>
      </c>
      <c r="S2" s="8">
        <v>2037</v>
      </c>
      <c r="T2" s="8">
        <v>2038</v>
      </c>
      <c r="U2" s="8">
        <v>2039</v>
      </c>
      <c r="V2" s="8">
        <v>2040</v>
      </c>
      <c r="W2" s="8">
        <v>2041</v>
      </c>
      <c r="X2" s="8">
        <v>2042</v>
      </c>
      <c r="Y2" s="8">
        <v>2043</v>
      </c>
      <c r="Z2" s="8">
        <v>2044</v>
      </c>
      <c r="AA2" s="8">
        <v>2045</v>
      </c>
      <c r="AB2" s="8">
        <v>2046</v>
      </c>
      <c r="AC2" s="8">
        <v>2047</v>
      </c>
      <c r="AD2" s="8">
        <v>2048</v>
      </c>
      <c r="AE2" s="8">
        <v>2049</v>
      </c>
      <c r="AF2" s="8">
        <v>2050</v>
      </c>
      <c r="AG2" s="8">
        <v>2051</v>
      </c>
      <c r="AH2" s="8">
        <v>2052</v>
      </c>
      <c r="AI2" s="8">
        <v>2053</v>
      </c>
      <c r="AJ2" s="8">
        <v>2054</v>
      </c>
      <c r="AK2" s="8">
        <v>2055</v>
      </c>
      <c r="AL2" s="8">
        <v>2056</v>
      </c>
      <c r="AM2" s="8">
        <v>2057</v>
      </c>
      <c r="AN2" s="8">
        <v>2058</v>
      </c>
      <c r="AO2" s="8">
        <v>2059</v>
      </c>
      <c r="AP2" s="8">
        <v>2060</v>
      </c>
    </row>
    <row r="8" spans="1:42" s="9" customFormat="1" x14ac:dyDescent="0.2">
      <c r="B8" s="9" t="s">
        <v>14</v>
      </c>
      <c r="D8" s="9">
        <v>52121</v>
      </c>
    </row>
    <row r="9" spans="1:42" x14ac:dyDescent="0.2">
      <c r="B9" s="2" t="s">
        <v>12</v>
      </c>
      <c r="D9" s="2">
        <v>37849</v>
      </c>
    </row>
    <row r="10" spans="1:42" x14ac:dyDescent="0.2">
      <c r="B10" s="2" t="s">
        <v>13</v>
      </c>
      <c r="D10" s="2">
        <v>11611</v>
      </c>
    </row>
    <row r="11" spans="1:42" x14ac:dyDescent="0.2">
      <c r="B11" s="2" t="s">
        <v>15</v>
      </c>
      <c r="D11" s="2">
        <v>17827</v>
      </c>
    </row>
    <row r="12" spans="1:42" x14ac:dyDescent="0.2">
      <c r="B12" s="2" t="s">
        <v>17</v>
      </c>
    </row>
  </sheetData>
  <hyperlinks>
    <hyperlink ref="A1" location="Main!A1" display="Main" xr:uid="{EC43D331-BD22-EC46-BD05-F7A1105CF0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10B1-484A-3F4F-BAA4-903CB685C459}">
  <dimension ref="A1:B2"/>
  <sheetViews>
    <sheetView workbookViewId="0">
      <selection activeCell="B3" sqref="B3"/>
    </sheetView>
  </sheetViews>
  <sheetFormatPr baseColWidth="10" defaultRowHeight="16" x14ac:dyDescent="0.2"/>
  <sheetData>
    <row r="1" spans="1:2" x14ac:dyDescent="0.2">
      <c r="A1" s="1" t="s">
        <v>0</v>
      </c>
    </row>
    <row r="2" spans="1:2" x14ac:dyDescent="0.2">
      <c r="B2" t="s">
        <v>7</v>
      </c>
    </row>
  </sheetData>
  <hyperlinks>
    <hyperlink ref="A1" location="Main!A1" display="Main" xr:uid="{6A38176E-B2DC-354F-9A14-00B1001ABA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29B3-2133-9B4C-B7C7-C7B4286791A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NTLA-2001</vt:lpstr>
      <vt:lpstr>NTLA-2002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2023-03-14T01:01:59Z</dcterms:created>
  <dcterms:modified xsi:type="dcterms:W3CDTF">2023-03-14T01:42:27Z</dcterms:modified>
</cp:coreProperties>
</file>