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987F7CEF-DCEB-0B4A-8CC4-5915385B6D81}" xr6:coauthVersionLast="47" xr6:coauthVersionMax="47" xr10:uidLastSave="{00000000-0000-0000-0000-000000000000}"/>
  <bookViews>
    <workbookView xWindow="1220" yWindow="760" windowWidth="33300" windowHeight="14980" activeTab="13" xr2:uid="{E50295D7-F65E-4940-AC3F-16DB97A3623A}"/>
  </bookViews>
  <sheets>
    <sheet name="Master" sheetId="36" r:id="rId1"/>
    <sheet name="World" sheetId="37" r:id="rId2"/>
    <sheet name="Basic Materials" sheetId="24" r:id="rId3"/>
    <sheet name="Communication Srvcs" sheetId="23" r:id="rId4"/>
    <sheet name="Cnsmr Cyclical" sheetId="22" r:id="rId5"/>
    <sheet name="Cnsmr Dfnsv" sheetId="25" r:id="rId6"/>
    <sheet name="Energy" sheetId="26" r:id="rId7"/>
    <sheet name="Financial" sheetId="27" r:id="rId8"/>
    <sheet name="Healthcare" sheetId="28" r:id="rId9"/>
    <sheet name="Industrials" sheetId="21" r:id="rId10"/>
    <sheet name="Real Estate" sheetId="29" r:id="rId11"/>
    <sheet name="Tech" sheetId="30" r:id="rId12"/>
    <sheet name="Utilities" sheetId="31" r:id="rId13"/>
    <sheet name="Crypto" sheetId="34" r:id="rId14"/>
    <sheet name="Bankrupt" sheetId="33" r:id="rId15"/>
    <sheet name="Funds" sheetId="35" r:id="rId1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9" i="34" l="1"/>
  <c r="E15" i="29" l="1" a="1"/>
  <c r="E15" i="29" s="1"/>
  <c r="C15" i="29" a="1"/>
  <c r="C15" i="29" s="1"/>
  <c r="D15" i="29" a="1"/>
  <c r="D15" i="29" s="1"/>
  <c r="E25" i="28" a="1"/>
  <c r="E25" i="28" s="1"/>
  <c r="D25" i="28" a="1"/>
  <c r="D25" i="28" s="1"/>
  <c r="C25" i="28" a="1"/>
  <c r="C25" i="28" s="1"/>
  <c r="H28" i="28" a="1"/>
  <c r="H28" i="28" s="1"/>
  <c r="G28" i="28" a="1"/>
  <c r="G28" i="28" s="1"/>
  <c r="E28" i="28" a="1"/>
  <c r="E28" i="28" s="1"/>
  <c r="D28" i="28" a="1"/>
  <c r="D28" i="28" s="1"/>
  <c r="C28" i="28" a="1"/>
  <c r="C28" i="28" s="1"/>
  <c r="E3" i="34" a="1"/>
  <c r="E3" i="34" s="1"/>
  <c r="L38" i="27"/>
  <c r="J38" i="27"/>
  <c r="K38" i="27"/>
  <c r="N38" i="27"/>
  <c r="I38" i="27"/>
  <c r="H10" i="27" a="1"/>
  <c r="H10" i="27" s="1"/>
  <c r="G10" i="27" a="1"/>
  <c r="G10" i="27" s="1"/>
  <c r="E10" i="27" a="1"/>
  <c r="E10" i="27" s="1"/>
  <c r="D10" i="27" a="1"/>
  <c r="D10" i="27" s="1"/>
  <c r="C10" i="27" a="1"/>
  <c r="C10" i="27" s="1"/>
  <c r="H18" i="27" l="1" a="1"/>
  <c r="H18" i="27" s="1"/>
  <c r="G18" i="27" a="1"/>
  <c r="G18" i="27" s="1"/>
  <c r="E18" i="27" a="1"/>
  <c r="E18" i="27" s="1"/>
  <c r="D18" i="27" a="1"/>
  <c r="D18" i="27" s="1"/>
  <c r="C18" i="27" a="1"/>
  <c r="C18" i="27" s="1"/>
  <c r="G9" i="30" a="1"/>
  <c r="G9" i="30" s="1"/>
  <c r="F9" i="30" a="1"/>
  <c r="F9" i="30" s="1"/>
  <c r="E9" i="30" a="1"/>
  <c r="E9" i="30" s="1"/>
  <c r="D9" i="30" a="1"/>
  <c r="D9" i="30" s="1"/>
  <c r="C9" i="30" a="1"/>
  <c r="C9" i="30" s="1"/>
  <c r="G4" i="30" a="1"/>
  <c r="G4" i="30" s="1"/>
  <c r="J9" i="37" a="1"/>
  <c r="J9" i="37" s="1"/>
  <c r="K9" i="37" a="1"/>
  <c r="K9" i="37" s="1"/>
  <c r="K11" i="37" a="1"/>
  <c r="K11" i="37" s="1"/>
  <c r="J11" i="37" a="1"/>
  <c r="J11" i="37" s="1"/>
  <c r="K8" i="37" a="1"/>
  <c r="K8" i="37" s="1"/>
  <c r="J8" i="37" a="1"/>
  <c r="J8" i="37" s="1"/>
  <c r="D8" i="37" a="1"/>
  <c r="D8" i="37" s="1"/>
  <c r="E8" i="37" a="1"/>
  <c r="E8" i="37" s="1"/>
  <c r="F8" i="37" a="1"/>
  <c r="F8" i="37" s="1"/>
  <c r="F9" i="37" a="1"/>
  <c r="F9" i="37" s="1"/>
  <c r="D9" i="37" a="1"/>
  <c r="D9" i="37" s="1"/>
  <c r="E9" i="37" a="1"/>
  <c r="E9" i="37" s="1"/>
  <c r="D7" i="37" a="1"/>
  <c r="D7" i="37" s="1"/>
  <c r="E7" i="37" a="1"/>
  <c r="E7" i="37" s="1"/>
  <c r="F7" i="37" a="1"/>
  <c r="F7" i="37" s="1"/>
  <c r="F16" i="37" a="1"/>
  <c r="F16" i="37" s="1"/>
  <c r="D16" i="37" a="1"/>
  <c r="D16" i="37" s="1"/>
  <c r="E16" i="37" a="1"/>
  <c r="E16" i="37" s="1"/>
  <c r="F11" i="37" l="1" a="1"/>
  <c r="F11" i="37" s="1"/>
  <c r="D11" i="37" a="1"/>
  <c r="D11" i="37" s="1"/>
  <c r="E11" i="37" a="1"/>
  <c r="E11" i="37" s="1"/>
  <c r="V15" i="37" a="1"/>
  <c r="V15" i="37" s="1"/>
  <c r="V14" i="37" a="1"/>
  <c r="V14" i="37" s="1"/>
  <c r="W14" i="37" a="1"/>
  <c r="W14" i="37" s="1"/>
  <c r="X14" i="37" a="1"/>
  <c r="X14" i="37" s="1"/>
  <c r="W15" i="37" a="1"/>
  <c r="W15" i="37" s="1"/>
  <c r="X15" i="37" a="1"/>
  <c r="X15" i="37" s="1"/>
  <c r="V16" i="37" a="1"/>
  <c r="V16" i="37" s="1"/>
  <c r="W16" i="37" a="1"/>
  <c r="W16" i="37" s="1"/>
  <c r="X16" i="37" a="1"/>
  <c r="X16" i="37" s="1"/>
  <c r="V17" i="37" a="1"/>
  <c r="V17" i="37" s="1"/>
  <c r="W17" i="37" a="1"/>
  <c r="W17" i="37" s="1"/>
  <c r="X17" i="37" a="1"/>
  <c r="X17" i="37" s="1"/>
  <c r="V18" i="37" a="1"/>
  <c r="V18" i="37" s="1"/>
  <c r="W18" i="37" a="1"/>
  <c r="W18" i="37" s="1"/>
  <c r="X18" i="37" a="1"/>
  <c r="X18" i="37" s="1"/>
  <c r="V19" i="37" a="1"/>
  <c r="V19" i="37" s="1"/>
  <c r="W19" i="37" a="1"/>
  <c r="W19" i="37" s="1"/>
  <c r="X19" i="37" a="1"/>
  <c r="X19" i="37" s="1"/>
  <c r="X12" i="37" a="1"/>
  <c r="X12" i="37" s="1"/>
  <c r="X13" i="37" a="1"/>
  <c r="X13" i="37" s="1"/>
  <c r="X11" i="37" a="1"/>
  <c r="X11" i="37" s="1"/>
  <c r="V11" i="37" a="1"/>
  <c r="V11" i="37" s="1"/>
  <c r="W11" i="37" a="1"/>
  <c r="W11" i="37" s="1"/>
  <c r="W12" i="37" a="1"/>
  <c r="W12" i="37" s="1"/>
  <c r="W13" i="37" a="1"/>
  <c r="W13" i="37" s="1"/>
  <c r="V12" i="37" a="1"/>
  <c r="V12" i="37" s="1"/>
  <c r="V13" i="37" a="1"/>
  <c r="V13" i="37" s="1"/>
  <c r="X4" i="37" a="1"/>
  <c r="X4" i="37" s="1"/>
  <c r="X3" i="37" a="1"/>
  <c r="X3" i="37" s="1"/>
  <c r="V3" i="37" a="1"/>
  <c r="V3" i="37" s="1"/>
  <c r="W3" i="37" a="1"/>
  <c r="W3" i="37" s="1"/>
  <c r="W4" i="37" a="1"/>
  <c r="W4" i="37" s="1"/>
  <c r="V4" i="37" a="1"/>
  <c r="V4" i="37" s="1"/>
  <c r="F4" i="37" a="1"/>
  <c r="F4" i="37" s="1"/>
  <c r="F5" i="37" a="1"/>
  <c r="F5" i="37" s="1"/>
  <c r="F6" i="37" a="1"/>
  <c r="F6" i="37" s="1"/>
  <c r="F3" i="37" a="1"/>
  <c r="F3" i="37" s="1"/>
  <c r="D3" i="37" a="1"/>
  <c r="D3" i="37" s="1"/>
  <c r="E3" i="37" a="1"/>
  <c r="E3" i="37" s="1"/>
  <c r="E4" i="37" a="1"/>
  <c r="E4" i="37" s="1"/>
  <c r="E5" i="37" a="1"/>
  <c r="E5" i="37" s="1"/>
  <c r="E6" i="37" a="1"/>
  <c r="E6" i="37" s="1"/>
  <c r="D4" i="37" a="1"/>
  <c r="D4" i="37" s="1"/>
  <c r="D5" i="37" a="1"/>
  <c r="D5" i="37" s="1"/>
  <c r="D6" i="37" a="1"/>
  <c r="D6" i="37" s="1"/>
  <c r="H19" i="28" l="1" a="1"/>
  <c r="H19" i="28" s="1"/>
  <c r="E19" i="28" a="1"/>
  <c r="E19" i="28" s="1"/>
  <c r="D19" i="28" a="1"/>
  <c r="D19" i="28" s="1"/>
  <c r="C19" i="28" a="1"/>
  <c r="C19" i="28" s="1"/>
  <c r="H30" i="27" a="1"/>
  <c r="H30" i="27" s="1"/>
  <c r="G30" i="27" a="1"/>
  <c r="G30" i="27" s="1"/>
  <c r="G38" i="27" s="1"/>
  <c r="E30" i="27" a="1"/>
  <c r="E30" i="27" s="1"/>
  <c r="C30" i="27" a="1"/>
  <c r="C30" i="27" s="1"/>
  <c r="D30" i="27" a="1"/>
  <c r="D30" i="27" s="1"/>
  <c r="E256" i="24" a="1"/>
  <c r="E256" i="24" s="1"/>
  <c r="D256" i="24" a="1"/>
  <c r="D256" i="24" s="1"/>
  <c r="G252" i="24" a="1"/>
  <c r="G252" i="24" s="1"/>
  <c r="G253" i="24" a="1"/>
  <c r="G253" i="24" s="1"/>
  <c r="G254" i="24" a="1"/>
  <c r="G254" i="24" s="1"/>
  <c r="G255" i="24" a="1"/>
  <c r="G255" i="24" s="1"/>
  <c r="G256" i="24" a="1"/>
  <c r="G256" i="24" s="1"/>
  <c r="F252" i="24" a="1"/>
  <c r="F252" i="24" s="1"/>
  <c r="F253" i="24" a="1"/>
  <c r="F253" i="24" s="1"/>
  <c r="C252" i="24" a="1"/>
  <c r="C252" i="24" s="1"/>
  <c r="C253" i="24" a="1"/>
  <c r="C253" i="24" s="1"/>
  <c r="C254" i="24" a="1"/>
  <c r="C254" i="24" s="1"/>
  <c r="C255" i="24" a="1"/>
  <c r="C255" i="24" s="1"/>
  <c r="C256" i="24" a="1"/>
  <c r="C256" i="24" s="1"/>
  <c r="D252" i="24" a="1"/>
  <c r="D252" i="24" s="1"/>
  <c r="D253" i="24" a="1"/>
  <c r="D253" i="24" s="1"/>
  <c r="D254" i="24" a="1"/>
  <c r="D254" i="24" s="1"/>
  <c r="D255" i="24" a="1"/>
  <c r="D255" i="24" s="1"/>
  <c r="E4" i="34" l="1" a="1"/>
  <c r="E4" i="34" s="1"/>
  <c r="E36" i="28" a="1"/>
  <c r="E36" i="28" s="1"/>
  <c r="E32" i="28" a="1"/>
  <c r="E32" i="28" s="1"/>
  <c r="E9" i="28" a="1"/>
  <c r="E9" i="28" s="1"/>
  <c r="D9" i="28" a="1"/>
  <c r="D9" i="28" s="1"/>
  <c r="G9" i="28" a="1"/>
  <c r="G9" i="28" s="1"/>
  <c r="D36" i="28" a="1"/>
  <c r="D36" i="28" s="1"/>
  <c r="C9" i="28" a="1"/>
  <c r="C9" i="28" s="1"/>
  <c r="H9" i="28" a="1"/>
  <c r="H9" i="28" s="1"/>
  <c r="H27" i="22" a="1"/>
  <c r="H27" i="22" s="1"/>
  <c r="D27" i="22" a="1"/>
  <c r="D27" i="22" s="1"/>
  <c r="E27" i="22" s="1" a="1"/>
  <c r="E27" i="22" s="1"/>
  <c r="C27" i="22" a="1"/>
  <c r="C27" i="22" s="1"/>
  <c r="D18" i="26" a="1"/>
  <c r="D18" i="26" s="1"/>
  <c r="D4" i="30" a="1"/>
  <c r="D4" i="30" s="1"/>
  <c r="E4" i="30" s="1" a="1"/>
  <c r="E4" i="30" s="1"/>
  <c r="C4" i="30" a="1"/>
  <c r="C4" i="30" s="1"/>
  <c r="H17" i="24" a="1"/>
  <c r="H17" i="24" s="1"/>
  <c r="D17" i="24" a="1"/>
  <c r="D17" i="24" s="1"/>
  <c r="E17" i="24" s="1" a="1"/>
  <c r="E17" i="24" s="1"/>
  <c r="C17" i="24" a="1"/>
  <c r="C17" i="24" s="1"/>
  <c r="H12" i="24" a="1"/>
  <c r="H12" i="24" s="1"/>
  <c r="D12" i="24" a="1"/>
  <c r="D12" i="24" s="1"/>
  <c r="E12" i="24" s="1" a="1"/>
  <c r="E12" i="24" s="1"/>
  <c r="C12" i="24" a="1"/>
  <c r="C12" i="24" s="1"/>
  <c r="H21" i="27" a="1"/>
  <c r="H21" i="27" s="1"/>
  <c r="D21" i="27" a="1"/>
  <c r="D21" i="27" s="1"/>
  <c r="E21" i="27" s="1" a="1"/>
  <c r="E21" i="27" s="1"/>
  <c r="C21" i="27" a="1"/>
  <c r="C21" i="27" s="1"/>
  <c r="G17" i="21" a="1"/>
  <c r="G17" i="21" s="1"/>
  <c r="G13" i="21" a="1"/>
  <c r="G13" i="21" s="1"/>
  <c r="D17" i="21" a="1"/>
  <c r="D17" i="21" s="1"/>
  <c r="D13" i="21" a="1"/>
  <c r="D13" i="21" s="1"/>
  <c r="G13" i="26" a="1"/>
  <c r="G13" i="26" s="1"/>
  <c r="D13" i="26" a="1"/>
  <c r="D13" i="26" s="1"/>
  <c r="F13" i="26" s="1" a="1"/>
  <c r="F13" i="26" s="1"/>
  <c r="C13" i="26" a="1"/>
  <c r="C13" i="26" s="1"/>
  <c r="G22" i="26" a="1"/>
  <c r="G22" i="26" s="1"/>
  <c r="D22" i="26" a="1"/>
  <c r="D22" i="26" s="1"/>
  <c r="F22" i="26" s="1" a="1"/>
  <c r="F22" i="26" s="1"/>
  <c r="C22" i="26" a="1"/>
  <c r="C22" i="26" s="1"/>
  <c r="G15" i="26" a="1"/>
  <c r="G15" i="26" s="1"/>
  <c r="D15" i="26" a="1"/>
  <c r="D15" i="26" s="1"/>
  <c r="F15" i="26" s="1" a="1"/>
  <c r="F15" i="26" s="1"/>
  <c r="H36" i="28" a="1"/>
  <c r="H36" i="28" s="1"/>
  <c r="H35" i="22" a="1"/>
  <c r="H35" i="22" s="1"/>
  <c r="D35" i="22" a="1"/>
  <c r="D35" i="22" s="1"/>
  <c r="E35" i="22" s="1" a="1"/>
  <c r="E35" i="22" s="1"/>
  <c r="C35" i="22" a="1"/>
  <c r="C35" i="22" s="1"/>
  <c r="H31" i="22" a="1"/>
  <c r="H31" i="22" s="1"/>
  <c r="D31" i="22" a="1"/>
  <c r="D31" i="22" s="1"/>
  <c r="E31" i="22" s="1" a="1"/>
  <c r="E31" i="22" s="1"/>
  <c r="C31" i="22" a="1"/>
  <c r="C31" i="22" s="1"/>
  <c r="D6" i="23" a="1"/>
  <c r="D6" i="23" s="1"/>
  <c r="C6" i="23" a="1"/>
  <c r="C6" i="23" s="1"/>
  <c r="F18" i="26" l="1" a="1"/>
  <c r="F18" i="26" s="1"/>
  <c r="H15" i="27" a="1"/>
  <c r="H15" i="27" s="1"/>
  <c r="D15" i="27" a="1"/>
  <c r="D15" i="27" s="1"/>
  <c r="E15" i="27" s="1" a="1"/>
  <c r="E15" i="27" s="1"/>
  <c r="C15" i="27" a="1"/>
  <c r="C15" i="27" s="1"/>
  <c r="G25" i="26" a="1"/>
  <c r="G25" i="26" s="1"/>
  <c r="F25" i="26" a="1"/>
  <c r="F25" i="26" s="1"/>
  <c r="D25" i="26" a="1"/>
  <c r="D25" i="26" s="1"/>
  <c r="C25" i="26" a="1"/>
  <c r="C25" i="26" s="1"/>
  <c r="H9" i="25" a="1"/>
  <c r="H9" i="25" s="1"/>
  <c r="F9" i="25" a="1"/>
  <c r="F9" i="25" s="1"/>
  <c r="E9" i="25" a="1"/>
  <c r="E9" i="25" s="1"/>
  <c r="D9" i="25" a="1"/>
  <c r="D9" i="25" s="1"/>
  <c r="C9" i="25" a="1"/>
  <c r="C9" i="25" s="1"/>
  <c r="G28" i="26" a="1"/>
  <c r="G28" i="26" s="1"/>
  <c r="F28" i="26" a="1"/>
  <c r="F28" i="26" s="1"/>
  <c r="D28" i="26" a="1"/>
  <c r="D28" i="26" s="1"/>
  <c r="C28" i="26" a="1"/>
  <c r="C28" i="26" s="1"/>
  <c r="H32" i="28" a="1"/>
  <c r="H32" i="28" s="1"/>
  <c r="D32" i="28" a="1"/>
  <c r="D32" i="28" s="1"/>
  <c r="C32" i="28" a="1"/>
  <c r="C32" i="28" s="1"/>
  <c r="H3" i="22" a="1"/>
  <c r="H3" i="22" s="1"/>
  <c r="H4" i="22" a="1"/>
  <c r="H4" i="22" s="1"/>
  <c r="H5" i="22" a="1"/>
  <c r="H5" i="22" s="1"/>
  <c r="E4" i="22" a="1"/>
  <c r="E4" i="22" s="1"/>
  <c r="E5" i="22" a="1"/>
  <c r="E5" i="22" s="1"/>
  <c r="E3" i="22" a="1"/>
  <c r="E3" i="22" s="1"/>
  <c r="D3" i="22" a="1"/>
  <c r="D3" i="22" s="1"/>
  <c r="D4" i="22" a="1"/>
  <c r="D4" i="22" s="1"/>
  <c r="D5" i="22" a="1"/>
  <c r="D5" i="22" s="1"/>
  <c r="C5" i="22" a="1"/>
  <c r="C5" i="22" s="1"/>
  <c r="C3" i="22" a="1"/>
  <c r="C3" i="22" s="1"/>
  <c r="C20" i="23" l="1" a="1"/>
  <c r="C20" i="23" s="1"/>
  <c r="C4" i="22" a="1"/>
  <c r="C4" i="22" s="1"/>
  <c r="C13" i="21" a="1"/>
  <c r="C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2"/>
        </ext>
      </extLst>
    </bk>
    <bk>
      <extLst>
        <ext uri="{3e2802c4-a4d2-4d8b-9148-e3be6c30e623}">
          <xlrd:rvb i="4"/>
        </ext>
      </extLst>
    </bk>
    <bk>
      <extLst>
        <ext uri="{3e2802c4-a4d2-4d8b-9148-e3be6c30e623}">
          <xlrd:rvb i="7"/>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8"/>
        </ext>
      </extLst>
    </bk>
    <bk>
      <extLst>
        <ext uri="{3e2802c4-a4d2-4d8b-9148-e3be6c30e623}">
          <xlrd:rvb i="40"/>
        </ext>
      </extLst>
    </bk>
    <bk>
      <extLst>
        <ext uri="{3e2802c4-a4d2-4d8b-9148-e3be6c30e623}">
          <xlrd:rvb i="42"/>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1"/>
        </ext>
      </extLst>
    </bk>
    <bk>
      <extLst>
        <ext uri="{3e2802c4-a4d2-4d8b-9148-e3be6c30e623}">
          <xlrd:rvb i="53"/>
        </ext>
      </extLst>
    </bk>
    <bk>
      <extLst>
        <ext uri="{3e2802c4-a4d2-4d8b-9148-e3be6c30e623}">
          <xlrd:rvb i="55"/>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<sst xmlns="http://schemas.openxmlformats.org/spreadsheetml/2006/main" count="266" uniqueCount="125">
  <si>
    <t>Company</t>
  </si>
  <si>
    <t>MC</t>
  </si>
  <si>
    <t>Ticker</t>
  </si>
  <si>
    <t>Ovintiv</t>
  </si>
  <si>
    <t>Price</t>
  </si>
  <si>
    <t>UUUU</t>
  </si>
  <si>
    <t>QUBT</t>
  </si>
  <si>
    <t>BTCY</t>
  </si>
  <si>
    <t>GEO</t>
  </si>
  <si>
    <t>UPS</t>
  </si>
  <si>
    <t>Market Cap</t>
  </si>
  <si>
    <t>PSNYW</t>
  </si>
  <si>
    <t>Mean</t>
  </si>
  <si>
    <t>Median</t>
  </si>
  <si>
    <t>ARKKOW</t>
  </si>
  <si>
    <t>Debt</t>
  </si>
  <si>
    <t>Indices</t>
  </si>
  <si>
    <t>Commodities</t>
  </si>
  <si>
    <t>Style</t>
  </si>
  <si>
    <t>Risk</t>
  </si>
  <si>
    <t>EUR/USD</t>
  </si>
  <si>
    <t>GBP/USD</t>
  </si>
  <si>
    <t>JPY/USD</t>
  </si>
  <si>
    <t>Change</t>
  </si>
  <si>
    <t>Switzerland</t>
  </si>
  <si>
    <t>S&amp;P 500</t>
  </si>
  <si>
    <t>Communication Services</t>
  </si>
  <si>
    <t>Basic Materials</t>
  </si>
  <si>
    <t>Gold Miners</t>
  </si>
  <si>
    <t>Medical Devices</t>
  </si>
  <si>
    <t>VIX</t>
  </si>
  <si>
    <t>Bitcoin</t>
  </si>
  <si>
    <t>Blockchain</t>
  </si>
  <si>
    <t>Crypto</t>
  </si>
  <si>
    <t>Hidden</t>
  </si>
  <si>
    <t>% of 52wk</t>
  </si>
  <si>
    <t>Ethereum</t>
  </si>
  <si>
    <t>Russell 2000</t>
  </si>
  <si>
    <t>P/E</t>
  </si>
  <si>
    <t>Name</t>
  </si>
  <si>
    <t>Layer</t>
  </si>
  <si>
    <t>Type</t>
  </si>
  <si>
    <t>Originator</t>
  </si>
  <si>
    <t>Founded</t>
  </si>
  <si>
    <t>BTC</t>
  </si>
  <si>
    <t>ETH</t>
  </si>
  <si>
    <t>USDT</t>
  </si>
  <si>
    <t>BNB</t>
  </si>
  <si>
    <t>USDC</t>
  </si>
  <si>
    <t>XRP</t>
  </si>
  <si>
    <t>Tether</t>
  </si>
  <si>
    <t>Value</t>
  </si>
  <si>
    <t>Nakamoto</t>
  </si>
  <si>
    <t>Layer 1</t>
  </si>
  <si>
    <t>Manager</t>
  </si>
  <si>
    <t>AUM</t>
  </si>
  <si>
    <t>Q122</t>
  </si>
  <si>
    <t>Q222</t>
  </si>
  <si>
    <t>Q322</t>
  </si>
  <si>
    <t>Q422</t>
  </si>
  <si>
    <t>Q123</t>
  </si>
  <si>
    <t>Detail</t>
  </si>
  <si>
    <t>HQ</t>
  </si>
  <si>
    <t>Fees</t>
  </si>
  <si>
    <t>CAGR</t>
  </si>
  <si>
    <t>Inception</t>
  </si>
  <si>
    <t>Citadel</t>
  </si>
  <si>
    <t>Berkshire</t>
  </si>
  <si>
    <t>Jane Street</t>
  </si>
  <si>
    <t>Millenium</t>
  </si>
  <si>
    <t>DE Shaw</t>
  </si>
  <si>
    <t>Renaissance</t>
  </si>
  <si>
    <t>Balyasny</t>
  </si>
  <si>
    <t>Two Sigma</t>
  </si>
  <si>
    <t>Point 72</t>
  </si>
  <si>
    <t>Viking</t>
  </si>
  <si>
    <t>Bridgewater</t>
  </si>
  <si>
    <t>Baker Brothers</t>
  </si>
  <si>
    <t>Lone Pine</t>
  </si>
  <si>
    <t>Tiger Global</t>
  </si>
  <si>
    <t>Ken Griffin</t>
  </si>
  <si>
    <t>Q421</t>
  </si>
  <si>
    <t>Q321</t>
  </si>
  <si>
    <t>Miami</t>
  </si>
  <si>
    <t>Diverse</t>
  </si>
  <si>
    <t>Prop Shop</t>
  </si>
  <si>
    <t>Elliott</t>
  </si>
  <si>
    <t>Coatue</t>
  </si>
  <si>
    <t>Country</t>
  </si>
  <si>
    <t>Hedge Funds</t>
  </si>
  <si>
    <t>Sector</t>
  </si>
  <si>
    <t>World</t>
  </si>
  <si>
    <t>Financial</t>
  </si>
  <si>
    <t>USA</t>
  </si>
  <si>
    <t>P</t>
  </si>
  <si>
    <t>Indicies</t>
  </si>
  <si>
    <t>DOW</t>
  </si>
  <si>
    <t>Nasdaq</t>
  </si>
  <si>
    <t>% of 52</t>
  </si>
  <si>
    <t>Nikkei 225</t>
  </si>
  <si>
    <t>Euro 50</t>
  </si>
  <si>
    <t>German DAX</t>
  </si>
  <si>
    <t>Currency</t>
  </si>
  <si>
    <t>USD/CAD</t>
  </si>
  <si>
    <t>USD/CHF</t>
  </si>
  <si>
    <t>AUD/USD</t>
  </si>
  <si>
    <t>NZD/USD</t>
  </si>
  <si>
    <t>EUR/GBP</t>
  </si>
  <si>
    <t>GBP/JPY</t>
  </si>
  <si>
    <t>5 Yr Treasury</t>
  </si>
  <si>
    <t>30 Yr Treasury</t>
  </si>
  <si>
    <t>10 Yr Treasury</t>
  </si>
  <si>
    <t>2 Yr Treasury</t>
  </si>
  <si>
    <t>1 Yr Treasury</t>
  </si>
  <si>
    <t>1 month Treasury</t>
  </si>
  <si>
    <t>EV/EBITDA</t>
  </si>
  <si>
    <t>EV</t>
  </si>
  <si>
    <t>Debt/EBITDA</t>
  </si>
  <si>
    <t>Indstry</t>
  </si>
  <si>
    <t>LOVE</t>
  </si>
  <si>
    <t>Consumer Cyclical</t>
  </si>
  <si>
    <t>Perpetual</t>
  </si>
  <si>
    <t>PERP</t>
  </si>
  <si>
    <t>FDV</t>
  </si>
  <si>
    <t>% of FDV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</si>
</sst>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_);_([$$-409]* \(#,##0\);_([$$-409]* &quot;-&quot;_);_(@_)"/>
    <numFmt numFmtId="165" formatCode="_([$$-409]* #,##0.00_);_([$$-409]* \(#,##0.00\);_([$$-409]* &quot;-&quot;??_);_(@_)"/>
    <numFmt numFmtId="170" formatCode="_([$$-C09]* #,##0.00_);_([$$-C09]* \(#,##0.00\);_([$$-C09]* &quot;-&quot;??_);_(@_)"/>
    <numFmt numFmtId="171" formatCode="_([$¥-411]* #,##0.00_);_([$¥-411]* \(#,##0.00\);_([$¥-411]* &quot;-&quot;??_);_(@_)"/>
    <numFmt numFmtId="179" formatCode="0.0"/>
  </numFmts>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rgb="FFF6C1DA"/>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47">
    <xf numFmtId="0" fontId="0" fillId="0" borderId="0" xfId="0"/>
    <xf numFmtId="0" fontId="1" fillId="0" borderId="0" xfId="0" applyFont="1"/>
    <xf numFmtId="164" fontId="0" fillId="0" borderId="0" xfId="0" applyNumberFormat="1"/>
    <xf numFmtId="0" fontId="2" fillId="0" borderId="0" xfId="1"/>
    <xf numFmtId="4" fontId="0" fillId="0" borderId="0" xfId="0" applyNumberFormat="1"/>
    <xf numFmtId="165" fontId="0" fillId="0" borderId="0" xfId="0" applyNumberFormat="1"/>
    <xf numFmtId="10" fontId="0" fillId="0" borderId="0" xfId="0" applyNumberForma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4" fontId="0" fillId="0" borderId="0" xfId="0" applyNumberFormat="1" applyAlignment="1">
      <alignment horizontal="right" vertical="center" wrapText="1"/>
    </xf>
    <xf numFmtId="9" fontId="0" fillId="0" borderId="0" xfId="2" applyFont="1" applyAlignment="1">
      <alignment horizontal="right" vertical="center" wrapText="1"/>
    </xf>
    <xf numFmtId="9" fontId="0" fillId="0" borderId="0" xfId="2" applyFont="1" applyAlignment="1">
      <alignment horizontal="right" vertical="center"/>
    </xf>
    <xf numFmtId="165" fontId="0" fillId="0" borderId="0" xfId="0" applyNumberFormat="1" applyAlignment="1">
      <alignment horizontal="right" vertical="center"/>
    </xf>
    <xf numFmtId="3" fontId="0" fillId="0" borderId="0" xfId="0" applyNumberFormat="1" applyAlignment="1">
      <alignment horizontal="right" vertical="center" wrapText="1"/>
    </xf>
    <xf numFmtId="0" fontId="1" fillId="0" borderId="0" xfId="0" applyFont="1" applyAlignment="1">
      <alignment horizontal="center" vertical="center"/>
    </xf>
    <xf numFmtId="0" fontId="2" fillId="0" borderId="0" xfId="1" applyAlignment="1">
      <alignment horizontal="left" vertical="center"/>
    </xf>
    <xf numFmtId="3" fontId="0" fillId="0" borderId="0" xfId="0" applyNumberFormat="1"/>
    <xf numFmtId="0" fontId="1" fillId="0" borderId="0" xfId="0" applyFont="1" applyAlignment="1">
      <alignment horizontal="center" vertical="center" wrapText="1"/>
    </xf>
    <xf numFmtId="0" fontId="0" fillId="2" borderId="0" xfId="0" applyFill="1"/>
    <xf numFmtId="0" fontId="0" fillId="3" borderId="0" xfId="0" applyFill="1"/>
    <xf numFmtId="0" fontId="1" fillId="3" borderId="0" xfId="0" applyFont="1" applyFill="1"/>
    <xf numFmtId="165" fontId="0" fillId="3" borderId="0" xfId="0" applyNumberFormat="1" applyFill="1"/>
    <xf numFmtId="10" fontId="0" fillId="3" borderId="0" xfId="0" applyNumberFormat="1" applyFill="1"/>
    <xf numFmtId="0" fontId="0" fillId="4" borderId="0" xfId="0" applyFill="1"/>
    <xf numFmtId="0" fontId="1" fillId="4" borderId="0" xfId="0" applyFont="1" applyFill="1"/>
    <xf numFmtId="165" fontId="0" fillId="4" borderId="0" xfId="0" applyNumberFormat="1" applyFill="1"/>
    <xf numFmtId="10" fontId="0" fillId="4" borderId="0" xfId="0" applyNumberFormat="1" applyFill="1"/>
    <xf numFmtId="9" fontId="0" fillId="0" borderId="0" xfId="2" applyFont="1"/>
    <xf numFmtId="2" fontId="0" fillId="0" borderId="0" xfId="0" applyNumberFormat="1"/>
    <xf numFmtId="3" fontId="2" fillId="0" borderId="0" xfId="1" applyNumberFormat="1"/>
    <xf numFmtId="0" fontId="4" fillId="0" borderId="0" xfId="0" applyFont="1"/>
    <xf numFmtId="9" fontId="0" fillId="4" borderId="0" xfId="2" applyFont="1" applyFill="1"/>
    <xf numFmtId="170" fontId="0" fillId="4" borderId="0" xfId="0" applyNumberFormat="1" applyFill="1"/>
    <xf numFmtId="0" fontId="4" fillId="3" borderId="0" xfId="0" applyFont="1" applyFill="1"/>
    <xf numFmtId="9" fontId="0" fillId="3" borderId="0" xfId="2" applyFont="1" applyFill="1"/>
    <xf numFmtId="171" fontId="0" fillId="4" borderId="0" xfId="0" applyNumberFormat="1" applyFill="1"/>
    <xf numFmtId="0" fontId="5" fillId="0" borderId="0" xfId="0" applyFont="1"/>
    <xf numFmtId="0" fontId="5" fillId="3" borderId="0" xfId="0" applyFont="1" applyFill="1"/>
    <xf numFmtId="165" fontId="1" fillId="0" borderId="0" xfId="0" applyNumberFormat="1" applyFont="1"/>
    <xf numFmtId="0" fontId="1" fillId="0" borderId="0" xfId="0" applyFont="1" applyAlignment="1">
      <alignment horizontal="center"/>
    </xf>
    <xf numFmtId="0" fontId="1" fillId="0" borderId="0" xfId="0" applyFont="1" applyAlignment="1">
      <alignment horizontal="center"/>
    </xf>
    <xf numFmtId="0" fontId="0" fillId="0" borderId="0" xfId="0" applyAlignment="1">
      <alignment horizontal="right"/>
    </xf>
    <xf numFmtId="179" fontId="0" fillId="0" borderId="0" xfId="0" applyNumberFormat="1"/>
    <xf numFmtId="0" fontId="0" fillId="0" borderId="0" xfId="2" applyNumberFormat="1" applyFont="1"/>
    <xf numFmtId="0" fontId="2" fillId="3" borderId="0" xfId="1" applyFill="1"/>
    <xf numFmtId="0" fontId="1" fillId="0" borderId="0" xfId="0" applyNumberFormat="1" applyFont="1" applyAlignment="1">
      <alignment horizontal="center"/>
    </xf>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6C1DA"/>
      <color rgb="FFFFDEDE"/>
      <color rgb="FFF0E8FF"/>
      <color rgb="FFFF69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79">
  <rv s="0">
    <v>https://www.bing.com/financeapi/forcetrigger?t=a23hqh&amp;q=ARCX%3aSPY&amp;form=skydnc</v>
    <v>Learn more on Bing</v>
  </rv>
  <rv s="1">
    <v>0</v>
    <v>SPDR S&amp;P 500 ETF (ARCX:SPY)</v>
    <v>2</v>
    <v>3</v>
    <v>Finance</v>
    <v>4</v>
    <v>en-GB</v>
    <v>a23hqh</v>
    <v>268435456</v>
    <v>1</v>
    <v>Powered by Refinitiv</v>
    <v>462.07</v>
    <v>348.11</v>
    <v>0.99739999999999995</v>
    <v>6.83</v>
    <v>1.7544999999999998E-2</v>
    <v>USD</v>
    <v>NYSE Arca</v>
    <v>ARCX</v>
    <v>8.9999999999999998E-4</v>
    <v>396.47</v>
    <v>ETF</v>
    <v>45001.99999898125</v>
    <v>0</v>
    <v>386.29</v>
    <v>359626442951.04999</v>
    <v>SPDR S&amp;P 500 ETF</v>
    <v>386.82</v>
    <v>389.28</v>
    <v>396.11</v>
    <v>SPY</v>
    <v>SPDR S&amp;P 500 ETF (ARCX:SPY)</v>
    <v>1453458</v>
    <v>98229666</v>
  </rv>
  <rv s="2">
    <v>1</v>
  </rv>
  <rv s="3">
    <v>5</v>
    <v>BTC/USD</v>
    <v>6</v>
    <v>7</v>
    <v>Finance</v>
    <v>8</v>
    <v>en-GB</v>
    <v>bo8l6h</v>
    <v>268435456</v>
    <v>1</v>
    <v>Powered by Refinitiv</v>
    <v>48226.46</v>
    <v>15479</v>
    <v>2017.24</v>
    <v>8.1511999999999987E-2</v>
    <v>USD</v>
    <v>BTC</v>
    <v>27020</v>
    <v>Currency Pair</v>
    <v>45002.514652777776</v>
    <v>24711</v>
    <v>Bitcoin/US Dollar FX Spot Rate</v>
    <v>24752</v>
    <v>24747.759999999998</v>
    <v>26765</v>
    <v>BTCUSD</v>
    <v>BTC/USD</v>
  </rv>
  <rv s="2">
    <v>3</v>
  </rv>
  <rv s="0">
    <v>https://www.bing.com/financeapi/forcetrigger?t=a6qja2&amp;q=DOW+JONES+INDU+AVERAGE+NDX&amp;form=skydnc</v>
    <v>Learn more on Bing</v>
  </rv>
  <rv s="4">
    <v>9</v>
    <v>DOW JONES INDU AVERAGE NDX</v>
    <v>2</v>
    <v>10</v>
    <v>Finance</v>
    <v>11</v>
    <v>en-GB</v>
    <v>a6qja2</v>
    <v>268435456</v>
    <v>1</v>
    <v>Powered by Refinitiv</v>
    <v>35492.22</v>
    <v>28660.94</v>
    <v>371.98</v>
    <v>1.167E-2</v>
    <v>US</v>
    <v>32281.61</v>
    <v>Index</v>
    <v>5</v>
    <v>31571.46</v>
    <v>DOW JONES INDU AVERAGE NDX</v>
    <v>31827.65</v>
    <v>31874.57</v>
    <v>32246.55</v>
    <v>DJI</v>
    <v>DOW JONES INDU AVERAGE NDX</v>
  </rv>
  <rv s="2">
    <v>6</v>
  </rv>
  <rv s="3">
    <v>5</v>
    <v>ETH/USD</v>
    <v>6</v>
    <v>7</v>
    <v>Finance</v>
    <v>8</v>
    <v>en-GB</v>
    <v>brjcfr</v>
    <v>268435456</v>
    <v>1</v>
    <v>Powered by Refinitiv</v>
    <v>3581.2</v>
    <v>897.37</v>
    <v>90.16</v>
    <v>5.4311999999999999E-2</v>
    <v>USD</v>
    <v>ETH</v>
    <v>1766.9</v>
    <v>Currency Pair</v>
    <v>45002.514664351853</v>
    <v>1658.54</v>
    <v>Ethereum/US Dollar FX Spot Rate</v>
    <v>1659.4</v>
    <v>1660.04</v>
    <v>1750.2</v>
    <v>ETHUSD</v>
    <v>ETH/USD</v>
  </rv>
  <rv s="2">
    <v>8</v>
  </rv>
  <rv s="0">
    <v>https://www.bing.com/financeapi/forcetrigger?t=a3oxnm&amp;q=NASDAQ+Composite+Index&amp;form=skydnc</v>
    <v>Learn more on Bing</v>
  </rv>
  <rv s="4">
    <v>9</v>
    <v>NASDAQ Composite Index</v>
    <v>2</v>
    <v>10</v>
    <v>Finance</v>
    <v>11</v>
    <v>en-GB</v>
    <v>a3oxnm</v>
    <v>268435456</v>
    <v>1</v>
    <v>Powered by Refinitiv</v>
    <v>14646.902</v>
    <v>10088.828</v>
    <v>283.22500000000002</v>
    <v>2.477E-2</v>
    <v>US</v>
    <v>11733.803</v>
    <v>Index</v>
    <v>10</v>
    <v>11365.485000000001</v>
    <v>NASDAQ Composite Index</v>
    <v>11384.87</v>
    <v>11434.052</v>
    <v>11717.277</v>
    <v>COMP</v>
    <v>NASDAQ Composite Index</v>
  </rv>
  <rv s="2">
    <v>11</v>
  </rv>
  <rv s="0">
    <v>https://www.bing.com/financeapi/forcetrigger?t=a1vxfr&amp;q=ARCX%3aIWM&amp;form=skydnc</v>
    <v>Learn more on Bing</v>
  </rv>
  <rv s="1">
    <v>0</v>
    <v>iShares:Russ 2000 ETF (ARCX:IWM)</v>
    <v>2</v>
    <v>3</v>
    <v>Finance</v>
    <v>4</v>
    <v>en-GB</v>
    <v>a1vxfr</v>
    <v>268435456</v>
    <v>1</v>
    <v>Powered by Refinitiv</v>
    <v>212.25</v>
    <v>162.5</v>
    <v>1.0003</v>
    <v>2.37</v>
    <v>1.3651E-2</v>
    <v>USD</v>
    <v>NYSE Arca</v>
    <v>ARCX</v>
    <v>1.9E-3</v>
    <v>177.38</v>
    <v>ETF</v>
    <v>45002.000000022657</v>
    <v>13</v>
    <v>170.495</v>
    <v>53718046001.389999</v>
    <v>iShares:Russ 2000 ETF</v>
    <v>171.47</v>
    <v>173.61</v>
    <v>175.98</v>
    <v>IWM</v>
    <v>iShares:Russ 2000 ETF (ARCX:IWM)</v>
    <v>290169</v>
    <v>29564697</v>
  </rv>
  <rv s="2">
    <v>14</v>
  </rv>
  <rv s="0">
    <v>https://www.bing.com/financeapi/forcetrigger?t=a9j7bh&amp;q=NIKKEI+225+INDEX&amp;form=skydnc</v>
    <v>Learn more on Bing</v>
  </rv>
  <rv s="4">
    <v>9</v>
    <v>NIKKEI 225 INDEX</v>
    <v>2</v>
    <v>12</v>
    <v>Finance</v>
    <v>11</v>
    <v>en-GB</v>
    <v>a9j7bh</v>
    <v>268435456</v>
    <v>1</v>
    <v>Powered by Refinitiv</v>
    <v>29222.77</v>
    <v>25219.13</v>
    <v>323.18</v>
    <v>1.1964999999999998E-2</v>
    <v>JP</v>
    <v>27356.15</v>
    <v>Index</v>
    <v>16</v>
    <v>27071.71</v>
    <v>NIKKEI 225 INDEX</v>
    <v>27232.23</v>
    <v>27010.61</v>
    <v>27333.79</v>
    <v>N225</v>
    <v>NIKKEI 225 INDEX</v>
  </rv>
  <rv s="2">
    <v>17</v>
  </rv>
  <rv s="0">
    <v>https://www.bing.com/financeapi/forcetrigger?t=a1ssk2&amp;q=ARCX%3aFEZ&amp;form=skydnc</v>
    <v>Learn more on Bing</v>
  </rv>
  <rv s="1">
    <v>0</v>
    <v>SPDR EURO STOXX 50 (ARCX:FEZ)</v>
    <v>2</v>
    <v>3</v>
    <v>Finance</v>
    <v>13</v>
    <v>en-GB</v>
    <v>a1ssk2</v>
    <v>268435456</v>
    <v>1</v>
    <v>Powered by Refinitiv</v>
    <v>44.5</v>
    <v>30.13</v>
    <v>1.1669</v>
    <v>0.79</v>
    <v>1.9087E-2</v>
    <v>USD</v>
    <v>NYSE Arca</v>
    <v>ARCX</v>
    <v>3.0000000000000001E-3</v>
    <v>42.195</v>
    <v>ETF</v>
    <v>45001.99241912031</v>
    <v>19</v>
    <v>40.931600000000003</v>
    <v>2311577618.8400002</v>
    <v>SPDR EURO STOXX 50</v>
    <v>40.99</v>
    <v>41.39</v>
    <v>42.18</v>
    <v>FEZ</v>
    <v>SPDR EURO STOXX 50 (ARCX:FEZ)</v>
    <v>100</v>
    <v>2403030</v>
  </rv>
  <rv s="2">
    <v>20</v>
  </rv>
  <rv s="0">
    <v>https://www.bing.com/financeapi/forcetrigger?t=a33cw7&amp;q=5+YR+TSY+YLD+NDX&amp;form=skydnc</v>
    <v>Learn more on Bing</v>
  </rv>
  <rv s="4">
    <v>9</v>
    <v>5 YR TSY YLD NDX</v>
    <v>2</v>
    <v>10</v>
    <v>Finance</v>
    <v>11</v>
    <v>en-GB</v>
    <v>a33cw7</v>
    <v>268435456</v>
    <v>1</v>
    <v>Powered by Refinitiv</v>
    <v>44.99</v>
    <v>21.2</v>
    <v>1.64</v>
    <v>4.5835999999999995E-2</v>
    <v>US</v>
    <v>37.5</v>
    <v>Index</v>
    <v>22</v>
    <v>34.6</v>
    <v>5 YR TSY YLD NDX</v>
    <v>35.299999999999997</v>
    <v>35.78</v>
    <v>37.42</v>
    <v>FVX</v>
    <v>5 YR TSY YLD NDX</v>
  </rv>
  <rv s="2">
    <v>23</v>
  </rv>
  <rv s="0">
    <v>https://www.bing.com/financeapi/forcetrigger?t=a1qqvh&amp;q=XNAS%3aDAX&amp;form=skydnc</v>
    <v>Learn more on Bing</v>
  </rv>
  <rv s="1">
    <v>0</v>
    <v>Glbl X DAX Germany (XNAS:DAX)</v>
    <v>2</v>
    <v>3</v>
    <v>Finance</v>
    <v>13</v>
    <v>en-GB</v>
    <v>a1qqvh</v>
    <v>268435456</v>
    <v>1</v>
    <v>Powered by Refinitiv</v>
    <v>29.808599999999998</v>
    <v>20.035</v>
    <v>1.1716</v>
    <v>0.5</v>
    <v>1.8464000000000001E-2</v>
    <v>USD</v>
    <v>Nasdaq Stock Market</v>
    <v>XNAS</v>
    <v>2.0999999999999999E-3</v>
    <v>27.58</v>
    <v>ETF</v>
    <v>45001.999115277344</v>
    <v>25</v>
    <v>26.84</v>
    <v>54264700</v>
    <v>Glbl X DAX Germany</v>
    <v>26.84</v>
    <v>27.08</v>
    <v>27.58</v>
    <v>DAX</v>
    <v>Glbl X DAX Germany (XNAS:DAX)</v>
    <v>11660</v>
    <v>15207</v>
  </rv>
  <rv s="2">
    <v>26</v>
  </rv>
  <rv s="0">
    <v>https://www.bing.com/financeapi/forcetrigger?t=a33knm&amp;q=10+Y+TSY+YLD+NDX&amp;form=skydnc</v>
    <v>Learn more on Bing</v>
  </rv>
  <rv s="4">
    <v>9</v>
    <v>10 Y TSY YLD NDX</v>
    <v>2</v>
    <v>10</v>
    <v>Finance</v>
    <v>11</v>
    <v>en-GB</v>
    <v>a33knm</v>
    <v>268435456</v>
    <v>1</v>
    <v>Powered by Refinitiv</v>
    <v>43.33</v>
    <v>21.35</v>
    <v>0.93</v>
    <v>2.6631999999999999E-2</v>
    <v>US</v>
    <v>35.869999999999997</v>
    <v>Index</v>
    <v>28</v>
    <v>33.69</v>
    <v>10 Y TSY YLD NDX</v>
    <v>34.31</v>
    <v>34.92</v>
    <v>35.85</v>
    <v>TNX</v>
    <v>10 Y TSY YLD NDX</v>
  </rv>
  <rv s="2">
    <v>29</v>
  </rv>
  <rv s="0">
    <v>https://www.bing.com/financeapi/forcetrigger?t=a33pk2&amp;q=CBOE+MKT+VOLATILITY+IDX&amp;form=skydnc</v>
    <v>Learn more on Bing</v>
  </rv>
  <rv s="4">
    <v>9</v>
    <v>CBOE MKT VOLATILITY IDX</v>
    <v>2</v>
    <v>10</v>
    <v>Finance</v>
    <v>11</v>
    <v>en-GB</v>
    <v>a33pk2</v>
    <v>268435456</v>
    <v>1</v>
    <v>Powered by Refinitiv</v>
    <v>36.64</v>
    <v>17.059999999999999</v>
    <v>-3.15</v>
    <v>-0.120505</v>
    <v>US</v>
    <v>23.97</v>
    <v>Index</v>
    <v>31</v>
    <v>22.58</v>
    <v>CBOE MKT VOLATILITY IDX</v>
    <v>22.92</v>
    <v>26.14</v>
    <v>23.9</v>
    <v>VIX</v>
    <v>CBOE MKT VOLATILITY IDX</v>
  </rv>
  <rv s="2">
    <v>32</v>
  </rv>
  <rv s="0">
    <v>https://www.bing.com/financeapi/forcetrigger?t=a33m52&amp;q=30+Y+TSY+YLD+NDX&amp;form=skydnc</v>
    <v>Learn more on Bing</v>
  </rv>
  <rv s="4">
    <v>9</v>
    <v>30 Y TSY YLD NDX</v>
    <v>2</v>
    <v>10</v>
    <v>Finance</v>
    <v>11</v>
    <v>en-GB</v>
    <v>a33m52</v>
    <v>268435456</v>
    <v>1</v>
    <v>Powered by Refinitiv</v>
    <v>44.25</v>
    <v>24.1</v>
    <v>0.27</v>
    <v>7.3229999999999996E-3</v>
    <v>US</v>
    <v>37.22</v>
    <v>Index</v>
    <v>34</v>
    <v>35.79</v>
    <v>30 Y TSY YLD NDX</v>
    <v>36.200000000000003</v>
    <v>36.869999999999997</v>
    <v>37.14</v>
    <v>TYX</v>
    <v>30 Y TSY YLD NDX</v>
  </rv>
  <rv s="2">
    <v>35</v>
  </rv>
  <rv s="3">
    <v>5</v>
    <v>EUR/USD</v>
    <v>6</v>
    <v>7</v>
    <v>Finance</v>
    <v>8</v>
    <v>en-GB</v>
    <v>av932w</v>
    <v>268435456</v>
    <v>1</v>
    <v>Powered by Refinitiv</v>
    <v>1.1184000000000001</v>
    <v>0.95340000000000003</v>
    <v>2.3999999999999998E-3</v>
    <v>2.2629999999999998E-3</v>
    <v>USD</v>
    <v>EUR</v>
    <v>1.0669</v>
    <v>Currency Pair</v>
    <v>45002.514664351853</v>
    <v>1.0607</v>
    <v>Euro/US Dollar FX Spot Rate</v>
    <v>1.0607</v>
    <v>1.0605</v>
    <v>1.0629</v>
    <v>EURUSD</v>
    <v>EUR/USD</v>
  </rv>
  <rv s="2">
    <v>37</v>
  </rv>
  <rv s="3">
    <v>5</v>
    <v>GBP/USD</v>
    <v>6</v>
    <v>7</v>
    <v>Finance</v>
    <v>8</v>
    <v>en-GB</v>
    <v>avyjhw</v>
    <v>268435456</v>
    <v>1</v>
    <v>Powered by Refinitiv</v>
    <v>1.3298000000000001</v>
    <v>1.0382</v>
    <v>2E-3</v>
    <v>1.652E-3</v>
    <v>USD</v>
    <v>GBP</v>
    <v>1.2176</v>
    <v>Currency Pair</v>
    <v>45002.508530092593</v>
    <v>1.2101</v>
    <v>UK Pound Sterling/US Dollar FX Spot Rate</v>
    <v>1.2108000000000001</v>
    <v>1.2107000000000001</v>
    <v>1.2126999999999999</v>
    <v>GBPUSD</v>
    <v>GBP/USD</v>
  </rv>
  <rv s="2">
    <v>39</v>
  </rv>
  <rv s="3">
    <v>5</v>
    <v>JPY/USD</v>
    <v>6</v>
    <v>7</v>
    <v>Finance</v>
    <v>8</v>
    <v>en-GB</v>
    <v>ave8h7</v>
    <v>268435456</v>
    <v>1</v>
    <v>Powered by Refinitiv</v>
    <v>8.5240000000000003E-3</v>
    <v>6.5799999999999999E-3</v>
    <v>8.7000000000000001E-5</v>
    <v>1.1637E-2</v>
    <v>USD</v>
    <v>JPY</v>
    <v>7.574E-3</v>
    <v>Currency Pair</v>
    <v>45002.54246527778</v>
    <v>7.476E-3</v>
    <v>Japanese Yen/US Dollar FX Cross Rate</v>
    <v>7.4770000000000001E-3</v>
    <v>7.476E-3</v>
    <v>7.5630000000000003E-3</v>
    <v>JPYUSD</v>
    <v>JPY/USD</v>
  </rv>
  <rv s="2">
    <v>41</v>
  </rv>
  <rv s="3">
    <v>5</v>
    <v>USD/CAD</v>
    <v>6</v>
    <v>14</v>
    <v>Finance</v>
    <v>8</v>
    <v>en-GB</v>
    <v>avylur</v>
    <v>268435456</v>
    <v>1</v>
    <v>Powered by Refinitiv</v>
    <v>1.3976999999999999</v>
    <v>1.24</v>
    <v>-5.0000000000000001E-4</v>
    <v>-3.6450000000000002E-4</v>
    <v>CAD</v>
    <v>USD</v>
    <v>1.3735999999999999</v>
    <v>Currency Pair</v>
    <v>45002.514675925922</v>
    <v>1.3678999999999999</v>
    <v>US Dollar/Canadian Dollar FX Spot Rate</v>
    <v>1.3721000000000001</v>
    <v>1.3717999999999999</v>
    <v>1.3713</v>
    <v>USDCAD</v>
    <v>USD/CAD</v>
  </rv>
  <rv s="2">
    <v>43</v>
  </rv>
  <rv s="3">
    <v>5</v>
    <v>USD/CHF</v>
    <v>6</v>
    <v>15</v>
    <v>Finance</v>
    <v>8</v>
    <v>en-GB</v>
    <v>avyt7w</v>
    <v>268435456</v>
    <v>1</v>
    <v>Powered by Refinitiv</v>
    <v>1.0147999999999999</v>
    <v>0.90580000000000005</v>
    <v>-1.6000000000000001E-3</v>
    <v>-1.722E-3</v>
    <v>CHF</v>
    <v>USD</v>
    <v>0.93010000000000004</v>
    <v>Currency Pair</v>
    <v>45002.514837962961</v>
    <v>0.92410000000000003</v>
    <v>US Dollar/Swiss Franc FX Spot Rate</v>
    <v>0.92930000000000001</v>
    <v>0.92910000000000004</v>
    <v>0.92749999999999999</v>
    <v>USDCHF</v>
    <v>USD/CHF</v>
  </rv>
  <rv s="2">
    <v>45</v>
  </rv>
  <rv s="0">
    <v>https://www.bing.com/financeapi/forcetrigger?t=a1tqp2&amp;q=ARCX%3aGDX&amp;form=skydnc</v>
    <v>Learn more on Bing</v>
  </rv>
  <rv s="1">
    <v>0</v>
    <v>VanEck:Gold Miners (ARCX:GDX)</v>
    <v>2</v>
    <v>3</v>
    <v>Finance</v>
    <v>4</v>
    <v>en-GB</v>
    <v>a1tqp2</v>
    <v>268435456</v>
    <v>1</v>
    <v>Powered by Refinitiv</v>
    <v>41.604999999999997</v>
    <v>21.52</v>
    <v>0.97099999999999997</v>
    <v>-0.17</v>
    <v>-5.7959999999999999E-3</v>
    <v>USD</v>
    <v>NYSE Arca</v>
    <v>ARCX</v>
    <v>5.1000000000000004E-3</v>
    <v>29.5</v>
    <v>ETF</v>
    <v>45002.000000613283</v>
    <v>47</v>
    <v>28.5</v>
    <v>11413026465.110001</v>
    <v>VanEck:Gold Miners</v>
    <v>29.45</v>
    <v>29.33</v>
    <v>29.16</v>
    <v>GDX</v>
    <v>VanEck:Gold Miners (ARCX:GDX)</v>
    <v>38437</v>
    <v>23725610</v>
  </rv>
  <rv s="2">
    <v>48</v>
  </rv>
  <rv s="3">
    <v>5</v>
    <v>AUD/USD</v>
    <v>6</v>
    <v>7</v>
    <v>Finance</v>
    <v>8</v>
    <v>en-GB</v>
    <v>auxr9c</v>
    <v>268435456</v>
    <v>1</v>
    <v>Powered by Refinitiv</v>
    <v>0.7661</v>
    <v>0.6169</v>
    <v>3.8E-3</v>
    <v>5.7110000000000008E-3</v>
    <v>USD</v>
    <v>AUD</v>
    <v>0.6724</v>
    <v>Currency Pair</v>
    <v>45002.514618055553</v>
    <v>0.66500000000000004</v>
    <v>Australian Dollar/US Dollar FX Spot Rate</v>
    <v>0.6653</v>
    <v>0.66539999999999999</v>
    <v>0.66920000000000002</v>
    <v>AUDUSD</v>
    <v>AUD/USD</v>
  </rv>
  <rv s="2">
    <v>50</v>
  </rv>
  <rv s="3">
    <v>5</v>
    <v>NZD/USD</v>
    <v>6</v>
    <v>7</v>
    <v>Finance</v>
    <v>8</v>
    <v>en-GB</v>
    <v>avmpm7</v>
    <v>268435456</v>
    <v>1</v>
    <v>Powered by Refinitiv</v>
    <v>0.70340000000000003</v>
    <v>0.55100000000000005</v>
    <v>4.4000000000000003E-3</v>
    <v>7.1030000000000008E-3</v>
    <v>USD</v>
    <v>NZD</v>
    <v>0.62580000000000002</v>
    <v>Currency Pair</v>
    <v>45002.514930555553</v>
    <v>0.61860000000000004</v>
    <v>New Zealand Dollar/US Dollar FX Spot Rate</v>
    <v>0.61939999999999995</v>
    <v>0.61950000000000005</v>
    <v>0.62390000000000001</v>
    <v>NZDUSD</v>
    <v>NZD/USD</v>
  </rv>
  <rv s="2">
    <v>52</v>
  </rv>
  <rv s="3">
    <v>5</v>
    <v>EUR/GBP</v>
    <v>6</v>
    <v>16</v>
    <v>Finance</v>
    <v>8</v>
    <v>en-GB</v>
    <v>av92z2</v>
    <v>268435456</v>
    <v>1</v>
    <v>Powered by Refinitiv</v>
    <v>0.92420000000000002</v>
    <v>0.8246</v>
    <v>1E-4</v>
    <v>1.142E-4</v>
    <v>GBP</v>
    <v>EUR</v>
    <v>0.87809999999999999</v>
    <v>Currency Pair</v>
    <v>45002.514837962961</v>
    <v>0.87529999999999997</v>
    <v>Euro/UK Pound Sterling FX Cross Rate</v>
    <v>0.87580000000000002</v>
    <v>0.87570000000000003</v>
    <v>0.87580000000000002</v>
    <v>EURGBP</v>
    <v>EUR/GBP</v>
  </rv>
  <rv s="2">
    <v>54</v>
  </rv>
  <rv s="3">
    <v>5</v>
    <v>GBP/JPY</v>
    <v>6</v>
    <v>17</v>
    <v>Finance</v>
    <v>8</v>
    <v>en-GB</v>
    <v>avye1h</v>
    <v>268435456</v>
    <v>1</v>
    <v>Powered by Refinitiv</v>
    <v>172.12</v>
    <v>149.27000000000001</v>
    <v>-1.1599999999999999</v>
    <v>-7.1650000000000004E-3</v>
    <v>JPY</v>
    <v>GBP</v>
    <v>162.15</v>
    <v>Currency Pair</v>
    <v>45002.514687499999</v>
    <v>160.61000000000001</v>
    <v>UK Pound Sterling/Japanese Yen FX Cross Rate</v>
    <v>161.91999999999999</v>
    <v>161.88999999999999</v>
    <v>160.72999999999999</v>
    <v>GBPJPY</v>
    <v>GBP/JPY</v>
  </rv>
  <rv s="2">
    <v>56</v>
  </rv>
  <rv s="0">
    <v>https://www.bing.com/financeapi/forcetrigger?t=a1ptbh&amp;q=XNYS%3aCLF&amp;form=skydnc</v>
    <v>Learn more on Bing</v>
  </rv>
  <rv s="5">
    <v>18</v>
    <v>CLEVELAND-CLIFFS INC. (XNYS:CLF)</v>
    <v>19</v>
    <v>20</v>
    <v>Finance</v>
    <v>21</v>
    <v>en-GB</v>
    <v>a1ptbh</v>
    <v>268435456</v>
    <v>1</v>
    <v>Powered by Refinitiv</v>
    <v>34.04</v>
    <v>11.824999999999999</v>
    <v>2.2698999999999998</v>
    <v>-0.05</v>
    <v>-2.8310000000000002E-3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17.84</v>
    <v>Metals &amp; Mining</v>
    <v>Stock</v>
    <v>45001.990255635938</v>
    <v>58</v>
    <v>17.05</v>
    <v>9065404353</v>
    <v>CLEVELAND-CLIFFS INC.</v>
    <v>CLEVELAND-CLIFFS INC.</v>
    <v>17.440000000000001</v>
    <v>7.0128000000000004</v>
    <v>17.66</v>
    <v>17.61</v>
    <v>514787300</v>
    <v>CLF</v>
    <v>CLEVELAND-CLIFFS INC. (XNYS:CLF)</v>
    <v>30935</v>
    <v>10128596</v>
    <v>1985</v>
  </rv>
  <rv s="2">
    <v>59</v>
  </rv>
  <rv s="0">
    <v>https://www.bing.com/financeapi/forcetrigger?t=a265bh&amp;q=XNYS%3aX&amp;form=skydnc</v>
    <v>Learn more on Bing</v>
  </rv>
  <rv s="5">
    <v>18</v>
    <v>UNITED STATES STEEL CORPORATION (XNYS:X)</v>
    <v>19</v>
    <v>20</v>
    <v>Finance</v>
    <v>21</v>
    <v>en-GB</v>
    <v>a265bh</v>
    <v>268435456</v>
    <v>1</v>
    <v>Powered by Refinitiv</v>
    <v>39.249899999999997</v>
    <v>16.41</v>
    <v>2.1917</v>
    <v>0.08</v>
    <v>3.2729999999999999E-3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24.8</v>
    <v>Metals &amp; Mining</v>
    <v>Stock</v>
    <v>45001.999655277345</v>
    <v>61</v>
    <v>23.805</v>
    <v>5570855728</v>
    <v>UNITED STATES STEEL CORPORATION</v>
    <v>UNITED STATES STEEL CORPORATION</v>
    <v>24.07</v>
    <v>2.7486999999999999</v>
    <v>24.44</v>
    <v>24.52</v>
    <v>227196400</v>
    <v>X</v>
    <v>UNITED STATES STEEL CORPORATION (XNYS:X)</v>
    <v>41294</v>
    <v>7037665</v>
    <v>2001</v>
  </rv>
  <rv s="2">
    <v>62</v>
  </rv>
  <rv s="0">
    <v>https://www.bing.com/financeapi/forcetrigger?t=bv4fk2&amp;q=XNAS%3aCNEY&amp;form=skydnc</v>
    <v>Learn more on Bing</v>
  </rv>
  <rv s="6">
    <v>22</v>
    <v>CN Energy Group Inc (XNAS:CNEY)</v>
    <v>19</v>
    <v>23</v>
    <v>Finance</v>
    <v>24</v>
    <v>en-GB</v>
    <v>bv4fk2</v>
    <v>268435456</v>
    <v>1</v>
    <v>Powered by Refinitiv</v>
    <v>2.91</v>
    <v>0.20200000000000001</v>
    <v>-0.04</v>
    <v>-0.16</v>
    <v>USD</v>
    <v>CN Energy Group Inc is a holding company mainly produces and supplies wood-based activated carbon. The Company also produces biomass electricity generated in the process of producing activated carbon and provides technical service. Through its subsidiaries, its product is primarily used in pharmaceutical manufacturing, industrial manufacturing, water purification, environmental protection, as well as food and beverage production fields.</v>
    <v>150</v>
    <v>Nasdaq Stock Market</v>
    <v>XNAS</v>
    <v>XNAS</v>
    <v>Building 2-B, Room 206, No. 268 Shiniu Road, Liandu District, HANGZHOU, ZHEJIANG, 323010 CN</v>
    <v>0.25</v>
    <v>Chemicals</v>
    <v>Stock</v>
    <v>45001.974442418752</v>
    <v>64</v>
    <v>0.20200000000000001</v>
    <v>8907603</v>
    <v>CN Energy Group Inc</v>
    <v>CN Energy Group Inc</v>
    <v>0.25</v>
    <v>2.0304000000000002</v>
    <v>0.25</v>
    <v>0.21</v>
    <v>42417160</v>
    <v>CNEY</v>
    <v>CN Energy Group Inc (XNAS:CNEY)</v>
    <v>2682656</v>
    <v>770257</v>
  </rv>
  <rv s="2">
    <v>65</v>
  </rv>
  <rv s="0">
    <v>https://www.bing.com/financeapi/forcetrigger?t=a1z9cw&amp;q=XNYS%3aITP&amp;form=skydnc</v>
    <v>Learn more on Bing</v>
  </rv>
  <rv s="5">
    <v>18</v>
    <v>IT Tech Packaging, Inc. (XNYS:ITP)</v>
    <v>19</v>
    <v>20</v>
    <v>Finance</v>
    <v>24</v>
    <v>en-GB</v>
    <v>a1z9cw</v>
    <v>268435456</v>
    <v>1</v>
    <v>Powered by Refinitiv</v>
    <v>5.12</v>
    <v>0.45050000000000001</v>
    <v>-0.1</v>
    <v>-2.9999999999999997E-4</v>
    <v>-6.5149999999999995E-4</v>
    <v>USD</v>
    <v>IT Tech Packaging, Inc., formerly Orient Paper, Inc. is a holding company for the Hebei Baoding Orient Paper Milling Company Limited (Orient Paper HB), a producer and distributor of paper products in China. The Company is engaged in production and distribution of four categories of paper products: corrugating medium paper (CMP), offset printing paper, digital photo paper and tissue paper products. The Company, through Baoding Shengde Paper Co., Ltd. (Orient Paper Shengde), is engaged in production and distribution of digital photo paper. The Company operates through two segments: Orient Paper HB, which produces printing paper and CMP, and Orient Paper Shengde, which produces digital photo paper. CMP is used in the manufacturing of cardboard. The Company has over two corrugating medium paper production lines, including PM6 and PM1. The Company also produces finished tissue paper products that are marketed and sold under the Orient Paper brand.</v>
    <v>366</v>
    <v>New York Stock Exchange</v>
    <v>XNYS</v>
    <v>XNYS</v>
    <v>Science Park, Juli Road, Xushui County, Baoding City, BAODING, HEBEI, 072550 CN</v>
    <v>0.48110000000000003</v>
    <v>Paper &amp; Forest Products</v>
    <v>Stock</v>
    <v>45002.000000185159</v>
    <v>67</v>
    <v>0.45050000000000001</v>
    <v>5253606</v>
    <v>IT Tech Packaging, Inc.</v>
    <v>IT Tech Packaging, Inc.</v>
    <v>0.4698</v>
    <v>1.964</v>
    <v>0.46050000000000002</v>
    <v>0.4602</v>
    <v>11415920</v>
    <v>ITP</v>
    <v>IT Tech Packaging, Inc. (XNYS:ITP)</v>
    <v>20057</v>
    <v>19863</v>
    <v>2005</v>
  </rv>
  <rv s="2">
    <v>68</v>
  </rv>
  <rv s="0">
    <v>https://www.bing.com/financeapi/forcetrigger?t=a2us9c&amp;q=XNAS%3aSVFD&amp;form=skydnc</v>
    <v>Learn more on Bing</v>
  </rv>
  <rv s="7">
    <v>25</v>
    <v>SAVE FOODS, INC. (XNAS:SVFD)</v>
    <v>19</v>
    <v>26</v>
    <v>Finance</v>
    <v>24</v>
    <v>en-GB</v>
    <v>a2us9c</v>
    <v>268435456</v>
    <v>1</v>
    <v>Powered by Refinitiv</v>
    <v>6.84</v>
    <v>0.69510000000000005</v>
    <v>0.80330000000000001</v>
    <v>6.3E-3</v>
    <v>6.7020000000000005E-3</v>
    <v>USD</v>
    <v>Save Foods, Inc. is an agri-food tech company. The Company provides solutions for the food industry. Its solutions are developed to improve the food safety and shelf life of fresh produce. It controls human and plant pathogens, by reducing spoilage, and food loss. Its treatments are based on Save Foods blend of food acids combined with certain types of oxidizing agent-based sanitizers and in some cases with fungicides at low concentrations. Its green treatments are capable of cleaning, sanitizing, and controlling pathogens on fresh produce for human consumption and their shelf life by reducing their decay. The Company’s products include Processing Aids- SavePROTECT or PeroStar, which include post-harvest application added to fruit and vegetable wash water as a processing aid to peracetic acid (oxidizing agent) and Sanitizers - SF3HS and SF3H consists of post-harvest cleaning and sanitizing solution to control both plant and foodborne pathogens.</v>
    <v>9</v>
    <v>Nasdaq Stock Market</v>
    <v>XNAS</v>
    <v>XNAS</v>
    <v>156 5th Ave Fl 10, NEW YORK, NY, 10010-7751 US</v>
    <v>1.0299</v>
    <v>Chemicals</v>
    <v>Stock</v>
    <v>45001.833390335159</v>
    <v>70</v>
    <v>0.85509999999999997</v>
    <v>4281360</v>
    <v>SAVE FOODS, INC.</v>
    <v>SAVE FOODS, INC.</v>
    <v>0.85509999999999997</v>
    <v>0.94</v>
    <v>0.94630000000000003</v>
    <v>4554640</v>
    <v>SVFD</v>
    <v>SAVE FOODS, INC. (XNAS:SVFD)</v>
    <v>13012</v>
    <v>17774</v>
    <v>2009</v>
  </rv>
  <rv s="2">
    <v>71</v>
  </rv>
  <rv s="0">
    <v>https://www.bing.com/financeapi/forcetrigger?t=buknz2&amp;q=XNAS%3aCRKN&amp;form=skydnc</v>
    <v>Learn more on Bing</v>
  </rv>
  <rv s="8">
    <v>27</v>
    <v>Crown Electrokinetics Corp. (XNAS:CRKN)</v>
    <v>19</v>
    <v>28</v>
    <v>Finance</v>
    <v>24</v>
    <v>en-GB</v>
    <v>buknz2</v>
    <v>268435456</v>
    <v>1</v>
    <v>Powered by Refinitiv</v>
    <v>2.12</v>
    <v>0.05</v>
    <v>1.6299999999999999E-2</v>
    <v>0.100493</v>
    <v>USD</v>
    <v>Crown Electrokinetics Corp. develops and sells optical switching film, which can be embedded between sheets of glass or applied to the surface of glass, or other rigid substrates, such as acrylic, to electronically control opacity (DynamicTint). Its technology allows a transition between clear and dark and can be applied to a range of windows, including commercial buildings, automotive sunroofs, and residential skylights and windows. Its electrokinetic (EK) technology is derived from ink and microfluidic technology. Its EK film technology utilizes nanometer-sized pigment particles that are electrically charged and suspended in a liquid that is sandwiched between two clear substrates that are coated with a transparent conductor oxide (TCO) film. Its plastic films are manufactured using roll-to-roll (R2R) processing equipment. Its DynamicTint Smart Glass Insert is specifically designed for retrofitting in the domestic and international commercial real estate install base.</v>
    <v>30</v>
    <v>Nasdaq Stock Market</v>
    <v>XNAS</v>
    <v>XNAS</v>
    <v>1110 NE Circle Blvd, CORVALLIS, OR, 97330 US</v>
    <v>0.1787</v>
    <v>Construction Materials</v>
    <v>Stock</v>
    <v>45001.996668876563</v>
    <v>73</v>
    <v>0.16500000000000001</v>
    <v>3287820</v>
    <v>Crown Electrokinetics Corp.</v>
    <v>Crown Electrokinetics Corp.</v>
    <v>0.1704</v>
    <v>0.16220000000000001</v>
    <v>0.17849999999999999</v>
    <v>20270170</v>
    <v>CRKN</v>
    <v>Crown Electrokinetics Corp. (XNAS:CRKN)</v>
    <v>660</v>
    <v>696053</v>
    <v>2015</v>
  </rv>
  <rv s="2">
    <v>74</v>
  </rv>
  <rv s="0">
    <v>https://www.bing.com/financeapi/forcetrigger?t=a238fr&amp;q=XNAS%3aSNES&amp;form=skydnc</v>
    <v>Learn more on Bing</v>
  </rv>
  <rv s="7">
    <v>25</v>
    <v>SENESTECH, INC (XNAS:SNES)</v>
    <v>19</v>
    <v>26</v>
    <v>Finance</v>
    <v>24</v>
    <v>en-GB</v>
    <v>a238fr</v>
    <v>268435456</v>
    <v>1</v>
    <v>Powered by Refinitiv</v>
    <v>21.2</v>
    <v>1.48</v>
    <v>1.1302000000000001</v>
    <v>-3.7199999999999997E-2</v>
    <v>-1.9375E-2</v>
    <v>USD</v>
    <v>SenesTech, Inc. is developing and commercializing a global technology for managing animal pest populations, initially rat populations, through fertility control. The Company’s product ContraPest, is a liquid bait containing the active ingredients 4-vinylcyclohexene diepoxide (VCD) and triptolide. ContraPest limits the reproduction of male and female rats beginning with the first breeding cycle following consumption. ContraPest is a highly palatable liquid formulation that reduces fertility in both male and female rats. VCD is an occupational chemical that selectively destroys ovarian follicles in rats. The Company also continues to research and develop enhancements to ContraPest that align with its target verticals and other potential fertility control options for additional species. The Company is developing a fertility control product for mice. The Company has also developed preliminary data with feral dogs, feral pigs, wallabies and brushtail possums.</v>
    <v>26</v>
    <v>Nasdaq Stock Market</v>
    <v>XNAS</v>
    <v>XNAS</v>
    <v>3140 N Caden Ct Ste 1, FLAGSTAFF, AZ, 86004-9428 US</v>
    <v>1.95</v>
    <v>Biotechnology &amp; Medical Research</v>
    <v>Stock</v>
    <v>45001.992712916406</v>
    <v>76</v>
    <v>1.76</v>
    <v>1172440</v>
    <v>SENESTECH, INC</v>
    <v>SENESTECH, INC</v>
    <v>1.95</v>
    <v>1.92</v>
    <v>1.8828</v>
    <v>610650</v>
    <v>SNES</v>
    <v>SENESTECH, INC (XNAS:SNES)</v>
    <v>320</v>
    <v>147652</v>
    <v>2015</v>
  </rv>
  <rv s="2">
    <v>77</v>
  </rv>
  <rv s="0">
    <v>https://www.bing.com/financeapi/forcetrigger?t=a1ygoc&amp;q=XNAS%3aNFLX&amp;form=skydnc</v>
    <v>Learn more on Bing</v>
  </rv>
  <rv s="5">
    <v>18</v>
    <v>NETFLIX, INC. (XNAS:NFLX)</v>
    <v>19</v>
    <v>20</v>
    <v>Finance</v>
    <v>21</v>
    <v>en-GB</v>
    <v>a1ygoc</v>
    <v>268435456</v>
    <v>1</v>
    <v>Powered by Refinitiv</v>
    <v>396.5</v>
    <v>162.71</v>
    <v>1.2705</v>
    <v>6.27</v>
    <v>2.0638999999999998E-2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316.60000000000002</v>
    <v>Software &amp; IT Services</v>
    <v>Stock</v>
    <v>45001.999928865625</v>
    <v>79</v>
    <v>301.70999999999998</v>
    <v>138084228808</v>
    <v>NETFLIX, INC.</v>
    <v>NETFLIX, INC.</v>
    <v>304.75</v>
    <v>33.932000000000002</v>
    <v>303.79000000000002</v>
    <v>310.06</v>
    <v>445346800</v>
    <v>NFLX</v>
    <v>NETFLIX, INC. (XNAS:NFLX)</v>
    <v>14345</v>
    <v>6105392</v>
    <v>1997</v>
  </rv>
  <rv s="2">
    <v>80</v>
  </rv>
  <rv s="0">
    <v>https://www.bing.com/financeapi/forcetrigger?t=bsmyr7&amp;q=XNAS%3aASTS&amp;form=skydnc</v>
    <v>Learn more on Bing</v>
  </rv>
  <rv s="5">
    <v>18</v>
    <v>AST SPACEMOBILE, INC. (XNAS:ASTS)</v>
    <v>19</v>
    <v>20</v>
    <v>Finance</v>
    <v>24</v>
    <v>en-GB</v>
    <v>bsmyr7</v>
    <v>268435456</v>
    <v>1</v>
    <v>Powered by Refinitiv</v>
    <v>14.27</v>
    <v>3.55</v>
    <v>0.72070000000000001</v>
    <v>0.24</v>
    <v>3.9668999999999996E-2</v>
    <v>USD</v>
    <v>Ast Spacemobile Inc, formerly New Providence Acquisition Corp, is engaged in building the space-based cellular broadband network accessible by standard mobile phones. The Company’s service offering is backed by an Internet Protocol (IP) portfolio and addresses global mobile wireless services market. The Company’s services eliminate connectivity gaps faced by mobile subscribers and bring cellular broadband to population who remain unconnected. It collaborates with mobile network operators and wireless infrastructure companies, including Vodafone Group (Vodafone), Rakuten and American Tower.</v>
    <v>386</v>
    <v>Nasdaq Stock Market</v>
    <v>XNAS</v>
    <v>XNAS</v>
    <v>Midland Intl. Air &amp; Space Port, 2901 Enterprise Lane, MIDLAND, TX, 79706 US</v>
    <v>6.33</v>
    <v>Telecommunications Services</v>
    <v>Stock</v>
    <v>45001.994178911722</v>
    <v>82</v>
    <v>5.9115000000000002</v>
    <v>1210063000</v>
    <v>AST SPACEMOBILE, INC.</v>
    <v>AST SPACEMOBILE, INC.</v>
    <v>6</v>
    <v>10771.42</v>
    <v>6.05</v>
    <v>6.29</v>
    <v>200010500</v>
    <v>ASTS</v>
    <v>AST SPACEMOBILE, INC. (XNAS:ASTS)</v>
    <v>819</v>
    <v>1727051</v>
    <v>2019</v>
  </rv>
  <rv s="2">
    <v>83</v>
  </rv>
  <rv s="0">
    <v>https://www.bing.com/financeapi/forcetrigger?t=a1nhlh&amp;q=XNAS%3aAMZN&amp;form=skydnc</v>
    <v>Learn more on Bing</v>
  </rv>
  <rv s="5">
    <v>18</v>
    <v>AMAZON.COM, INC. (XNAS:AMZN)</v>
    <v>19</v>
    <v>20</v>
    <v>Finance</v>
    <v>21</v>
    <v>en-GB</v>
    <v>a1nhlh</v>
    <v>268435456</v>
    <v>1</v>
    <v>Powered by Refinitiv</v>
    <v>170.83150000000001</v>
    <v>81.430000000000007</v>
    <v>1.2478</v>
    <v>3.84</v>
    <v>3.9917000000000001E-2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100.99</v>
    <v>Diversified Retail</v>
    <v>Stock</v>
    <v>45001.999964560157</v>
    <v>85</v>
    <v>95.61</v>
    <v>1025135890400</v>
    <v>AMAZON.COM, INC.</v>
    <v>AMAZON.COM, INC.</v>
    <v>95.75</v>
    <v>97.036199999999994</v>
    <v>96.2</v>
    <v>100.04</v>
    <v>10247260000</v>
    <v>AMZN</v>
    <v>AMAZON.COM, INC. (XNAS:AMZN)</v>
    <v>193671</v>
    <v>57131483</v>
    <v>1996</v>
  </rv>
  <rv s="2">
    <v>86</v>
  </rv>
  <rv s="0">
    <v>https://www.bing.com/financeapi/forcetrigger?t=a24kar&amp;q=XNAS%3aTSLA&amp;form=skydnc</v>
    <v>Learn more on Bing</v>
  </rv>
  <rv s="5">
    <v>18</v>
    <v>TESLA, INC. (XNAS:TSLA)</v>
    <v>19</v>
    <v>20</v>
    <v>Finance</v>
    <v>21</v>
    <v>en-GB</v>
    <v>a24kar</v>
    <v>268435456</v>
    <v>1</v>
    <v>Powered by Refinitiv</v>
    <v>384.28960000000001</v>
    <v>101.81</v>
    <v>2.0358000000000001</v>
    <v>3.68</v>
    <v>2.0392999999999998E-2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185.81</v>
    <v>Automobiles &amp; Auto Parts</v>
    <v>Stock</v>
    <v>45001.999994131249</v>
    <v>88</v>
    <v>178.84</v>
    <v>582606285390</v>
    <v>TESLA, INC.</v>
    <v>TESLA, INC.</v>
    <v>180.36500000000001</v>
    <v>50.794899999999998</v>
    <v>180.45</v>
    <v>184.13</v>
    <v>3164103000</v>
    <v>TSLA</v>
    <v>TESLA, INC. (XNAS:TSLA)</v>
    <v>896037</v>
    <v>170827938</v>
    <v>2003</v>
  </rv>
  <rv s="2">
    <v>89</v>
  </rv>
  <rv s="0">
    <v>https://www.bing.com/financeapi/forcetrigger?t=a1uj52&amp;q=XNYS%3aHD&amp;form=skydnc</v>
    <v>Learn more on Bing</v>
  </rv>
  <rv s="5">
    <v>18</v>
    <v>THE HOME DEPOT, INC. (XNYS:HD)</v>
    <v>19</v>
    <v>20</v>
    <v>Finance</v>
    <v>21</v>
    <v>en-GB</v>
    <v>a1uj52</v>
    <v>268435456</v>
    <v>1</v>
    <v>Powered by Refinitiv</v>
    <v>347.25</v>
    <v>264.51</v>
    <v>0.93589999999999995</v>
    <v>-1.24</v>
    <v>-4.3059999999999999E-3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471600</v>
    <v>New York Stock Exchange</v>
    <v>XNYS</v>
    <v>XNYS</v>
    <v>2455 Paces Ferry Road, ATLANTA, GA, 30339 US</v>
    <v>288.02999999999997</v>
    <v>Specialty Retailers</v>
    <v>Stock</v>
    <v>45001.999837060153</v>
    <v>91</v>
    <v>285</v>
    <v>292231201780</v>
    <v>THE HOME DEPOT, INC.</v>
    <v>THE HOME DEPOT, INC.</v>
    <v>287</v>
    <v>17.180599999999998</v>
    <v>287.97000000000003</v>
    <v>286.73</v>
    <v>1019186000</v>
    <v>HD</v>
    <v>THE HOME DEPOT, INC. (XNYS:HD)</v>
    <v>1488</v>
    <v>4307213</v>
    <v>1978</v>
  </rv>
  <rv s="2">
    <v>92</v>
  </rv>
  <rv s="0">
    <v>https://www.bing.com/financeapi/forcetrigger?t=bqrtfr&amp;q=XNAS%3aDKNG&amp;form=skydnc</v>
    <v>Learn more on Bing</v>
  </rv>
  <rv s="7">
    <v>25</v>
    <v>DRAFTKINGS INC. (XNAS:DKNG)</v>
    <v>19</v>
    <v>26</v>
    <v>Finance</v>
    <v>24</v>
    <v>en-GB</v>
    <v>bqrtfr</v>
    <v>268435456</v>
    <v>1</v>
    <v>Powered by Refinitiv</v>
    <v>21.62</v>
    <v>9.77</v>
    <v>1.8067</v>
    <v>0.52</v>
    <v>2.8905E-2</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BOSTON, MA, 02116 US</v>
    <v>18.82</v>
    <v>Hotels &amp; Entertainment Services</v>
    <v>Stock</v>
    <v>45001.999427997653</v>
    <v>94</v>
    <v>17.72</v>
    <v>8359676853</v>
    <v>DRAFTKINGS INC.</v>
    <v>DRAFTKINGS INC.</v>
    <v>17.95</v>
    <v>17.989999999999998</v>
    <v>18.510000000000002</v>
    <v>451630300</v>
    <v>DKNG</v>
    <v>DRAFTKINGS INC. (XNAS:DKNG)</v>
    <v>10610</v>
    <v>15992557</v>
    <v>2021</v>
  </rv>
  <rv s="2">
    <v>95</v>
  </rv>
  <rv s="0">
    <v>https://www.bing.com/financeapi/forcetrigger?t=a1ql9c&amp;q=XNYS%3aCVNA&amp;form=skydnc</v>
    <v>Learn more on Bing</v>
  </rv>
  <rv s="7">
    <v>25</v>
    <v>CARVANA CO. (XNYS:CVNA)</v>
    <v>19</v>
    <v>26</v>
    <v>Finance</v>
    <v>21</v>
    <v>en-GB</v>
    <v>a1ql9c</v>
    <v>268435456</v>
    <v>1</v>
    <v>Powered by Refinitiv</v>
    <v>150.84</v>
    <v>3.55</v>
    <v>2.8534000000000002</v>
    <v>0.36</v>
    <v>5.1063999999999998E-2</v>
    <v>USD</v>
    <v>Carvana Co. is a holding company, which is an e-commerce platform for buying used cars. Through the Company’s platform, consumers can research and identify a vehicle, inspect it using its 360-degree vehicle imaging technology, obtain financing and warranty coverage, purchase the vehicle and schedule delivery or pick-up, all from their desktop or mobile devices. The Company’s transaction technologies and online platform allows customers to secure financing, complete a purchase and schedule delivery or pick-up online. Customers in certain markets also have the option to pick up their vehicle at one of their vending machines. Its in-house distribution network serves over 311 metropolitan markets.</v>
    <v>16600</v>
    <v>New York Stock Exchange</v>
    <v>XNYS</v>
    <v>XNYS</v>
    <v>300 E. Rio Salado Parkway, TEMPE, AZ, 85281 US</v>
    <v>7.585</v>
    <v>Specialty Retailers</v>
    <v>Stock</v>
    <v>45001.999942233597</v>
    <v>97</v>
    <v>6.63</v>
    <v>1400301045</v>
    <v>CARVANA CO.</v>
    <v>CARVANA CO.</v>
    <v>6.92</v>
    <v>7.05</v>
    <v>7.41</v>
    <v>188974500</v>
    <v>CVNA</v>
    <v>CARVANA CO. (XNYS:CVNA)</v>
    <v>28668</v>
    <v>17875911</v>
    <v>2016</v>
  </rv>
  <rv s="2">
    <v>98</v>
  </rv>
  <rv s="0">
    <v>https://www.bing.com/financeapi/forcetrigger?t=azbwkr&amp;q=XNAS%3aQRTEA&amp;form=skydnc</v>
    <v>Learn more on Bing</v>
  </rv>
  <rv s="7">
    <v>25</v>
    <v>QURATE RETAIL, INC. (XNAS:QRTEA)</v>
    <v>19</v>
    <v>26</v>
    <v>Finance</v>
    <v>24</v>
    <v>en-GB</v>
    <v>azbwkr</v>
    <v>268435456</v>
    <v>1</v>
    <v>Powered by Refinitiv</v>
    <v>5.25</v>
    <v>1.01</v>
    <v>1.9916</v>
    <v>-0.06</v>
    <v>-5.5556000000000001E-2</v>
    <v>USD</v>
    <v>Qurate Retail, Inc. is engaged in the video and online commerce industries in North America, Europe and Asia. The Company operates through its subsidiaries, QVC, Inc. (QVC), which includes, HSN, Inc. (HSN), Zulily, LLC (Zulily), and Cornerstone Brands, Inc. (CBI). The Company's segments include QxH, QVC and CBI. Its QxH segment consists of QVC U.S. and HSN, which offers a variety of consumer products in the United States, primarily by means of its televised shopping programs and via the Internet through their websites and mobile applications (app). Its QVC segment offers a variety of consumer products in several foreign countries, primarily by means of its televised shopping programs and through its international Websites and mobile apps. Its CBI segment consists of a portfolio of aspirational home and apparel brands in the United States, that sells merchandise through brick-and-mortar retail locations as well as via the Internet through their Websites.</v>
    <v>24600</v>
    <v>Nasdaq Stock Market</v>
    <v>XNAS</v>
    <v>XNAS</v>
    <v>12300 Liberty Blvd, ENGLEWOOD, CO, 80112-7009 US</v>
    <v>1.1000000000000001</v>
    <v>Diversified Retail</v>
    <v>Stock</v>
    <v>45001.995323876559</v>
    <v>100</v>
    <v>1.01</v>
    <v>450211100</v>
    <v>QURATE RETAIL, INC.</v>
    <v>QURATE RETAIL, INC.</v>
    <v>1.06</v>
    <v>1.08</v>
    <v>1.02</v>
    <v>382782700</v>
    <v>QRTEA</v>
    <v>QURATE RETAIL, INC. (XNAS:QRTEA)</v>
    <v>3203</v>
    <v>7523359</v>
    <v>2006</v>
  </rv>
  <rv s="2">
    <v>101</v>
  </rv>
  <rv s="0">
    <v>https://www.bing.com/financeapi/forcetrigger?t=bokf52&amp;q=XNAS%3aCNXA&amp;form=skydnc</v>
    <v>Learn more on Bing</v>
  </rv>
  <rv s="9">
    <v>29</v>
    <v>CONNEXA SPORTS TECHNOLOGIES INC. (XNAS:CNXA)</v>
    <v>19</v>
    <v>30</v>
    <v>Finance</v>
    <v>24</v>
    <v>en-GB</v>
    <v>bokf52</v>
    <v>268435456</v>
    <v>1</v>
    <v>Powered by Refinitiv</v>
    <v>15</v>
    <v>0.13500000000000001</v>
    <v>1.7151000000000001</v>
    <v>0</v>
    <v>0</v>
    <v>USD</v>
    <v>Connexa Sports Technologies Inc., formerly Slinger Bag Inc., is a connected sports company. The Company is engaged in delivering products, technologies, and services across the ‘Watch, Play, Learn’ commercial and subscription-as-a-service activities in sports. It is making sports more fun, accessible and connected through its ball launchers, artificial intelligence (AI) technology, performance video and analytics, live streaming and club management software capabilities. The company focuses on tennis, racket sports padel and pickleball, as well as cricket, baseball, and softball. It also focuses on sports, such as basketball, soccer, and ice hockey. The Company’s portfolio of brands includes Slinger, PlaySight, Gameface and Foundation Sports. Slinger delivers advanced and accessible game improvement products and technologies across tennis and other ball sports. PlaySight’s connected camera platform delivers automated live streaming production and performance video analysis for sports.</v>
    <v>Nasdaq Stock Market</v>
    <v>XNAS</v>
    <v>XNAS</v>
    <v>2709 N. Rolling Road, Suite 138, WINDSOR MILL, MD, 21244 US</v>
    <v>0.16819999999999999</v>
    <v>Leisure Products</v>
    <v>Stock</v>
    <v>45001.898414941403</v>
    <v>103</v>
    <v>0.152</v>
    <v>2026110</v>
    <v>CONNEXA SPORTS TECHNOLOGIES INC.</v>
    <v>CONNEXA SPORTS TECHNOLOGIES INC.</v>
    <v>0.16</v>
    <v>0.16</v>
    <v>0.16</v>
    <v>12663210</v>
    <v>CNXA</v>
    <v>CONNEXA SPORTS TECHNOLOGIES INC. (XNAS:CNXA)</v>
    <v>30366</v>
    <v>925942</v>
    <v>2022</v>
  </rv>
  <rv s="2">
    <v>104</v>
  </rv>
  <rv s="0">
    <v>https://www.bing.com/financeapi/forcetrigger?t=a1r9cw&amp;q=XNAS%3aKDP&amp;form=skydnc</v>
    <v>Learn more on Bing</v>
  </rv>
  <rv s="5">
    <v>18</v>
    <v>KEURIG DR PEPPER INC. (XNAS:KDP)</v>
    <v>19</v>
    <v>20</v>
    <v>Finance</v>
    <v>24</v>
    <v>en-GB</v>
    <v>a1r9cw</v>
    <v>268435456</v>
    <v>1</v>
    <v>Powered by Refinitiv</v>
    <v>41.31</v>
    <v>33.35</v>
    <v>0.60470000000000002</v>
    <v>0.18</v>
    <v>5.1549999999999999E-3</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of CSDs. The Company’s brand portfolio includes CSD brands, such as Dr Pepper, Canada Dry, Schweppes, Crush, Sunkist, A&amp;W, 7UP, SunDrop, Squirt, Big Red, Vernors and RC Cola, and NCB brands, which include Snapple, Mott's, Bai, Clamato, Hawaiian Punch, Core, Yoo-Hoo, ReaLemon, evian, Vita Coco, and Mr and Mrs T mixers.</v>
    <v>28000</v>
    <v>Nasdaq Stock Market</v>
    <v>XNAS</v>
    <v>XNAS</v>
    <v>53 South Ave, BURLINGTON, MA, 01803-4903 US</v>
    <v>35.22</v>
    <v>Beverages</v>
    <v>Stock</v>
    <v>45001.990076573435</v>
    <v>106</v>
    <v>34.79</v>
    <v>49366289700</v>
    <v>KEURIG DR PEPPER INC.</v>
    <v>KEURIG DR PEPPER INC.</v>
    <v>34.865000000000002</v>
    <v>34.820700000000002</v>
    <v>34.92</v>
    <v>35.1</v>
    <v>1406447000</v>
    <v>KDP</v>
    <v>KEURIG DR PEPPER INC. (XNAS:KDP)</v>
    <v>303</v>
    <v>8099787</v>
    <v>2007</v>
  </rv>
  <rv s="2">
    <v>107</v>
  </rv>
  <rv s="0">
    <v>https://www.bing.com/financeapi/forcetrigger?t=a2gunm&amp;q=XNYS%3aFLNG&amp;form=skydnc</v>
    <v>Learn more on Bing</v>
  </rv>
  <rv s="5">
    <v>18</v>
    <v>FLEX LNG LTD. (XNYS:FLNG)</v>
    <v>19</v>
    <v>31</v>
    <v>Finance</v>
    <v>21</v>
    <v>en-GB</v>
    <v>a2gunm</v>
    <v>268435456</v>
    <v>1</v>
    <v>Powered by Refinitiv</v>
    <v>38.243200000000002</v>
    <v>21.594000000000001</v>
    <v>0.68169999999999997</v>
    <v>-0.19</v>
    <v>-6.0029999999999997E-3</v>
    <v>USD</v>
    <v>FLEX LNG Ltd. is focused on seaborne transportation of liquefied natural gas (LNG). The Company is an owner and commercial operator of fuel efficient, fifth generation liquefied natural gas (LNG) carriers. The Company owns and operates nine Mtype, Electronically Controlled, Gas Injection (MEGI) LNG carriers, of which four have partial re-liquefaction systems installed and three have full re-liquefaction systems installed, and four Generation X Dual Fuel (X-DF) LNG carriers, which it collectively refers to as Operating Vessels. The Company’s operating vessels Include Flex Endeavour, Flex Enterprise, Flex Ranger, Flex Rainbow, Flex Constellation, Flex Courageous, Flex Aurora, Flex Amber, Flex Artemis, Flex Resolute, Flex Freedom, Flex Volunteer and Flex Vigilant. Its subsidiaries include Flex LNG Chartering Limited, Flex LNG Management AS, Flex LNG Bermuda Management Limited, Flex LNG Management Limited, Flex LNG Fleet Limited, Flex LNG Endeavour Limited and Flex LNG Enterprise Limited.</v>
    <v>9</v>
    <v>New York Stock Exchange</v>
    <v>XNYS</v>
    <v>XNYS</v>
    <v>Par-La-Ville Place, 14 Par-La-Ville Road, HAMILTON, HM 08 BM</v>
    <v>31.74</v>
    <v>Oil &amp; Gas Related Equipment and Services</v>
    <v>Stock</v>
    <v>45001.998530022654</v>
    <v>109</v>
    <v>30.35</v>
    <v>18900180000</v>
    <v>FLEX LNG LTD.</v>
    <v>FLEX LNG LTD.</v>
    <v>30.87</v>
    <v>8.8953000000000007</v>
    <v>31.65</v>
    <v>31.46</v>
    <v>54520320</v>
    <v>FLNG</v>
    <v>FLEX LNG LTD. (XNYS:FLNG)</v>
    <v>941</v>
    <v>573546</v>
    <v>2017</v>
  </rv>
  <rv s="2">
    <v>110</v>
  </rv>
  <rv s="0">
    <v>https://www.bing.com/financeapi/forcetrigger?t=a1rl77&amp;q=XNYS%3aOVV&amp;form=skydnc</v>
    <v>Learn more on Bing</v>
  </rv>
  <rv s="5">
    <v>18</v>
    <v>OVINTIV INC. (XNYS:OVV)</v>
    <v>19</v>
    <v>20</v>
    <v>Finance</v>
    <v>24</v>
    <v>en-GB</v>
    <v>a1rl77</v>
    <v>268435456</v>
    <v>1</v>
    <v>Powered by Refinitiv</v>
    <v>63.3</v>
    <v>32.26</v>
    <v>2.8483999999999998</v>
    <v>1.74</v>
    <v>5.2173999999999998E-2</v>
    <v>USD</v>
    <v>Ovintiv Inc. is an oil and natural gas exploration and production company, which is focused on developing its multi-basin portfolio of oil and natural gas assets located in the United States and Canada. The Company’s operations also include the marketing of oil, natural gas liquids (NGLs) and natural gas. The Company operates through three segments: USA Operations, Canadian Operations and Market Optimization. USA Operations segment includes the exploration for, development of, and production of oil, NGLs, natural gas and other related activities within the United States. Canadian Operations segment includes the exploration for, development of, and production of oil, NGLs, natural gas and other related activities within Canada. The Market Optimization segment is primarily responsible for the sale of the Company's production to third party customers. The segment’s activities also include third-party purchases and sales of products.</v>
    <v>1744</v>
    <v>New York Stock Exchange</v>
    <v>XNYS</v>
    <v>XNYS</v>
    <v>370 - 17Th Street, Suite 1700, DENVER, CO, 80202 US</v>
    <v>35.28</v>
    <v>Oil &amp; Gas</v>
    <v>Stock</v>
    <v>45001.920412638283</v>
    <v>112</v>
    <v>32.47</v>
    <v>8581922701</v>
    <v>OVINTIV INC.</v>
    <v>OVINTIV INC.</v>
    <v>32.51</v>
    <v>2.4737</v>
    <v>33.35</v>
    <v>35.090000000000003</v>
    <v>244568900</v>
    <v>OVV</v>
    <v>OVINTIV INC. (XNYS:OVV)</v>
    <v>16658</v>
    <v>3933424</v>
    <v>2020</v>
  </rv>
  <rv s="2">
    <v>113</v>
  </rv>
  <rv s="0">
    <v>https://www.bing.com/financeapi/forcetrigger?t=a255dm&amp;q=XNYS%3aUUUU&amp;form=skydnc</v>
    <v>Learn more on Bing</v>
  </rv>
  <rv s="10">
    <v>32</v>
    <v>Energy Fuels Inc. (XNYS:UUUU)</v>
    <v>19</v>
    <v>33</v>
    <v>Finance</v>
    <v>24</v>
    <v>en-GB</v>
    <v>a255dm</v>
    <v>268435456</v>
    <v>1</v>
    <v>Powered by Refinitiv</v>
    <v>11</v>
    <v>4.6900000000000004</v>
    <v>1.3149999999999999</v>
    <v>0.04</v>
    <v>7.6049999999999998E-3</v>
    <v>USD</v>
    <v>Energy Fuels Inc. is a critical minerals company. The Company is engaged in uranium extraction, recovery and sales of uranium from mineral properties and the recycling of uranium-bearing materials generated by third parties. As a part of these activities, the Company also acquires, explores, evaluates, and, if warranted, permits uranium properties. The Company mines uranium and produces natural uranium concentrates that are sold to nuclear utilities for the production of carbon-free nuclear energy. It is engaged in the production of advanced rare earth element (REE) materials, including mixed REE carbonate. It holds two uranium production centers: the White Mesa Mill in Utah and the Nichols Ranch in-situ recovery (ISR) Project in Wyoming. The Company produces vanadium from certain of its projects. The Company also owns approximately 17 mineral concessions between the towns of Prado and Caravelas in the state of Bahia, Brazil totaling approximately 15,089.71 hectares (Bahia Project).</v>
    <v>New York Stock Exchange</v>
    <v>XNYS</v>
    <v>XNYS</v>
    <v>225 Union Blvd Ste 600, LAKEWOOD, CO, 80228 US</v>
    <v>5.3650000000000002</v>
    <v>Uranium</v>
    <v>Stock</v>
    <v>45002.000000046093</v>
    <v>115</v>
    <v>4.8499999999999996</v>
    <v>Energy Fuels Inc.</v>
    <v>Energy Fuels Inc.</v>
    <v>5.2</v>
    <v>0</v>
    <v>5.26</v>
    <v>5.3</v>
    <v>UUUU</v>
    <v>Energy Fuels Inc. (XNYS:UUUU)</v>
    <v>4498</v>
    <v>1906099</v>
    <v>2005</v>
  </rv>
  <rv s="2">
    <v>116</v>
  </rv>
  <rv s="0">
    <v>https://www.bing.com/financeapi/forcetrigger?t=a1x3a2&amp;q=XNYS%3aLPI&amp;form=skydnc</v>
    <v>Learn more on Bing</v>
  </rv>
  <rv s="5">
    <v>18</v>
    <v>VITAL ENERGY, INC. (XNYS:VTLE)</v>
    <v>19</v>
    <v>20</v>
    <v>Finance</v>
    <v>21</v>
    <v>en-GB</v>
    <v>a1x3a2</v>
    <v>268435456</v>
    <v>1</v>
    <v>Powered by Refinitiv</v>
    <v>120.86</v>
    <v>40.299999999999997</v>
    <v>3.3957000000000002</v>
    <v>0.77</v>
    <v>1.8411999999999998E-2</v>
    <v>USD</v>
    <v>Vital Energy, Inc., formerly Laredo Petroleum, Inc., is an independent energy company. The Company is focused on the acquisition, exploration and development of oil and natural gas properties in the Permian Basin of West Texas. The Company covers approximately 163,000 net acres in the Permian Basin and has production of over 79,600 net barrels of oil equivalent (BOE) per day.</v>
    <v>289</v>
    <v>New York Stock Exchange</v>
    <v>XNYS</v>
    <v>XNYS</v>
    <v>521 E. Second Street South, Suite 1000, TULSA, OK, 74120 US</v>
    <v>43.7</v>
    <v>Oil &amp; Gas</v>
    <v>Stock</v>
    <v>45001.91879984922</v>
    <v>118</v>
    <v>40.299999999999997</v>
    <v>730385279</v>
    <v>VITAL ENERGY, INC.</v>
    <v>VITAL ENERGY, INC.</v>
    <v>40.86</v>
    <v>1.1374</v>
    <v>41.82</v>
    <v>42.59</v>
    <v>17149220</v>
    <v>VTLE</v>
    <v>VITAL ENERGY, INC. (XNYS:VTLE)</v>
    <v>117</v>
    <v>732079</v>
    <v>2011</v>
  </rv>
  <rv s="2">
    <v>119</v>
  </rv>
  <rv s="0">
    <v>https://www.bing.com/financeapi/forcetrigger?t=a24lww&amp;q=XNYS%3aTTI&amp;form=skydnc</v>
    <v>Learn more on Bing</v>
  </rv>
  <rv s="5">
    <v>18</v>
    <v>TETRA TECHNOLOGIES, INC. (XNYS:TTI)</v>
    <v>19</v>
    <v>20</v>
    <v>Finance</v>
    <v>24</v>
    <v>en-GB</v>
    <v>a24lww</v>
    <v>268435456</v>
    <v>1</v>
    <v>Powered by Refinitiv</v>
    <v>5.8150000000000004</v>
    <v>2.5499999999999998</v>
    <v>2.6349999999999998</v>
    <v>-0.1</v>
    <v>-3.6101000000000001E-2</v>
    <v>USD</v>
    <v>TETRA Technologies, Inc. is an energy services and solutions company. The Company is focused on bromine-based completion fluids, calcium chloride, water management solutions, frac flowback, and production well testing services. The Company's segments include Completion Fluids &amp; Products Division and Water &amp; Flowback Services Division. The Completion Fluids &amp; Products Division manufactures and markets clear brine fluids (CBFs), additives, and associated products and services to the oil and gas industry for use in well drilling, completion, and workover operations in the United States and in certain countries in Latin America, Europe, Asia, the Middle East, and Africa. The Water &amp; Flowback Services Division provides a range of water management services that support hydraulic fracturing in unconventional well completions for domestic onshore oil and gas operators. These services include fresh and produced water analysis, treatment and recycling, blending and distribution and others.</v>
    <v>1300</v>
    <v>New York Stock Exchange</v>
    <v>XNYS</v>
    <v>XNYS</v>
    <v>24955 Interstate 45 North, THE WOODLANDS, TX, 77380 US</v>
    <v>2.74</v>
    <v>Oil &amp; Gas Related Equipment and Services</v>
    <v>Stock</v>
    <v>45001.974151330469</v>
    <v>121</v>
    <v>2.5499999999999998</v>
    <v>343528341</v>
    <v>TETRA TECHNOLOGIES, INC.</v>
    <v>TETRA TECHNOLOGIES, INC.</v>
    <v>2.74</v>
    <v>45.261899999999997</v>
    <v>2.77</v>
    <v>2.67</v>
    <v>128662300</v>
    <v>TTI</v>
    <v>TETRA TECHNOLOGIES, INC. (XNYS:TTI)</v>
    <v>2680311</v>
    <v>1632875</v>
    <v>1981</v>
  </rv>
  <rv s="2">
    <v>122</v>
  </rv>
  <rv s="0">
    <v>https://www.bing.com/financeapi/forcetrigger?t=c6hjar&amp;q=XTSX%3aCEI&amp;form=skydnc</v>
    <v>Learn more on Bing</v>
  </rv>
  <rv s="9">
    <v>29</v>
    <v>Coelacanth Energy Inc. (XTSX:CEI)</v>
    <v>19</v>
    <v>34</v>
    <v>Finance</v>
    <v>35</v>
    <v>en-GB</v>
    <v>c6hjar</v>
    <v>268435456</v>
    <v>1</v>
    <v>Powered by Refinitiv</v>
    <v>1.05</v>
    <v>0.47499999999999998</v>
    <v>0.998</v>
    <v>-0.01</v>
    <v>-1.4085E-2</v>
    <v>CAD</v>
    <v>Coelacanth Energy Inc. is a Canada-based oil and natural gas exploration and development company. The Company has lands located in the Two Rivers area of northeastern British Columbia. The Company owns approximately 140 (net) sections of Montney acreage in the Two Rivers and surrounding area and has identified about 8.9 billion barrels of crude oil (bbls) of Original Oil in Place (OOIP) and 8.6 trillion cubic feet (tcf) of Original Gas in Place across these lands.</v>
    <v>TSX Venture Exchange</v>
    <v>XTSX</v>
    <v>XTSX</v>
    <v>2110, 530-8th Avenue S.W., CALGARY, AB, T2P 3S8 CA</v>
    <v>0.71</v>
    <v>Oil &amp; Gas</v>
    <v>Stock</v>
    <v>45001.83326388889</v>
    <v>124</v>
    <v>0.68</v>
    <v>297574480</v>
    <v>Coelacanth Energy Inc.</v>
    <v>Coelacanth Energy Inc.</v>
    <v>0.7</v>
    <v>0.71</v>
    <v>0.7</v>
    <v>425106400</v>
    <v>CEI</v>
    <v>Coelacanth Energy Inc. (XTSX:CEI)</v>
    <v>21100</v>
    <v>97710</v>
    <v>2022</v>
  </rv>
  <rv s="2">
    <v>125</v>
  </rv>
  <rv s="0">
    <v>https://www.bing.com/financeapi/forcetrigger?t=a23r27&amp;q=XNYS%3aSTT&amp;form=skydnc</v>
    <v>Learn more on Bing</v>
  </rv>
  <rv s="5">
    <v>18</v>
    <v>STATE STREET CORPORATION (XNYS:STT)</v>
    <v>19</v>
    <v>20</v>
    <v>Finance</v>
    <v>21</v>
    <v>en-GB</v>
    <v>a23r27</v>
    <v>268435456</v>
    <v>1</v>
    <v>Powered by Refinitiv</v>
    <v>94.734999999999999</v>
    <v>58.615000000000002</v>
    <v>1.6283000000000001</v>
    <v>1.05</v>
    <v>1.4247000000000001E-2</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42226</v>
    <v>New York Stock Exchange</v>
    <v>XNYS</v>
    <v>XNYS</v>
    <v>One Lincoln Street, BOSTON, MA, 02111 US</v>
    <v>76.010000000000005</v>
    <v>Investment Banking &amp; Investment Services</v>
    <v>Stock</v>
    <v>45001.998741921096</v>
    <v>127</v>
    <v>71.7</v>
    <v>25749775350</v>
    <v>STATE STREET CORPORATION</v>
    <v>STATE STREET CORPORATION</v>
    <v>72.959999999999994</v>
    <v>10.3927</v>
    <v>73.7</v>
    <v>74.75</v>
    <v>344478600</v>
    <v>STT</v>
    <v>STATE STREET CORPORATION (XNYS:STT)</v>
    <v>967</v>
    <v>2931237</v>
    <v>1969</v>
  </rv>
  <rv s="2">
    <v>128</v>
  </rv>
  <rv s="0">
    <v>https://www.bing.com/financeapi/forcetrigger?t=a1tba2&amp;q=XNYS%3aFRC&amp;form=skydnc</v>
    <v>Learn more on Bing</v>
  </rv>
  <rv s="5">
    <v>18</v>
    <v>FIRST REPUBLIC BANK (XNYS:FRC)</v>
    <v>19</v>
    <v>20</v>
    <v>Finance</v>
    <v>21</v>
    <v>en-GB</v>
    <v>a1tba2</v>
    <v>268435456</v>
    <v>1</v>
    <v>Powered by Refinitiv</v>
    <v>174.21</v>
    <v>17.53</v>
    <v>1.1976</v>
    <v>3.22</v>
    <v>0.103338</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New York Stock Exchange</v>
    <v>XNYS</v>
    <v>XNYS</v>
    <v>111 Pine St, SAN FRANCISCO, CA, 94111-5602 US</v>
    <v>40</v>
    <v>Banking Services</v>
    <v>Stock</v>
    <v>45001.999999455467</v>
    <v>130</v>
    <v>19.8</v>
    <v>6288975252</v>
    <v>FIRST REPUBLIC BANK</v>
    <v>FIRST REPUBLIC BANK</v>
    <v>20.22</v>
    <v>4.1534000000000004</v>
    <v>31.16</v>
    <v>34.380000000000003</v>
    <v>182925400</v>
    <v>FRC</v>
    <v>FIRST REPUBLIC BANK (XNYS:FRC)</v>
    <v>8129277</v>
    <v>25683509</v>
    <v>2009</v>
  </rv>
  <rv s="2">
    <v>131</v>
  </rv>
  <rv s="0">
    <v>https://www.bing.com/financeapi/forcetrigger?t=bwxxoc&amp;q=XNAS%3aSOFI&amp;form=skydnc</v>
    <v>Learn more on Bing</v>
  </rv>
  <rv s="5">
    <v>18</v>
    <v>SOFI TECHNOLOGIES, INC. (XNAS:SOFI)</v>
    <v>19</v>
    <v>20</v>
    <v>Finance</v>
    <v>21</v>
    <v>en-GB</v>
    <v>bwxxoc</v>
    <v>268435456</v>
    <v>1</v>
    <v>Powered by Refinitiv</v>
    <v>10.57</v>
    <v>4.24</v>
    <v>1.506</v>
    <v>0.04</v>
    <v>7.3939999999999995E-3</v>
    <v>USD</v>
    <v>SoFi Technologies, Inc. is a member-centric, one-stop shop for financial services. The Company operates a financial services platform. The Company operates through three segments: Lending, Technology Platform and Financial Services. The Lending segment includes its personal loan, student loan and home loan products and the related servicing activities. The Technology Platform segment includes its technology products and solutions, which includes its platform-as-a-service through Galileo, which provides the infrastructure to facilitate core client-facing and back-end capabilities, such as account setup, accounting funding, direct deposit, authorizations and processing, payments functionality and check account balance features. The Financial Services segment primarily includes its SoFi Checking and Savings product, SoFi Money cash management product, SoFi Invest product, SoFi Credit Card product, SoFi Relay personal finance management product and other financial services.</v>
    <v>4200</v>
    <v>Nasdaq Stock Market</v>
    <v>XNAS</v>
    <v>XNAS</v>
    <v>234 1st Street, SAN FRANCISCO, CA, 94105 US</v>
    <v>5.54</v>
    <v>Banking Services</v>
    <v>Stock</v>
    <v>45001.999582430471</v>
    <v>133</v>
    <v>5.28</v>
    <v>5093307855</v>
    <v>SOFI TECHNOLOGIES, INC.</v>
    <v>SOFI TECHNOLOGIES, INC.</v>
    <v>5.3501000000000003</v>
    <v>0</v>
    <v>5.41</v>
    <v>5.45</v>
    <v>934551900</v>
    <v>SOFI</v>
    <v>SOFI TECHNOLOGIES, INC. (XNAS:SOFI)</v>
    <v>256868</v>
    <v>30554945</v>
    <v>2021</v>
  </rv>
  <rv s="2">
    <v>134</v>
  </rv>
  <rv s="0">
    <v>https://www.bing.com/financeapi/forcetrigger?t=bzu86h&amp;q=XNAS%3aCOIN&amp;form=skydnc</v>
    <v>Learn more on Bing</v>
  </rv>
  <rv s="5">
    <v>18</v>
    <v>COINBASE GLOBAL, INC. (XNAS:COIN)</v>
    <v>19</v>
    <v>20</v>
    <v>Finance</v>
    <v>21</v>
    <v>en-GB</v>
    <v>bzu86h</v>
    <v>268435456</v>
    <v>1</v>
    <v>Powered by Refinitiv</v>
    <v>206.79</v>
    <v>31.55</v>
    <v>2.8959999999999999</v>
    <v>3.31</v>
    <v>5.1341999999999999E-2</v>
    <v>USD</v>
    <v>Coinbase Global, Inc. is a financial technology company that provides end-to-end financial infrastructure and technology for the cryptoeconomy. It offers consumers the primary financial account for the cryptoeconomy, a marketplace with a pool of liquidity for transacting in crypto assets, and developers technology and services that enable them to build crypto-based applications and securely accept crypto assets as payment. It also builds technology and financial infrastructure products and services that enable any person or business with an Internet connection to discover, transact, and engage with crypto assets and decentralized applications. Its Coinbase app provides customers a single platform to discover, trade, stake, store, spend, earn, borrow, and use their crypto assets. It offers web3 wallet, Coinbase Wallet and Coinbase Prime. It also provides market infrastructure in the form of trading venues via the Coinbase Spot Market and the Coinbase Derivatives Exchange.</v>
    <v>4510</v>
    <v>Nasdaq Stock Market</v>
    <v>XNAS</v>
    <v>XNAS</v>
    <v>C/O The Corporation Trust Company, 1209 Orange Street, WILMINGTON, DE, 19801 US</v>
    <v>68.62</v>
    <v>Financial Technology (Fintech) &amp; Infrastructure</v>
    <v>Stock</v>
    <v>45001.999992291407</v>
    <v>136</v>
    <v>63.12</v>
    <v>15689287386</v>
    <v>COINBASE GLOBAL, INC.</v>
    <v>COINBASE GLOBAL, INC.</v>
    <v>64.400000000000006</v>
    <v>8.2423000000000002</v>
    <v>64.47</v>
    <v>67.78</v>
    <v>231473700</v>
    <v>COIN</v>
    <v>COINBASE GLOBAL, INC. (XNAS:COIN)</v>
    <v>569321</v>
    <v>20982132</v>
    <v>2014</v>
  </rv>
  <rv s="2">
    <v>137</v>
  </rv>
  <rv s="0">
    <v>https://www.bing.com/financeapi/forcetrigger?t=a1xadm&amp;q=XNAS%3aMARA&amp;form=skydnc</v>
    <v>Learn more on Bing</v>
  </rv>
  <rv s="5">
    <v>18</v>
    <v>MARATHON DIGITAL HOLDINGS, INC. (XNAS:MARA)</v>
    <v>19</v>
    <v>20</v>
    <v>Finance</v>
    <v>21</v>
    <v>en-GB</v>
    <v>a1xadm</v>
    <v>268435456</v>
    <v>1</v>
    <v>Powered by Refinitiv</v>
    <v>32.74</v>
    <v>3.11</v>
    <v>4.968</v>
    <v>0.54</v>
    <v>7.6163999999999996E-2</v>
    <v>USD</v>
    <v>Marathon Digital Holdings, Inc., formerly Marathon Patent Group, Inc., is a digital asset technology company. The Company mines cryptocurrencies with a focus on the blockchain ecosystem and the generation of digital assets. It operates in the Digital Currency Blockchain segment. The Company operates Data Center in Hardin, Montana, United States with a power capacity of approximately 105 megawatts. The Company also owns approximately 2,060 Application Specific Integrated Circuits (ASIC) Bitcoin Miners at a co-hosted facility in North Dakota, United States. Its mining hardware performs operations in support of the blockchain measured in hash rate or hashes per second.</v>
    <v>10</v>
    <v>Nasdaq Stock Market</v>
    <v>XNAS</v>
    <v>XNAS</v>
    <v>1180 N. Town Center Drive, Suite 100, LAS VEGAS, NV, 89144 US</v>
    <v>7.74</v>
    <v>Financial Technology (Fintech) &amp; Infrastructure</v>
    <v>Stock</v>
    <v>45001.999992858597</v>
    <v>139</v>
    <v>7</v>
    <v>891506749</v>
    <v>MARATHON DIGITAL HOLDINGS, INC.</v>
    <v>MARATHON DIGITAL HOLDINGS, INC.</v>
    <v>7.06</v>
    <v>55.818600000000004</v>
    <v>7.09</v>
    <v>7.63</v>
    <v>116842300</v>
    <v>MARA</v>
    <v>MARATHON DIGITAL HOLDINGS, INC. (XNAS:MARA)</v>
    <v>909216</v>
    <v>31804975</v>
    <v>2010</v>
  </rv>
  <rv s="2">
    <v>140</v>
  </rv>
  <rv s="0">
    <v>https://www.bing.com/financeapi/forcetrigger?t=a1qcu2&amp;q=XNAS%3aCRSP&amp;form=skydnc</v>
    <v>Learn more on Bing</v>
  </rv>
  <rv s="7">
    <v>25</v>
    <v>CRISPR Therapeutics Ltd (XNAS:CRSP)</v>
    <v>19</v>
    <v>26</v>
    <v>Finance</v>
    <v>21</v>
    <v>en-GB</v>
    <v>a1qcu2</v>
    <v>268435456</v>
    <v>1</v>
    <v>Powered by Refinitiv</v>
    <v>86.95</v>
    <v>38.94</v>
    <v>1.7309000000000001</v>
    <v>0.47</v>
    <v>1.0463E-2</v>
    <v>USD</v>
    <v>CRISPR Therapeutics AG is a Switzerland-based gene editing company focused on the development of CRISPR/Cas9-based therapeutics. CRISPR/Cas9 stands for Clustered Regularly Interspaced Short Palindromic Repeats (CRISPR)/CRISPR-associated protein 9 (Cas9) and is a technology for gene editing, the process of precisely altering specific sequences of genomic DNA. The Company aims to apply this technology to disrupt, delete, correct and insert genes to treat genetically-defined diseases and to engineer advanced cellular therapies. The Company has acquired the rights to the intellectual property (IP) encompassing CRISPR/Cas9 and related technologies and is also involved in its own IP research and additional in-licensing efforts. The Company product development and partnership strategies are designed to exploit the full potential of the CRISPR/Cas9 platform while maximizing the probability of successfully developing their product candidates.</v>
    <v>458</v>
    <v>Nasdaq Stock Market</v>
    <v>XNAS</v>
    <v>XNAS</v>
    <v>Baarerstrasse 14, ZUG, ZUG, 6300 CH</v>
    <v>46.15</v>
    <v>Biotechnology &amp; Medical Research</v>
    <v>Stock</v>
    <v>45001.996509062497</v>
    <v>142</v>
    <v>43.75</v>
    <v>3569772805</v>
    <v>CRISPR Therapeutics Ltd</v>
    <v>CRISPR Therapeutics Ltd</v>
    <v>44.87</v>
    <v>44.92</v>
    <v>45.39</v>
    <v>78646680</v>
    <v>CRSP</v>
    <v>CRISPR Therapeutics Ltd (XNAS:CRSP)</v>
    <v>878</v>
    <v>1089088</v>
    <v>2013</v>
  </rv>
  <rv s="2">
    <v>143</v>
  </rv>
  <rv s="11">
    <v>12</v>
    <v>P/E</v>
    <v>0</v>
  </rv>
  <rv s="0">
    <v>https://www.bing.com/financeapi/forcetrigger?t=a1ys77&amp;q=XNAS%3aNTLA&amp;form=skydnc</v>
    <v>Learn more on Bing</v>
  </rv>
  <rv s="7">
    <v>25</v>
    <v>INTELLIA THERAPEUTICS, INC. (XNAS:NTLA)</v>
    <v>19</v>
    <v>26</v>
    <v>Finance</v>
    <v>24</v>
    <v>en-GB</v>
    <v>a1ys77</v>
    <v>268435456</v>
    <v>1</v>
    <v>Powered by Refinitiv</v>
    <v>78.58</v>
    <v>32.435000000000002</v>
    <v>1.8822000000000001</v>
    <v>-0.33</v>
    <v>-8.072000000000001E-3</v>
    <v>USD</v>
    <v>Intellia Therapeutics, Inc. is a clinical-stage genome editing company, which is focused on developing curative therapeutics using Clustered, Regularly Interspaced Short Palindromic Repeats/CRISPR associated 9 (CRISPR/Cas9) technology. CRISPR/Cas9 is a technology for genome editing, the process of altering selected sequences of genomic deoxyribonucleic acid.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It is developing ex vivo applications to address immuno-oncology and autoimmune diseases. Its advanced ex vivo programs include a wholly owned chimeric antigen receptor T (CAR-T) cell candidate, NTLA-6001 targeting CD30 for the treatment of CD30-expressing hematologic cancers, including relapsed or refractory classical Hodgkin's lymphoma.</v>
    <v>598</v>
    <v>Nasdaq Stock Market</v>
    <v>XNAS</v>
    <v>XNAS</v>
    <v>40 Erie St Ste 130, CAMBRIDGE, MA, 02139-4254 US</v>
    <v>41.32</v>
    <v>Biotechnology &amp; Medical Research</v>
    <v>Stock</v>
    <v>45001.989603217189</v>
    <v>146</v>
    <v>39.630000000000003</v>
    <v>3569127466</v>
    <v>INTELLIA THERAPEUTICS, INC.</v>
    <v>INTELLIA THERAPEUTICS, INC.</v>
    <v>40.840000000000003</v>
    <v>40.880000000000003</v>
    <v>40.549999999999997</v>
    <v>88017940</v>
    <v>NTLA</v>
    <v>INTELLIA THERAPEUTICS, INC. (XNAS:NTLA)</v>
    <v>121</v>
    <v>1260211</v>
    <v>2014</v>
  </rv>
  <rv s="2">
    <v>147</v>
  </rv>
  <rv s="0">
    <v>https://www.bing.com/financeapi/forcetrigger?t=a1nwar&amp;q=XNYS%3aATNM&amp;form=skydnc</v>
    <v>Learn more on Bing</v>
  </rv>
  <rv s="5">
    <v>18</v>
    <v>ACTINIUM PHARMACEUTICALS, INC (XNYS:ATNM)</v>
    <v>19</v>
    <v>20</v>
    <v>Finance</v>
    <v>24</v>
    <v>en-GB</v>
    <v>a1nwar</v>
    <v>268435456</v>
    <v>1</v>
    <v>Powered by Refinitiv</v>
    <v>15.12</v>
    <v>4.67</v>
    <v>0.40279999999999999</v>
    <v>0.22</v>
    <v>2.3555000000000003E-2</v>
    <v>USD</v>
    <v>Actinium Pharmaceuticals, Inc. is a clinical-stage, biopharmaceutical company. The Company is focused on developing and commercializing targeted radiotherapies to deliver cancer-killing radiation with cellular level precision to treat patients with high unmet needs. Its clinical programs use its Antibody Warhead Enabling (AWE) technology platform. Its clinical pipeline is led by Antibody Radiation-Conjugates (ARCs). Its lead product candidate, Iomab-B (I-131 apamistamab), is a targeted conditioning agent, which consists of an anti-CD45 monoclonal antibody and the radioisotope Iodine-131 (I-131). Its clinical and preclinical development programs utilize multiple isotopes, including Actinium-225, Iodine-131 and Lutetium-177 directed at multiple validated cancer targets, including CD45, CD33, CD38, CD47, HER2 and HER3 for targeted conditioning prior to cell and gene therapies, including bone marrow transplant (BMT) and cancer therapeutics in combination with other therapeutic modalities.</v>
    <v>32</v>
    <v>New York Stock Exchange</v>
    <v>XNYS</v>
    <v>XNYS</v>
    <v>275 Madison Avenue, 7Th Floor, NEW YORK, NY, 10016 US</v>
    <v>9.6199999999999992</v>
    <v>Biotechnology &amp; Medical Research</v>
    <v>Stock</v>
    <v>45002.000000046093</v>
    <v>149</v>
    <v>9.0299999999999994</v>
    <v>243620443</v>
    <v>ACTINIUM PHARMACEUTICALS, INC</v>
    <v>ACTINIUM PHARMACEUTICALS, INC</v>
    <v>9.23</v>
    <v>0</v>
    <v>9.34</v>
    <v>9.56</v>
    <v>25483310</v>
    <v>ATNM</v>
    <v>ACTINIUM PHARMACEUTICALS, INC (XNYS:ATNM)</v>
    <v>195652</v>
    <v>658625</v>
    <v>2013</v>
  </rv>
  <rv s="2">
    <v>150</v>
  </rv>
  <rv s="0">
    <v>https://www.bing.com/financeapi/forcetrigger?t=a2oy6h&amp;q=XNAS%3aCLPT&amp;form=skydnc</v>
    <v>Learn more on Bing</v>
  </rv>
  <rv s="5">
    <v>18</v>
    <v>CLEARPOINT NEURO, INC. (XNAS:CLPT)</v>
    <v>19</v>
    <v>20</v>
    <v>Finance</v>
    <v>24</v>
    <v>en-GB</v>
    <v>a2oy6h</v>
    <v>268435456</v>
    <v>1</v>
    <v>Powered by Refinitiv</v>
    <v>16.96</v>
    <v>7</v>
    <v>1.1698</v>
    <v>-0.05</v>
    <v>-6.5700000000000003E-3</v>
    <v>USD</v>
    <v>ClearPoint Neuro, Inc. is a medical device company that develops platforms for performing minimally invasive surgical procedures in the brain under direct, intra-procedural magnetic resonance imaging (MRI) guidance. The Company’s product platforms include SmartFlow Cannula and ClearPoint Navigation System Software. The SmartFlow Cannula is being utilized in approved combination product clinical and preclinical studies by pharmaceutical companies and academic research customers for various research and clinical trials in connection with delivery of therapeutic agents. The ClearPoint Navigation System Software is a software for surgical planning, navigation to target, and device delivery. The Company’s software and MRI-compatible workstation coordinate with the scanner to effectively utilize intraprocedural MR images. This provides real-time navigational instruction for the neurosurgeon to reach the desired anatomical target with a high degree of precision.</v>
    <v>108</v>
    <v>Nasdaq Stock Market</v>
    <v>XNAS</v>
    <v>XNAS</v>
    <v>120 S. SIERRA AVENUE, SUITE 100, SOLANA BEACH, CA, 92075 US</v>
    <v>7.81</v>
    <v>Healthcare Equipment &amp; Supplies</v>
    <v>Stock</v>
    <v>45001.833389571097</v>
    <v>152</v>
    <v>7.38</v>
    <v>187276700</v>
    <v>CLEARPOINT NEURO, INC.</v>
    <v>CLEARPOINT NEURO, INC.</v>
    <v>7.52</v>
    <v>0</v>
    <v>7.61</v>
    <v>7.56</v>
    <v>24609280</v>
    <v>CLPT</v>
    <v>CLEARPOINT NEURO, INC. (XNAS:CLPT)</v>
    <v>77459</v>
    <v>71498</v>
    <v>1998</v>
  </rv>
  <rv s="2">
    <v>153</v>
  </rv>
  <rv s="0">
    <v>https://www.bing.com/financeapi/forcetrigger?t=aw3eoc&amp;q=XNAS%3aBCDA&amp;form=skydnc</v>
    <v>Learn more on Bing</v>
  </rv>
  <rv s="7">
    <v>25</v>
    <v>BIOCARDIA, INC. (XNAS:BCDA)</v>
    <v>19</v>
    <v>26</v>
    <v>Finance</v>
    <v>24</v>
    <v>en-GB</v>
    <v>aw3eoc</v>
    <v>268435456</v>
    <v>1</v>
    <v>Powered by Refinitiv</v>
    <v>2.85</v>
    <v>1.1001000000000001</v>
    <v>1.0552999999999999</v>
    <v>0.02</v>
    <v>1.0152000000000001E-2</v>
    <v>USD</v>
    <v>BioCardia, Inc. is a clinical-stage company. It is focused on developing cellular and cell-derived therapeutics for the treatment of cardiovascular and pulmonary diseases. Its lead therapeutic candidates are based on the CardiAMP Cell Therapy System, a platform which provides an autologous bone marrow-derived cell therapy for treatment in two clinical indications, such as ischemic heart failure and refractory angina resulting from chronic myocardial ischemia. Its second therapeutic platform is an investigational bone marrow derived allogeneic off-the shelf Neurokinin-1 Receptor Positive mesenchymal stem cell (MSC) therapy for the treatment of cardiac and pulmonary disease. It has three enabling device product lines: the CardiAMP cell processing system, the Helix biotherapeutic delivery system (Helix), and the Morph vascular access product line (Morph). It is advancing therapeutic candidates for heart failure, chronic myocardial infarction, and acute respiratory distress syndrome.</v>
    <v>28</v>
    <v>Nasdaq Stock Market</v>
    <v>XNAS</v>
    <v>XNAS</v>
    <v>320 Soquel Way, SUNNYVALE, CA, 94070-2718 US</v>
    <v>2.04</v>
    <v>Biotechnology &amp; Medical Research</v>
    <v>Stock</v>
    <v>45001.833388657033</v>
    <v>155</v>
    <v>1.97</v>
    <v>35505440</v>
    <v>BIOCARDIA, INC.</v>
    <v>BIOCARDIA, INC.</v>
    <v>2</v>
    <v>1.97</v>
    <v>1.99</v>
    <v>17841930</v>
    <v>BCDA</v>
    <v>BIOCARDIA, INC. (XNAS:BCDA)</v>
    <v>8871</v>
    <v>21816</v>
    <v>1994</v>
  </rv>
  <rv s="2">
    <v>156</v>
  </rv>
  <rv s="0">
    <v>https://www.bing.com/financeapi/forcetrigger?t=a2apk2&amp;q=XNAS%3aBTCY&amp;form=skydnc</v>
    <v>Learn more on Bing</v>
  </rv>
  <rv s="7">
    <v>25</v>
    <v>BIOTRICITY INC. (XNAS:BTCY)</v>
    <v>19</v>
    <v>26</v>
    <v>Finance</v>
    <v>24</v>
    <v>en-GB</v>
    <v>a2apk2</v>
    <v>268435456</v>
    <v>1</v>
    <v>Powered by Refinitiv</v>
    <v>2.66</v>
    <v>0.3992</v>
    <v>2.4500999999999999</v>
    <v>-4.8999999999999998E-3</v>
    <v>-7.8399999999999997E-3</v>
    <v>USD</v>
    <v>Biotricity Inc. is a medical technology company. The Company is focused on biometric data monitoring solutions. The Company developed its Bioflux MCT technology, comprised of a monitoring device and an ECG reporting software component. The Bioflux device is comprised of a wet electrode and worn on a belt clip around the waist. The Bioflux ECG reporting software enables doctors and labs to view a patient’s electrocardiogram (ECG) data for monitoring and diagnostic purposes. Both the device and software are in accordance with mobile cardiac telemetry (MCT) billing code standards, compliant with arrhythmia devices and alarms, and require 510000 clearance, which has been obtained. The Bioflux device has been developed, among other things, with global system for mobile communications (GSM) mobile chip for global cellular network compatibility; touch-screen liquid crystal display (LCD) viewer; and extended battery pack for an additional approximately 48 hours of battery life.</v>
    <v>44</v>
    <v>Nasdaq Stock Market</v>
    <v>XNAS</v>
    <v>XNAS</v>
    <v>203 Redwood Parkway, Suite 600, REDWOOD CITY, CA, 94065 US</v>
    <v>0.68659999999999999</v>
    <v>Healthcare Equipment &amp; Supplies</v>
    <v>Stock</v>
    <v>45001.988240092185</v>
    <v>158</v>
    <v>0.62</v>
    <v>31654777</v>
    <v>BIOTRICITY INC.</v>
    <v>BIOTRICITY INC.</v>
    <v>0.65</v>
    <v>0.625</v>
    <v>0.62009999999999998</v>
    <v>51047860</v>
    <v>BTCY</v>
    <v>BIOTRICITY INC. (XNAS:BTCY)</v>
    <v>28539</v>
    <v>87713</v>
    <v>2012</v>
  </rv>
  <rv s="2">
    <v>159</v>
  </rv>
  <rv s="0">
    <v>https://www.bing.com/financeapi/forcetrigger?t=a1n7sm&amp;q=XNYS%3aAJRD&amp;form=skydnc</v>
    <v>Learn more on Bing</v>
  </rv>
  <rv s="5">
    <v>18</v>
    <v>AEROJET ROCKETDYNE HOLDINGS, INC. (XNYS:AJRD)</v>
    <v>19</v>
    <v>20</v>
    <v>Finance</v>
    <v>24</v>
    <v>en-GB</v>
    <v>a1n7sm</v>
    <v>268435456</v>
    <v>1</v>
    <v>Powered by Refinitiv</v>
    <v>56.59</v>
    <v>36.435000000000002</v>
    <v>0.57830000000000004</v>
    <v>-0.37</v>
    <v>-6.5929999999999999E-3</v>
    <v>USD</v>
    <v>Aerojet Rocketdyne Holdings, Inc. is primarily engaged in providing solutions to its customers in the aerospace and defense, and real estate markets. The Company’s segments include Aerospace and Defense, and Real Estate. The Aerospace and Defense segment includes the operations of its subsidiary, Aerojet Rocketdyne, Inc., a technology-based designer, developer and manufacturer of aerospace and defense products and systems for the United States government, including the Department of Defense (DoD), the National Aeronautics and Space Administration (NASA), and aerospace and defense prime contractors. The Real Estate segment includes the activities of its subsidiary, Easton Development Company, LLC, related to the re-zoning, entitlement, sale, and leasing of its excess real estate assets. The Company develops and manufactures liquid and solid rocket propulsion, air-breathing hypersonic engines, and electric power and propulsion for space, defense, civil and commercial applications.</v>
    <v>5283</v>
    <v>New York Stock Exchange</v>
    <v>XNYS</v>
    <v>XNYS</v>
    <v>222 N. Pacific Coast Highway, Suite 500, EL SEGUNDO, CA, 90245 US</v>
    <v>55.935000000000002</v>
    <v>Aerospace &amp; Defense</v>
    <v>Stock</v>
    <v>45001.958333367969</v>
    <v>161</v>
    <v>55.45</v>
    <v>4497756687</v>
    <v>AEROJET ROCKETDYNE HOLDINGS, INC.</v>
    <v>AEROJET ROCKETDYNE HOLDINGS, INC.</v>
    <v>55.59</v>
    <v>62.074100000000001</v>
    <v>56.12</v>
    <v>55.75</v>
    <v>80677250</v>
    <v>AJRD</v>
    <v>AEROJET ROCKETDYNE HOLDINGS, INC. (XNYS:AJRD)</v>
    <v>4094194</v>
    <v>1296284</v>
    <v>2014</v>
  </rv>
  <rv s="2">
    <v>162</v>
  </rv>
  <rv s="0">
    <v>https://www.bing.com/financeapi/forcetrigger?t=a1trzr&amp;q=XNYS%3aGEO&amp;form=skydnc</v>
    <v>Learn more on Bing</v>
  </rv>
  <rv s="5">
    <v>18</v>
    <v>THE GEO GROUP, INC. (XNYS:GEO)</v>
    <v>19</v>
    <v>20</v>
    <v>Finance</v>
    <v>24</v>
    <v>en-GB</v>
    <v>a1trzr</v>
    <v>268435456</v>
    <v>1</v>
    <v>Powered by Refinitiv</v>
    <v>12.444800000000001</v>
    <v>5.66</v>
    <v>0.72789999999999999</v>
    <v>-0.28999999999999998</v>
    <v>-3.6662E-2</v>
    <v>USD</v>
    <v>The GEO Group, Inc. owns, leases and operates a range of secure facilities including maximum, medium and minimum-security facilities, processing centers, as well as community-based reentry facilities. The Company provides technologies and monitoring services, and evidence-based supervision and treatment programs for community-based programs. It also provides transportation services domestically and in the United Kingdom through GEOAmey PECS Ltd. It operates through four segments. U.S. Secure Services segment primarily encompasses its U.S.-based public-private partnership secure services business. Its Electronic Monitoring and Supervision Services segment, which conducts its services in the U.S., consists of its electronic monitoring and supervision services. Reentry Services segment consists of various community-based and reentry services. International Services segment primarily consists of its public-private partnership secure services operations in Australia and South Africa.</v>
    <v>15800</v>
    <v>New York Stock Exchange</v>
    <v>XNYS</v>
    <v>XNYS</v>
    <v>4955 Technology Way, BOCA RATON, FL, 33431 US</v>
    <v>7.85</v>
    <v>Professional &amp; Commercial Services</v>
    <v>Stock</v>
    <v>45001.99437028906</v>
    <v>164</v>
    <v>7.51</v>
    <v>945746394</v>
    <v>THE GEO GROUP, INC.</v>
    <v>THE GEO GROUP, INC.</v>
    <v>7.84</v>
    <v>6.5389999999999997</v>
    <v>7.91</v>
    <v>7.62</v>
    <v>124113700</v>
    <v>GEO</v>
    <v>THE GEO GROUP, INC. (XNYS:GEO)</v>
    <v>3</v>
    <v>3603429</v>
    <v>2013</v>
  </rv>
  <rv s="2">
    <v>165</v>
  </rv>
  <rv s="0">
    <v>https://www.bing.com/financeapi/forcetrigger?t=a222p2&amp;q=XNYS%3aHOUS&amp;form=skydnc</v>
    <v>Learn more on Bing</v>
  </rv>
  <rv s="7">
    <v>25</v>
    <v>Anywhere Real Estate Inc. (XNYS:HOUS)</v>
    <v>19</v>
    <v>26</v>
    <v>Finance</v>
    <v>24</v>
    <v>en-GB</v>
    <v>a222p2</v>
    <v>268435456</v>
    <v>1</v>
    <v>Powered by Refinitiv</v>
    <v>17.32</v>
    <v>4.33</v>
    <v>2.3576000000000001</v>
    <v>0.02</v>
    <v>3.846E-3</v>
    <v>USD</v>
    <v>Anywhere Real Estate Inc., formerly Realogy Holdings Corp., is a provider of residential real estate services in United states. It operates through three segments: Realogy Franchise Group, Realogy Brokerage Group and Realogy Title Group. The Realogy Franchise Group franchises a portfolio of franchise brokerage brands, including the Century 21, Coldwell Banker, Coldwell Banker Commercial, Corcoran, ERA, Sotheby's International Realty and Better Homes and Gardens Real Estate. It also includes lead generation activities via Realogy Leads Group and global relocation services operation via Cartus Relocation Services. The Realogy Brokerage Group operates a full-service real estate brokerage business under Coldwell Banker, Corcoran and Sotheby’s International Realty brand names. The Realogy Title Group provides full-service title, escrow and settlement services to real estate companies, corporations, and financial institutions primarily in support of residential real estate transactions.</v>
    <v>8890</v>
    <v>New York Stock Exchange</v>
    <v>XNYS</v>
    <v>XNYS</v>
    <v>175 Park Avenue, MADISON, NJ, 07940 US</v>
    <v>5.32</v>
    <v>Real Estate Operations</v>
    <v>Stock</v>
    <v>45001.958333356248</v>
    <v>167</v>
    <v>5.0199999999999996</v>
    <v>569300400</v>
    <v>Anywhere Real Estate Inc.</v>
    <v>Anywhere Real Estate Inc.</v>
    <v>5.15</v>
    <v>5.2</v>
    <v>5.22</v>
    <v>109480800</v>
    <v>HOUS</v>
    <v>Anywhere Real Estate Inc. (XNYS:HOUS)</v>
    <v>2206272</v>
    <v>2113611</v>
    <v>2006</v>
  </rv>
  <rv s="2">
    <v>168</v>
  </rv>
  <rv s="0">
    <v>https://www.bing.com/financeapi/forcetrigger?t=a1vmf2&amp;q=XNAS%3aINTC&amp;form=skydnc</v>
    <v>Learn more on Bing</v>
  </rv>
  <rv s="5">
    <v>18</v>
    <v>INTEL CORPORATION (XNAS:INTC)</v>
    <v>19</v>
    <v>20</v>
    <v>Finance</v>
    <v>21</v>
    <v>en-GB</v>
    <v>a1vmf2</v>
    <v>268435456</v>
    <v>1</v>
    <v>Powered by Refinitiv</v>
    <v>52.51</v>
    <v>24.59</v>
    <v>0.81530000000000002</v>
    <v>1.77</v>
    <v>6.2301999999999996E-2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30.27</v>
    <v>Semiconductors &amp; Semiconductor Equipment</v>
    <v>Stock</v>
    <v>45001.999740161722</v>
    <v>170</v>
    <v>28.39</v>
    <v>124854660000</v>
    <v>INTEL CORPORATION</v>
    <v>INTEL CORPORATION</v>
    <v>28.39</v>
    <v>15.5268</v>
    <v>28.41</v>
    <v>30.18</v>
    <v>4137000000</v>
    <v>INTC</v>
    <v>INTEL CORPORATION (XNAS:INTC)</v>
    <v>58457</v>
    <v>46205338</v>
    <v>1989</v>
  </rv>
  <rv s="2">
    <v>171</v>
  </rv>
  <rv s="0">
    <v>https://www.bing.com/financeapi/forcetrigger?t=a1ok2w&amp;q=XNYS%3aBKI&amp;form=skydnc</v>
    <v>Learn more on Bing</v>
  </rv>
  <rv s="5">
    <v>18</v>
    <v>BLACK KNIGHT, INC. (XNYS:BKI)</v>
    <v>19</v>
    <v>20</v>
    <v>Finance</v>
    <v>24</v>
    <v>en-GB</v>
    <v>a1ok2w</v>
    <v>268435456</v>
    <v>1</v>
    <v>Powered by Refinitiv</v>
    <v>79.78</v>
    <v>53.844999999999999</v>
    <v>0.49990000000000001</v>
    <v>0.04</v>
    <v>7.1900000000000002E-4</v>
    <v>USD</v>
    <v>Black Knight, Inc. is a provider of integrated mission-critical software solutions, data and analytics to the United States mortgage and real estate markets. The Company operates through two segments: Software Solutions and Data and Analytics. Its Software Solutions segment offers software solutions that support loan servicing, loan origination and settlement services. Its servicing software solutions include its core servicing software solution that automates loan servicing, including loan setup and ongoing processing, customer service, accounting, reporting to the secondary mortgage market and investors, and Web-based workflow information systems. Data and Analytics segment offers data and analytics solutions to the mortgage, real estate and capital markets verticals. Its solutions include property ownership data, lien data, servicing data, automated valuation models, collateral risk scores, behavioral models, multiple listing service software solutions, and other data solutions.</v>
    <v>6100</v>
    <v>New York Stock Exchange</v>
    <v>XNYS</v>
    <v>XNYS</v>
    <v>601 Riverside Ave, JACKSONVILLE, FL, 32204-2901 US</v>
    <v>56.35</v>
    <v>Software &amp; IT Services</v>
    <v>Stock</v>
    <v>45001.958333356248</v>
    <v>173</v>
    <v>55.37</v>
    <v>8680289080</v>
    <v>BLACK KNIGHT, INC.</v>
    <v>BLACK KNIGHT, INC.</v>
    <v>55.62</v>
    <v>19.123100000000001</v>
    <v>55.63</v>
    <v>55.67</v>
    <v>155924000</v>
    <v>BKI</v>
    <v>BLACK KNIGHT, INC. (XNYS:BKI)</v>
    <v>6</v>
    <v>1640040</v>
    <v>2017</v>
  </rv>
  <rv s="2">
    <v>174</v>
  </rv>
  <rv s="0">
    <v>https://www.bing.com/financeapi/forcetrigger?t=bgr8c7&amp;q=XNAS%3aQUBT&amp;form=skydnc</v>
    <v>Learn more on Bing</v>
  </rv>
  <rv s="7">
    <v>25</v>
    <v>QUANTUM COMPUTING INC. (XNAS:QUBT)</v>
    <v>19</v>
    <v>26</v>
    <v>Finance</v>
    <v>24</v>
    <v>en-GB</v>
    <v>bgr8c7</v>
    <v>268435456</v>
    <v>1</v>
    <v>Powered by Refinitiv</v>
    <v>4.4000000000000004</v>
    <v>1.1499999999999999</v>
    <v>2.0792999999999999</v>
    <v>0.13</v>
    <v>0.11304299999999999</v>
    <v>USD</v>
    <v>Quantum Computing Inc. is focused on providing software tools and applications for quantum computers. The Company's product, Qatalyst is a Quantum Application Accelerator, which enables developers to create and execute quantum-ready applications on conventional computers. Qatalyst performs the complex problem transformations necessary to be executed on a variety of quantum platforms, and users can call upon the same Qatalyst Application Programming Interfaces (APIs) to achieve optimization performance advantages on conventional computers using its cloud-based solution. Qatalyst is integrated with the Amazon Cloud BRAKET API, offers access to multiple Quantum Processing Units (QPUs), including DWave, Rigetti, and IonQ. Qatalyst also integrates directly with IBMs QPUs. By using Qatalyst, application developers can run their applications on any or all of the available QPUs by merely selecting which QPU they prefer to run on based on the desired performance results of the application.</v>
    <v>25</v>
    <v>Nasdaq Stock Market</v>
    <v>XNAS</v>
    <v>XNAS</v>
    <v>215 Depot Ct SE # 215, LEESBURG, VA, 20175-3017 US</v>
    <v>1.28</v>
    <v>Software &amp; IT Services</v>
    <v>Stock</v>
    <v>45001.999076689062</v>
    <v>176</v>
    <v>1.2</v>
    <v>68226316</v>
    <v>QUANTUM COMPUTING INC.</v>
    <v>QUANTUM COMPUTING INC.</v>
    <v>1.22</v>
    <v>1.1499999999999999</v>
    <v>1.28</v>
    <v>53301810</v>
    <v>QUBT</v>
    <v>QUANTUM COMPUTING INC. (XNAS:QUBT)</v>
    <v>1171</v>
    <v>494145</v>
    <v>2018</v>
  </rv>
  <rv s="2">
    <v>177</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Name" t="s"/>
    <k n="Official name" t="s"/>
    <k n="Open"/>
    <k n="P/E"/>
    <k n="Previous close"/>
    <k n="Price"/>
    <k n="Ticker symbol" t="s"/>
    <k n="UniqueName" t="s"/>
    <k n="Volume"/>
    <k n="Volume average"/>
    <k n="Year incorporated"/>
  </s>
  <s t="_error">
    <k n="errorType" t="i"/>
    <k n="field" t="s"/>
    <k n="subType" t="i"/>
  </s>
</rvStructures>
</file>

<file path=xl/richData/rdsupportingpropertybag.xml><?xml version="1.0" encoding="utf-8"?>
<supportingPropertyBags xmlns="http://schemas.microsoft.com/office/spreadsheetml/2017/richdata2">
  <spbArrays count="9">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Beta</v>
      <v t="s">P/E</v>
      <v t="s">Description</v>
      <v t="s">Headquarters</v>
      <v t="s">Industry</v>
      <v t="s">Instrument type</v>
      <v t="s">Year incorporated</v>
      <v t="s">_Flags</v>
      <v t="s">UniqueName</v>
      <v t="s">_DisplayString</v>
      <v t="s">LearnMoreOnLink</v>
      <v t="s">ExchangeID</v>
      <v t="s">%ProviderInfo</v>
    </a>
  </spbArrays>
  <spbData count="36">
    <spb s="0">
      <v>0</v>
      <v>Name</v>
      <v>LearnMoreOnLink</v>
    </spb>
    <spb s="1">
      <v>0</v>
      <v>0</v>
      <v>0</v>
    </spb>
    <spb s="2">
      <v>1</v>
      <v>1</v>
      <v>1</v>
    </spb>
    <spb s="3">
      <v>1</v>
      <v>2</v>
      <v>1</v>
      <v>3</v>
      <v>1</v>
      <v>1</v>
      <v>1</v>
      <v>4</v>
      <v>5</v>
      <v>6</v>
      <v>1</v>
      <v>1</v>
      <v>5</v>
      <v>1</v>
      <v>4</v>
      <v>7</v>
      <v>8</v>
    </spb>
    <spb s="4">
      <v>Real-Time Nasdaq Last Sale</v>
      <v>from previous close</v>
      <v>Source: Nasdaq Last Sale</v>
      <v>from previous close</v>
      <v>GMT</v>
    </spb>
    <spb s="5">
      <v>1</v>
      <v>Name</v>
    </spb>
    <spb s="6">
      <v>1</v>
      <v>1</v>
    </spb>
    <spb s="7">
      <v>1</v>
      <v>1</v>
      <v>3</v>
      <v>1</v>
      <v>1</v>
      <v>1</v>
      <v>5</v>
      <v>1</v>
      <v>1</v>
      <v>1</v>
      <v>7</v>
      <v>8</v>
    </spb>
    <spb s="8">
      <v>GMT</v>
    </spb>
    <spb s="0">
      <v>2</v>
      <v>Name</v>
      <v>LearnMoreOnLink</v>
    </spb>
    <spb s="9">
      <v>1</v>
      <v>1</v>
      <v>3</v>
      <v>1</v>
      <v>1</v>
      <v>1</v>
      <v>5</v>
      <v>1</v>
      <v>1</v>
      <v>1</v>
      <v>8</v>
    </spb>
    <spb s="10">
      <v>from previous close</v>
      <v>from previous close</v>
    </spb>
    <spb s="9">
      <v>9</v>
      <v>9</v>
      <v>3</v>
      <v>9</v>
      <v>9</v>
      <v>9</v>
      <v>5</v>
      <v>9</v>
      <v>9</v>
      <v>9</v>
      <v>8</v>
    </spb>
    <spb s="4">
      <v>Delayed 15 minutes</v>
      <v>from previous close</v>
      <v>Source: Nasdaq</v>
      <v>from previous close</v>
      <v>GMT</v>
    </spb>
    <spb s="7">
      <v>10</v>
      <v>10</v>
      <v>3</v>
      <v>10</v>
      <v>10</v>
      <v>10</v>
      <v>5</v>
      <v>10</v>
      <v>10</v>
      <v>10</v>
      <v>7</v>
      <v>8</v>
    </spb>
    <spb s="7">
      <v>11</v>
      <v>11</v>
      <v>3</v>
      <v>11</v>
      <v>11</v>
      <v>11</v>
      <v>5</v>
      <v>11</v>
      <v>11</v>
      <v>11</v>
      <v>7</v>
      <v>8</v>
    </spb>
    <spb s="7">
      <v>12</v>
      <v>12</v>
      <v>3</v>
      <v>12</v>
      <v>12</v>
      <v>12</v>
      <v>5</v>
      <v>12</v>
      <v>12</v>
      <v>12</v>
      <v>7</v>
      <v>8</v>
    </spb>
    <spb s="7">
      <v>9</v>
      <v>9</v>
      <v>3</v>
      <v>9</v>
      <v>9</v>
      <v>9</v>
      <v>5</v>
      <v>9</v>
      <v>9</v>
      <v>9</v>
      <v>7</v>
      <v>8</v>
    </spb>
    <spb s="0">
      <v>3</v>
      <v>Name</v>
      <v>LearnMoreOnLink</v>
    </spb>
    <spb s="11">
      <v>1</v>
      <v>1</v>
      <v>1</v>
      <v>1</v>
    </spb>
    <spb s="12">
      <v>1</v>
      <v>2</v>
      <v>2</v>
      <v>1</v>
      <v>3</v>
      <v>1</v>
      <v>1</v>
      <v>1</v>
      <v>4</v>
      <v>4</v>
      <v>5</v>
      <v>6</v>
      <v>1</v>
      <v>1</v>
      <v>1</v>
      <v>4</v>
      <v>7</v>
      <v>13</v>
      <v>8</v>
      <v>4</v>
    </spb>
    <spb s="13">
      <v>Real-Time Nasdaq Last Sale</v>
      <v>from previous close</v>
      <v>from previous close</v>
      <v>Source: Nasdaq Last Sale</v>
      <v>GMT</v>
    </spb>
    <spb s="0">
      <v>4</v>
      <v>Name</v>
      <v>LearnMoreOnLink</v>
    </spb>
    <spb s="14">
      <v>1</v>
      <v>2</v>
      <v>1</v>
      <v>3</v>
      <v>1</v>
      <v>1</v>
      <v>1</v>
      <v>4</v>
      <v>4</v>
      <v>5</v>
      <v>6</v>
      <v>1</v>
      <v>1</v>
      <v>1</v>
      <v>4</v>
      <v>7</v>
      <v>8</v>
      <v>4</v>
    </spb>
    <spb s="13">
      <v>Delayed 15 minutes</v>
      <v>from previous close</v>
      <v>from previous close</v>
      <v>Source: Nasdaq</v>
      <v>GMT</v>
    </spb>
    <spb s="0">
      <v>5</v>
      <v>Name</v>
      <v>LearnMoreOnLink</v>
    </spb>
    <spb s="15">
      <v>1</v>
      <v>2</v>
      <v>1</v>
      <v>3</v>
      <v>1</v>
      <v>1</v>
      <v>1</v>
      <v>4</v>
      <v>4</v>
      <v>5</v>
      <v>6</v>
      <v>1</v>
      <v>1</v>
      <v>1</v>
      <v>4</v>
      <v>7</v>
      <v>13</v>
      <v>8</v>
      <v>4</v>
    </spb>
    <spb s="0">
      <v>6</v>
      <v>Name</v>
      <v>LearnMoreOnLink</v>
    </spb>
    <spb s="16">
      <v>1</v>
      <v>1</v>
      <v>3</v>
      <v>1</v>
      <v>1</v>
      <v>1</v>
      <v>4</v>
      <v>4</v>
      <v>5</v>
      <v>6</v>
      <v>1</v>
      <v>1</v>
      <v>1</v>
      <v>4</v>
      <v>7</v>
      <v>13</v>
      <v>8</v>
      <v>4</v>
    </spb>
    <spb s="0">
      <v>7</v>
      <v>Name</v>
      <v>LearnMoreOnLink</v>
    </spb>
    <spb s="17">
      <v>1</v>
      <v>2</v>
      <v>1</v>
      <v>3</v>
      <v>1</v>
      <v>1</v>
      <v>1</v>
      <v>4</v>
      <v>5</v>
      <v>6</v>
      <v>1</v>
      <v>1</v>
      <v>1</v>
      <v>4</v>
      <v>7</v>
      <v>13</v>
      <v>8</v>
      <v>4</v>
    </spb>
    <spb s="12">
      <v>1</v>
      <v>2</v>
      <v>2</v>
      <v>1</v>
      <v>3</v>
      <v>1</v>
      <v>1</v>
      <v>1</v>
      <v>4</v>
      <v>4</v>
      <v>5</v>
      <v>14</v>
      <v>1</v>
      <v>1</v>
      <v>1</v>
      <v>4</v>
      <v>7</v>
      <v>13</v>
      <v>8</v>
      <v>4</v>
    </spb>
    <spb s="0">
      <v>8</v>
      <v>Name</v>
      <v>LearnMoreOnLink</v>
    </spb>
    <spb s="18">
      <v>1</v>
      <v>2</v>
      <v>2</v>
      <v>1</v>
      <v>3</v>
      <v>1</v>
      <v>1</v>
      <v>1</v>
      <v>4</v>
      <v>5</v>
      <v>1</v>
      <v>1</v>
      <v>1</v>
      <v>4</v>
      <v>7</v>
      <v>13</v>
      <v>8</v>
    </spb>
    <spb s="17">
      <v>10</v>
      <v>2</v>
      <v>10</v>
      <v>3</v>
      <v>10</v>
      <v>10</v>
      <v>10</v>
      <v>4</v>
      <v>5</v>
      <v>15</v>
      <v>10</v>
      <v>10</v>
      <v>10</v>
      <v>4</v>
      <v>7</v>
      <v>13</v>
      <v>8</v>
      <v>4</v>
    </spb>
    <spb s="19">
      <v>Delayed 20 minutes</v>
      <v>from previous close</v>
      <v>from previous close</v>
      <v>GMT</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High" t="i"/>
    <k n="Name" t="i"/>
    <k n="Open" t="i"/>
    <k n="Price" t="i"/>
    <k n="Change" t="i"/>
    <k n="Change (%)" t="i"/>
    <k n="52 week low" t="i"/>
    <k n="52 week high" t="i"/>
    <k n="Previous close" t="i"/>
    <k n="`%EntityServiceId" t="i"/>
  </s>
  <s>
    <k n="Change" t="s"/>
    <k n="Change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52 week low" t="i"/>
    <k n="52 week high" t="i"/>
    <k n="Previous close" t="i"/>
    <k n="Volume average" t="i"/>
    <k n="Last trade time" t="i"/>
    <k n="Year incorporated" t="i"/>
    <k n="`%EntityServiceId"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1">
      <rpv i="0">_([$¥-ja-JP]* #,##0.00_);_([$¥-ja-JP]* (#,##0.00);_([$¥-ja-JP]* "-"??_);_(@_)</rpv>
    </rSty>
    <rSty dxfid="1">
      <rpv i="0">_([$$-en-CA]* #,##0.00_);_([$$-en-CA]* (#,##0.00);_([$$-en-CA]* "-"??_);_(@_)</rpv>
    </rSty>
    <rSty dxfid="1">
      <rpv i="0" xml:space="preserve">_ * #,##0.00_) [$CHF-fr-CH]_ ;_ * (#,##0.00) [$CHF-fr-CH]_ ;_ * "-"??_) [$CHF-fr-CH]_ ;_ @_ </rpv>
    </rSty>
    <rSty dxfid="1">
      <rpv i="0">_([$£-en-GB]* #,##0.00_);_([$£-en-GB]* (#,##0.00);_([$£-en-GB]* "-"??_);_(@_)</rpv>
    </rSty>
    <rSty dxfid="6">
      <rpv i="0">0</rpv>
    </rSty>
    <rSty dxfid="1">
      <rpv i="0">_-* #,##0 [$kr-se-NO]_-;-* #,##0 [$kr-se-NO]_-;_-* "-" [$kr-se-NO]_-;_-@_-</rpv>
    </rSty>
    <rSty dxfid="1">
      <rpv i="0">_([$$-en-CA]* #,##0_);_([$$-en-CA]* (#,##0);_([$$-en-CA]*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tradingview.com/chart/MMuJBSyq/?symbol=CRYPTOCAP%3AETH" TargetMode="External"/><Relationship Id="rId1" Type="http://schemas.openxmlformats.org/officeDocument/2006/relationships/hyperlink" Target="https://www.tradingview.com/chart/MMuJBSyq/?symbol=CRYPTOCAP%3ABT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SenesTech%20(SNES).xlsx" TargetMode="External"/><Relationship Id="rId2" Type="http://schemas.openxmlformats.org/officeDocument/2006/relationships/hyperlink" Target="United%20States%20Steel%20Corporation%20(X).xlsx" TargetMode="External"/><Relationship Id="rId1" Type="http://schemas.openxmlformats.org/officeDocument/2006/relationships/hyperlink" Target="Cliffs%20Natural%20Resources%20Inc.%20(CLF).xls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Netflix%20(NFLX).xlsx" TargetMode="External"/><Relationship Id="rId1" Type="http://schemas.openxmlformats.org/officeDocument/2006/relationships/hyperlink" Target="AST%20SpaceMobile%20(ASTS).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Qurate%20Retail%20(QRTEA).xlsx" TargetMode="External"/><Relationship Id="rId2" Type="http://schemas.openxmlformats.org/officeDocument/2006/relationships/hyperlink" Target="Carvana%20(CVNA).xlsx" TargetMode="External"/><Relationship Id="rId1" Type="http://schemas.openxmlformats.org/officeDocument/2006/relationships/hyperlink" Target="Tesla%20(TSLA).xlsx" TargetMode="External"/><Relationship Id="rId5" Type="http://schemas.openxmlformats.org/officeDocument/2006/relationships/hyperlink" Target="The%20Lovesac%20Company%20(LOVE).xlsx" TargetMode="External"/><Relationship Id="rId4" Type="http://schemas.openxmlformats.org/officeDocument/2006/relationships/hyperlink" Target="Draftkings%20(DKNG).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lex%20LNG%20(FLNG).xlsx" TargetMode="External"/><Relationship Id="rId2" Type="http://schemas.openxmlformats.org/officeDocument/2006/relationships/hyperlink" Target="Laredo%20Petroleum%20(LPI).xlsx" TargetMode="External"/><Relationship Id="rId1" Type="http://schemas.openxmlformats.org/officeDocument/2006/relationships/hyperlink" Target="Ovintiv%20(OVV).xlsx" TargetMode="External"/><Relationship Id="rId4" Type="http://schemas.openxmlformats.org/officeDocument/2006/relationships/hyperlink" Target="Energy%20Fuels%20(UUUU).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rathon%20Digital%20Holdings%20(MARA).xlsx" TargetMode="External"/><Relationship Id="rId2" Type="http://schemas.openxmlformats.org/officeDocument/2006/relationships/hyperlink" Target="Coinbase%20(COIN).xlsx" TargetMode="External"/><Relationship Id="rId1" Type="http://schemas.openxmlformats.org/officeDocument/2006/relationships/hyperlink" Target="First%20Republic%20Bank%20(FRC).xlsx" TargetMode="External"/><Relationship Id="rId5" Type="http://schemas.openxmlformats.org/officeDocument/2006/relationships/hyperlink" Target="State%20Street%20Corporation%20(STT).xlsx" TargetMode="External"/><Relationship Id="rId4" Type="http://schemas.openxmlformats.org/officeDocument/2006/relationships/hyperlink" Target="SoFi%20Technologies%20Inc%20(SOFI).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CRISPR%20Therapeutics%20(CRSP).xlsx" TargetMode="External"/><Relationship Id="rId2" Type="http://schemas.openxmlformats.org/officeDocument/2006/relationships/hyperlink" Target="Biotricity%20(BTCY).xlsx" TargetMode="External"/><Relationship Id="rId1" Type="http://schemas.openxmlformats.org/officeDocument/2006/relationships/hyperlink" Target="BioCardia%20(BCDA).xlsx" TargetMode="External"/><Relationship Id="rId6" Type="http://schemas.openxmlformats.org/officeDocument/2006/relationships/hyperlink" Target="Actinium%20Pharmaceuticals%20(ATNM).xlsx" TargetMode="External"/><Relationship Id="rId5" Type="http://schemas.openxmlformats.org/officeDocument/2006/relationships/hyperlink" Target="ClearPoint%20Neuro%20(CLPT).xlsx" TargetMode="External"/><Relationship Id="rId4" Type="http://schemas.openxmlformats.org/officeDocument/2006/relationships/hyperlink" Target="Intellia%20Therapeutics%20(NTLA).xlsx"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The%20GEO%20Group%20(GEO).xlsx" TargetMode="External"/><Relationship Id="rId1" Type="http://schemas.openxmlformats.org/officeDocument/2006/relationships/hyperlink" Target="Aerojet%20Rocketdyne%20Holdings%20(AJRD).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Anywhere%20Real%20Estate%20(HOUS).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Black%20Knight%20(BKI).xlsx" TargetMode="External"/><Relationship Id="rId2" Type="http://schemas.openxmlformats.org/officeDocument/2006/relationships/hyperlink" Target="Intel%20(INTC).xlsx" TargetMode="External"/><Relationship Id="rId1" Type="http://schemas.openxmlformats.org/officeDocument/2006/relationships/hyperlink" Target="Quantum%20Computing%20Inc%20(QUBT).xlsx"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sec.gov/Archives/edgar/data/1423053/000095012323002617/xslForm13F_X01/primary_doc.xml" TargetMode="External"/><Relationship Id="rId1" Type="http://schemas.openxmlformats.org/officeDocument/2006/relationships/hyperlink" Target="https://www.sec.gov/edgar/browse/?CIK=1423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2A2C-0646-D946-AFC4-462F7CF7D76F}">
  <dimension ref="B3:E11"/>
  <sheetViews>
    <sheetView workbookViewId="0">
      <selection activeCell="B3" sqref="B3"/>
    </sheetView>
  </sheetViews>
  <sheetFormatPr baseColWidth="10" defaultRowHeight="16" x14ac:dyDescent="0.2"/>
  <sheetData>
    <row r="3" spans="2:5" x14ac:dyDescent="0.2">
      <c r="B3" s="3" t="s">
        <v>91</v>
      </c>
      <c r="E3" s="3" t="s">
        <v>89</v>
      </c>
    </row>
    <row r="5" spans="2:5" x14ac:dyDescent="0.2">
      <c r="B5" s="1" t="s">
        <v>90</v>
      </c>
      <c r="E5" s="3" t="s">
        <v>33</v>
      </c>
    </row>
    <row r="6" spans="2:5" x14ac:dyDescent="0.2">
      <c r="B6" s="3" t="s">
        <v>27</v>
      </c>
    </row>
    <row r="7" spans="2:5" x14ac:dyDescent="0.2">
      <c r="B7" s="3" t="s">
        <v>26</v>
      </c>
    </row>
    <row r="8" spans="2:5" x14ac:dyDescent="0.2">
      <c r="B8" s="3" t="s">
        <v>120</v>
      </c>
    </row>
    <row r="11" spans="2:5" x14ac:dyDescent="0.2">
      <c r="B11" s="3" t="s">
        <v>92</v>
      </c>
    </row>
  </sheetData>
  <hyperlinks>
    <hyperlink ref="E3" location="Funds!A1" display="Hedge Funds" xr:uid="{306C83D2-8B24-3A44-A7CD-16BC059F28F7}"/>
    <hyperlink ref="B6" location="'Basic Materials'!A1" display="Basic Materials" xr:uid="{303D0F89-272E-A947-B195-2E0A6808B461}"/>
    <hyperlink ref="B7" location="'Communication Srvcs'!A1" display="Communication Services" xr:uid="{05007D84-D74F-B54B-894A-E757DCB6BB85}"/>
    <hyperlink ref="B3" location="World!A1" display="World" xr:uid="{3CD8BD85-E8AB-5143-B767-5AA1C8FC779A}"/>
    <hyperlink ref="B11" location="Financial!A1" display="Financial" xr:uid="{136DD605-0D8F-5547-8538-7CEDF2A74C92}"/>
    <hyperlink ref="B8" location="'Cnsmr Cyclical'!A1" display="Consumer Cyclical" xr:uid="{9ACAD564-7D9D-2C4C-90DB-99CE96FEE04B}"/>
    <hyperlink ref="E5" location="Crypto!A1" display="Crypto" xr:uid="{03B1B0E1-9135-F646-B2CA-2E00047798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8D65-A34A-2C41-B4BD-0E95ECBE25D2}">
  <dimension ref="A1:AD19"/>
  <sheetViews>
    <sheetView workbookViewId="0">
      <pane xSplit="1" ySplit="2" topLeftCell="B3" activePane="bottomRight" state="frozen"/>
      <selection pane="topRight" activeCell="B1" sqref="B1"/>
      <selection pane="bottomLeft" activeCell="A3" sqref="A3"/>
      <selection pane="bottomRight" activeCell="U6" sqref="U6"/>
    </sheetView>
  </sheetViews>
  <sheetFormatPr baseColWidth="10" defaultRowHeight="16" x14ac:dyDescent="0.2"/>
  <cols>
    <col min="1" max="1" width="12" bestFit="1" customWidth="1"/>
    <col min="2" max="2" width="10.83203125" style="24"/>
    <col min="3" max="4" width="11.5" style="24" bestFit="1" customWidth="1"/>
    <col min="5" max="6" width="10.83203125" style="24"/>
    <col min="7" max="7" width="3.33203125" style="24" customWidth="1"/>
    <col min="9" max="9" width="12.83203125" bestFit="1" customWidth="1"/>
    <col min="13" max="13" width="3.33203125" customWidth="1"/>
    <col min="19" max="19" width="3.33203125" customWidth="1"/>
    <col min="20" max="20" width="10.83203125" style="20" hidden="1" customWidth="1"/>
    <col min="21" max="21" width="10.83203125" style="20"/>
    <col min="22" max="22" width="11.5" style="20" bestFit="1" customWidth="1"/>
    <col min="23" max="24" width="10.83203125" style="20"/>
    <col min="25" max="25" width="3.33203125" style="20" customWidth="1"/>
    <col min="31" max="31" width="3.33203125" customWidth="1"/>
  </cols>
  <sheetData>
    <row r="1" spans="1:30" s="1" customFormat="1" x14ac:dyDescent="0.2">
      <c r="B1" s="25"/>
      <c r="C1" s="25" t="s">
        <v>16</v>
      </c>
      <c r="D1" s="25"/>
      <c r="E1" s="25"/>
      <c r="F1" s="25"/>
      <c r="G1" s="25"/>
      <c r="I1" s="1" t="s">
        <v>15</v>
      </c>
      <c r="N1" s="37"/>
      <c r="O1" s="37" t="s">
        <v>17</v>
      </c>
      <c r="P1" s="37"/>
      <c r="Q1" s="37"/>
      <c r="R1" s="37"/>
      <c r="T1" s="38"/>
      <c r="U1" s="21" t="s">
        <v>102</v>
      </c>
      <c r="V1" s="38"/>
      <c r="W1" s="38"/>
      <c r="X1" s="38"/>
      <c r="Y1" s="21"/>
      <c r="Z1" s="37"/>
      <c r="AA1" s="37" t="s">
        <v>19</v>
      </c>
      <c r="AB1" s="37"/>
      <c r="AC1" s="37"/>
    </row>
    <row r="2" spans="1:30" x14ac:dyDescent="0.2">
      <c r="B2" s="24" t="s">
        <v>34</v>
      </c>
      <c r="D2" s="24" t="s">
        <v>94</v>
      </c>
      <c r="E2" s="24" t="s">
        <v>23</v>
      </c>
      <c r="F2" s="24" t="s">
        <v>98</v>
      </c>
      <c r="H2" t="s">
        <v>34</v>
      </c>
      <c r="J2" t="s">
        <v>94</v>
      </c>
      <c r="K2" t="s">
        <v>23</v>
      </c>
      <c r="L2" t="s">
        <v>98</v>
      </c>
      <c r="N2" s="31" t="s">
        <v>34</v>
      </c>
      <c r="O2" s="31"/>
      <c r="P2" s="31" t="s">
        <v>94</v>
      </c>
      <c r="Q2" s="31" t="s">
        <v>23</v>
      </c>
      <c r="R2" t="s">
        <v>98</v>
      </c>
      <c r="T2" s="34" t="s">
        <v>34</v>
      </c>
      <c r="U2" s="34"/>
      <c r="V2" s="34" t="s">
        <v>94</v>
      </c>
      <c r="W2" s="34" t="s">
        <v>23</v>
      </c>
      <c r="X2" s="20" t="s">
        <v>98</v>
      </c>
      <c r="Z2" s="31" t="s">
        <v>34</v>
      </c>
      <c r="AA2" s="31"/>
      <c r="AB2" s="31" t="s">
        <v>94</v>
      </c>
      <c r="AC2" s="31" t="s">
        <v>23</v>
      </c>
      <c r="AD2" t="s">
        <v>98</v>
      </c>
    </row>
    <row r="3" spans="1:30" x14ac:dyDescent="0.2">
      <c r="A3" s="3" t="s">
        <v>95</v>
      </c>
      <c r="B3" s="24" t="e" vm="1">
        <v>#VALUE!</v>
      </c>
      <c r="C3" s="24" t="s">
        <v>25</v>
      </c>
      <c r="D3" s="26" cm="1">
        <f t="array" ref="D3">_FV(B3,"Price")</f>
        <v>396.11</v>
      </c>
      <c r="E3" s="27" cm="1">
        <f t="array" ref="E3">_FV(B3,"Change (%)",TRUE)</f>
        <v>1.7544999999999998E-2</v>
      </c>
      <c r="F3" s="32" cm="1">
        <f t="array" ref="F3">_FV(B3,"Price")/_FV(B3,"52 week high",TRUE)</f>
        <v>0.85725106585582278</v>
      </c>
      <c r="T3" s="20" t="e" vm="2">
        <v>#VALUE!</v>
      </c>
      <c r="U3" s="45" t="s">
        <v>31</v>
      </c>
      <c r="V3" s="22" cm="1">
        <f t="array" ref="V3">_FV(T3,"Price")</f>
        <v>26765</v>
      </c>
      <c r="W3" s="23" cm="1">
        <f t="array" ref="W3">_FV(T3,"Change (%)",TRUE)</f>
        <v>8.1511999999999987E-2</v>
      </c>
      <c r="X3" s="35" cm="1">
        <f t="array" ref="X3">_FV(T3,"Price")/_FV(T3,"52 week high",TRUE)</f>
        <v>0.55498578995845849</v>
      </c>
      <c r="Z3" t="s">
        <v>30</v>
      </c>
    </row>
    <row r="4" spans="1:30" x14ac:dyDescent="0.2">
      <c r="A4" s="3" t="s">
        <v>15</v>
      </c>
      <c r="B4" s="24" t="e" vm="3">
        <v>#VALUE!</v>
      </c>
      <c r="C4" s="24" t="s">
        <v>96</v>
      </c>
      <c r="D4" s="26" cm="1">
        <f t="array" ref="D4">_FV(B4,"Price")</f>
        <v>32246.55</v>
      </c>
      <c r="E4" s="27" cm="1">
        <f t="array" ref="E4">_FV(B4,"Change (%)",TRUE)</f>
        <v>1.167E-2</v>
      </c>
      <c r="F4" s="32" cm="1">
        <f t="array" ref="F4">_FV(B4,"Price")/_FV(B4,"52 week high",TRUE)</f>
        <v>0.90855263491548288</v>
      </c>
      <c r="T4" s="20" t="e" vm="4">
        <v>#VALUE!</v>
      </c>
      <c r="U4" s="45" t="s">
        <v>36</v>
      </c>
      <c r="V4" s="22" cm="1">
        <f t="array" ref="V4">_FV(T4,"Price")</f>
        <v>1750.2</v>
      </c>
      <c r="W4" s="23" cm="1">
        <f t="array" ref="W4">_FV(T4,"Change (%)",TRUE)</f>
        <v>5.4311999999999999E-2</v>
      </c>
      <c r="X4" s="35" cm="1">
        <f t="array" ref="X4">_FV(T4,"Price")/_FV(T4,"52 week high",TRUE)</f>
        <v>0.4887188651848543</v>
      </c>
    </row>
    <row r="5" spans="1:30" x14ac:dyDescent="0.2">
      <c r="A5" s="3" t="s">
        <v>17</v>
      </c>
      <c r="B5" s="24" t="e" vm="5">
        <v>#VALUE!</v>
      </c>
      <c r="C5" s="24" t="s">
        <v>97</v>
      </c>
      <c r="D5" s="33" cm="1">
        <f t="array" ref="D5">_FV(B5,"Price")</f>
        <v>11717.277</v>
      </c>
      <c r="E5" s="27" cm="1">
        <f t="array" ref="E5">_FV(B5,"Change (%)",TRUE)</f>
        <v>2.477E-2</v>
      </c>
      <c r="F5" s="32" cm="1">
        <f t="array" ref="F5">_FV(B5,"Price")/_FV(B5,"52 week high",TRUE)</f>
        <v>0.79998330022280484</v>
      </c>
      <c r="I5" t="s">
        <v>114</v>
      </c>
      <c r="U5" s="20" t="s">
        <v>47</v>
      </c>
    </row>
    <row r="6" spans="1:30" x14ac:dyDescent="0.2">
      <c r="A6" s="3" t="s">
        <v>102</v>
      </c>
      <c r="B6" s="24" t="e" vm="6">
        <v>#VALUE!</v>
      </c>
      <c r="C6" s="24" t="s">
        <v>37</v>
      </c>
      <c r="D6" s="26" cm="1">
        <f t="array" ref="D6">_FV(B6,"Price")</f>
        <v>175.98</v>
      </c>
      <c r="E6" s="27" cm="1">
        <f t="array" ref="E6">_FV(B6,"Change (%)",TRUE)</f>
        <v>1.3651E-2</v>
      </c>
      <c r="F6" s="32" cm="1">
        <f t="array" ref="F6">_FV(B6,"Price")/_FV(B6,"52 week high",TRUE)</f>
        <v>0.82911660777385154</v>
      </c>
      <c r="I6" t="s">
        <v>113</v>
      </c>
    </row>
    <row r="7" spans="1:30" x14ac:dyDescent="0.2">
      <c r="A7" s="3" t="s">
        <v>19</v>
      </c>
      <c r="B7" s="24" t="e" vm="7">
        <v>#VALUE!</v>
      </c>
      <c r="C7" s="24" t="s">
        <v>99</v>
      </c>
      <c r="D7" s="36" cm="1">
        <f t="array" ref="D7">_FV(B7,"Price")</f>
        <v>27333.79</v>
      </c>
      <c r="E7" s="27" cm="1">
        <f t="array" ref="E7">_FV(B7,"Change (%)",TRUE)</f>
        <v>1.1964999999999998E-2</v>
      </c>
      <c r="F7" s="32" cm="1">
        <f t="array" ref="F7">_FV(B7,"Price")/_FV(B7,"52 week high",TRUE)</f>
        <v>0.93535931056501487</v>
      </c>
      <c r="I7" t="s">
        <v>112</v>
      </c>
    </row>
    <row r="8" spans="1:30" x14ac:dyDescent="0.2">
      <c r="B8" s="24" t="e" vm="8">
        <v>#VALUE!</v>
      </c>
      <c r="C8" s="24" t="s">
        <v>100</v>
      </c>
      <c r="D8" s="26" cm="1">
        <f t="array" ref="D8">_FV(B8,"Price")</f>
        <v>42.18</v>
      </c>
      <c r="E8" s="27" cm="1">
        <f t="array" ref="E8">_FV(B8,"Change (%)",TRUE)</f>
        <v>1.9087E-2</v>
      </c>
      <c r="F8" s="32" cm="1">
        <f t="array" ref="F8">_FV(B8,"Price")/_FV(B8,"52 week high",TRUE)</f>
        <v>0.94786516853932579</v>
      </c>
      <c r="H8" t="e" vm="9">
        <v>#VALUE!</v>
      </c>
      <c r="I8" t="s">
        <v>109</v>
      </c>
      <c r="J8" s="5" cm="1">
        <f t="array" ref="J8">_FV(H8,"Price")</f>
        <v>37.42</v>
      </c>
      <c r="K8" s="6" cm="1">
        <f t="array" ref="K8">_FV(H8,"Change (%)",TRUE)</f>
        <v>4.5835999999999995E-2</v>
      </c>
    </row>
    <row r="9" spans="1:30" x14ac:dyDescent="0.2">
      <c r="B9" s="24" t="e" vm="10">
        <v>#VALUE!</v>
      </c>
      <c r="C9" s="24" t="s">
        <v>101</v>
      </c>
      <c r="D9" s="26" cm="1">
        <f t="array" ref="D9">_FV(B9,"Price")</f>
        <v>27.58</v>
      </c>
      <c r="E9" s="27" cm="1">
        <f t="array" ref="E9">_FV(B9,"Change (%)",TRUE)</f>
        <v>1.8464000000000001E-2</v>
      </c>
      <c r="F9" s="32" cm="1">
        <f t="array" ref="F9">_FV(B9,"Price")/_FV(B9,"52 week high",TRUE)</f>
        <v>0.92523634119012632</v>
      </c>
      <c r="H9" t="e" vm="11">
        <v>#VALUE!</v>
      </c>
      <c r="I9" t="s">
        <v>111</v>
      </c>
      <c r="J9" s="5" cm="1">
        <f t="array" ref="J9">_FV(H9,"Price")</f>
        <v>35.85</v>
      </c>
      <c r="K9" s="6" cm="1">
        <f t="array" ref="K9">_FV(H9,"Change (%)",TRUE)</f>
        <v>2.6631999999999999E-2</v>
      </c>
    </row>
    <row r="11" spans="1:30" x14ac:dyDescent="0.2">
      <c r="B11" s="24" t="e" vm="12">
        <v>#VALUE!</v>
      </c>
      <c r="C11" s="24" t="s">
        <v>30</v>
      </c>
      <c r="D11" s="26" cm="1">
        <f t="array" ref="D11">_FV(B11,"Price")</f>
        <v>23.9</v>
      </c>
      <c r="E11" s="27" cm="1">
        <f t="array" ref="E11">_FV(B11,"Change (%)",TRUE)</f>
        <v>-0.120505</v>
      </c>
      <c r="F11" s="32" cm="1">
        <f t="array" ref="F11">_FV(B11,"Price")/_FV(B11,"52 week high",TRUE)</f>
        <v>0.6522925764192139</v>
      </c>
      <c r="H11" t="e" vm="13">
        <v>#VALUE!</v>
      </c>
      <c r="I11" t="s">
        <v>110</v>
      </c>
      <c r="J11" s="5" cm="1">
        <f t="array" ref="J11">_FV(H11,"Price")</f>
        <v>37.14</v>
      </c>
      <c r="K11" s="6" cm="1">
        <f t="array" ref="K11">_FV(H11,"Change (%)",TRUE)</f>
        <v>7.3229999999999996E-3</v>
      </c>
      <c r="T11" s="20" t="e" vm="14">
        <v>#VALUE!</v>
      </c>
      <c r="U11" s="20" t="s">
        <v>20</v>
      </c>
      <c r="V11" s="22" cm="1">
        <f t="array" ref="V11">_FV(T11,"Price")</f>
        <v>1.0629</v>
      </c>
      <c r="W11" s="23" cm="1">
        <f t="array" ref="W11">_FV(T11,"Change (%)",TRUE)</f>
        <v>2.2629999999999998E-3</v>
      </c>
      <c r="X11" s="35" cm="1">
        <f t="array" ref="X11">_FV(T11,"Price")/_FV(T11,"52 week high",TRUE)</f>
        <v>0.95037553648068662</v>
      </c>
    </row>
    <row r="12" spans="1:30" x14ac:dyDescent="0.2">
      <c r="T12" s="20" t="e" vm="15">
        <v>#VALUE!</v>
      </c>
      <c r="U12" s="20" t="s">
        <v>21</v>
      </c>
      <c r="V12" s="22" cm="1">
        <f t="array" ref="V12">_FV(T12,"Price")</f>
        <v>1.2126999999999999</v>
      </c>
      <c r="W12" s="23" cm="1">
        <f t="array" ref="W12">_FV(T12,"Change (%)",TRUE)</f>
        <v>1.652E-3</v>
      </c>
      <c r="X12" s="35" cm="1">
        <f t="array" ref="X12">_FV(T12,"Price")/_FV(T12,"52 week high",TRUE)</f>
        <v>0.91194164536020439</v>
      </c>
    </row>
    <row r="13" spans="1:30" x14ac:dyDescent="0.2">
      <c r="T13" s="20" t="e" vm="16">
        <v>#VALUE!</v>
      </c>
      <c r="U13" s="20" t="s">
        <v>22</v>
      </c>
      <c r="V13" s="22" cm="1">
        <f t="array" ref="V13">_FV(T13,"Price")</f>
        <v>7.5630000000000003E-3</v>
      </c>
      <c r="W13" s="23" cm="1">
        <f t="array" ref="W13">_FV(T13,"Change (%)",TRUE)</f>
        <v>1.1637E-2</v>
      </c>
      <c r="X13" s="35" cm="1">
        <f t="array" ref="X13">_FV(T13,"Price")/_FV(T13,"52 week high",TRUE)</f>
        <v>0.88725950258094788</v>
      </c>
    </row>
    <row r="14" spans="1:30" x14ac:dyDescent="0.2">
      <c r="T14" s="20" t="e" vm="17">
        <v>#VALUE!</v>
      </c>
      <c r="U14" s="20" t="s">
        <v>103</v>
      </c>
      <c r="V14" s="22" cm="1">
        <f t="array" ref="V14">_FV(T14,"Price")</f>
        <v>1.3713</v>
      </c>
      <c r="W14" s="23" cm="1">
        <f t="array" ref="W14">_FV(T14,"Change (%)",TRUE)</f>
        <v>-3.6450000000000002E-4</v>
      </c>
      <c r="X14" s="35" cm="1">
        <f t="array" ref="X14">_FV(T14,"Price")/_FV(T14,"52 week high",TRUE)</f>
        <v>0.98111182657222584</v>
      </c>
    </row>
    <row r="15" spans="1:30" x14ac:dyDescent="0.2">
      <c r="T15" s="20" t="e" vm="18">
        <v>#VALUE!</v>
      </c>
      <c r="U15" s="20" t="s">
        <v>104</v>
      </c>
      <c r="V15" s="22" cm="1">
        <f t="array" ref="V15">_FV(T15,"Price")</f>
        <v>0.92749999999999999</v>
      </c>
      <c r="W15" s="23" cm="1">
        <f t="array" ref="W15">_FV(T15,"Change (%)",TRUE)</f>
        <v>-1.722E-3</v>
      </c>
      <c r="X15" s="35" cm="1">
        <f t="array" ref="X15">_FV(T15,"Price")/_FV(T15,"52 week high",TRUE)</f>
        <v>0.91397319668900279</v>
      </c>
    </row>
    <row r="16" spans="1:30" x14ac:dyDescent="0.2">
      <c r="B16" s="24" t="e" vm="19">
        <v>#VALUE!</v>
      </c>
      <c r="C16" s="24" t="s">
        <v>28</v>
      </c>
      <c r="D16" s="26" cm="1">
        <f t="array" ref="D16">_FV(B16,"Price")</f>
        <v>29.16</v>
      </c>
      <c r="E16" s="27" cm="1">
        <f t="array" ref="E16">_FV(B16,"Change (%)",TRUE)</f>
        <v>-5.7959999999999999E-3</v>
      </c>
      <c r="F16" s="32" cm="1">
        <f t="array" ref="F16">_FV(B16,"Price")/_FV(B16,"52 week high",TRUE)</f>
        <v>0.70087729840163449</v>
      </c>
      <c r="T16" s="20" t="e" vm="20">
        <v>#VALUE!</v>
      </c>
      <c r="U16" s="20" t="s">
        <v>105</v>
      </c>
      <c r="V16" s="22" cm="1">
        <f t="array" ref="V16">_FV(T16,"Price")</f>
        <v>0.66920000000000002</v>
      </c>
      <c r="W16" s="23" cm="1">
        <f t="array" ref="W16">_FV(T16,"Change (%)",TRUE)</f>
        <v>5.7110000000000008E-3</v>
      </c>
      <c r="X16" s="35" cm="1">
        <f t="array" ref="X16">_FV(T16,"Price")/_FV(T16,"52 week high",TRUE)</f>
        <v>0.87351520689205064</v>
      </c>
    </row>
    <row r="17" spans="20:24" x14ac:dyDescent="0.2">
      <c r="T17" s="20" t="e" vm="21">
        <v>#VALUE!</v>
      </c>
      <c r="U17" s="20" t="s">
        <v>106</v>
      </c>
      <c r="V17" s="22" cm="1">
        <f t="array" ref="V17">_FV(T17,"Price")</f>
        <v>0.62390000000000001</v>
      </c>
      <c r="W17" s="23" cm="1">
        <f t="array" ref="W17">_FV(T17,"Change (%)",TRUE)</f>
        <v>7.1030000000000008E-3</v>
      </c>
      <c r="X17" s="35" cm="1">
        <f t="array" ref="X17">_FV(T17,"Price")/_FV(T17,"52 week high",TRUE)</f>
        <v>0.8869775376741541</v>
      </c>
    </row>
    <row r="18" spans="20:24" x14ac:dyDescent="0.2">
      <c r="T18" s="20" t="e" vm="22">
        <v>#VALUE!</v>
      </c>
      <c r="U18" s="20" t="s">
        <v>107</v>
      </c>
      <c r="V18" s="22" cm="1">
        <f t="array" ref="V18">_FV(T18,"Price")</f>
        <v>0.87580000000000002</v>
      </c>
      <c r="W18" s="23" cm="1">
        <f t="array" ref="W18">_FV(T18,"Change (%)",TRUE)</f>
        <v>1.142E-4</v>
      </c>
      <c r="X18" s="35" cm="1">
        <f t="array" ref="X18">_FV(T18,"Price")/_FV(T18,"52 week high",TRUE)</f>
        <v>0.94763038303397529</v>
      </c>
    </row>
    <row r="19" spans="20:24" x14ac:dyDescent="0.2">
      <c r="T19" s="20" t="e" vm="23">
        <v>#VALUE!</v>
      </c>
      <c r="U19" s="20" t="s">
        <v>108</v>
      </c>
      <c r="V19" s="22" cm="1">
        <f t="array" ref="V19">_FV(T19,"Price")</f>
        <v>160.72999999999999</v>
      </c>
      <c r="W19" s="23" cm="1">
        <f t="array" ref="W19">_FV(T19,"Change (%)",TRUE)</f>
        <v>-7.1650000000000004E-3</v>
      </c>
      <c r="X19" s="35" cm="1">
        <f t="array" ref="X19">_FV(T19,"Price")/_FV(T19,"52 week high",TRUE)</f>
        <v>0.9338252382059028</v>
      </c>
    </row>
  </sheetData>
  <hyperlinks>
    <hyperlink ref="A3" location="'World-Updated'!C1" display="Indicies" xr:uid="{072D957E-BABC-D441-9EC7-5B0E6C0DB00A}"/>
    <hyperlink ref="A4" location="World!I1" display="Debt" xr:uid="{AB9B0B6D-8029-4247-B530-4B57386E6E54}"/>
    <hyperlink ref="A5" location="World!O1" display="Commodities" xr:uid="{81E4DE51-F444-AD4E-8F7C-138C12E91A7A}"/>
    <hyperlink ref="A6" location="World!U1" display="Currency" xr:uid="{65E650B1-E2CA-4047-8805-4BB1379DD4AD}"/>
    <hyperlink ref="A7" location="World!AA1" display="Risk" xr:uid="{8C66F967-9486-F74F-A9BC-66B28ABD8F8B}"/>
    <hyperlink ref="U3" r:id="rId1" xr:uid="{9D2B0815-0440-1A4C-AB3C-476BCDC847A2}"/>
    <hyperlink ref="U4" r:id="rId2" xr:uid="{D18CCB22-FFEC-C84B-B117-2ED1AC553A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129B-773A-644F-9C31-E0D31CEAA0B3}">
  <dimension ref="A1:O256"/>
  <sheetViews>
    <sheetView workbookViewId="0">
      <pane xSplit="2" ySplit="2" topLeftCell="C3" activePane="bottomRight" state="frozen"/>
      <selection pane="topRight" activeCell="C1" sqref="C1"/>
      <selection pane="bottomLeft" activeCell="A3" sqref="A3"/>
      <selection pane="bottomRight" activeCell="K7" sqref="K7"/>
    </sheetView>
  </sheetViews>
  <sheetFormatPr baseColWidth="10" defaultRowHeight="16" x14ac:dyDescent="0.2"/>
  <cols>
    <col min="7" max="7" width="10.83203125" customWidth="1"/>
    <col min="8" max="8" width="11.5" bestFit="1" customWidth="1"/>
    <col min="9" max="9" width="10.83203125" customWidth="1"/>
  </cols>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3" spans="1:15" x14ac:dyDescent="0.2">
      <c r="A3">
        <v>1</v>
      </c>
      <c r="E3" s="5"/>
      <c r="F3" s="4"/>
      <c r="G3" s="6"/>
      <c r="I3" s="2"/>
    </row>
    <row r="4" spans="1:15" x14ac:dyDescent="0.2">
      <c r="A4">
        <v>2</v>
      </c>
    </row>
    <row r="5" spans="1:15" x14ac:dyDescent="0.2">
      <c r="A5">
        <v>3</v>
      </c>
    </row>
    <row r="6" spans="1:15" x14ac:dyDescent="0.2">
      <c r="A6">
        <v>4</v>
      </c>
    </row>
    <row r="7" spans="1:15" x14ac:dyDescent="0.2">
      <c r="A7">
        <v>5</v>
      </c>
    </row>
    <row r="8" spans="1:15" x14ac:dyDescent="0.2">
      <c r="A8">
        <v>6</v>
      </c>
    </row>
    <row r="9" spans="1:15" x14ac:dyDescent="0.2">
      <c r="A9">
        <v>7</v>
      </c>
    </row>
    <row r="10" spans="1:15" x14ac:dyDescent="0.2">
      <c r="A10">
        <v>8</v>
      </c>
    </row>
    <row r="11" spans="1:15" x14ac:dyDescent="0.2">
      <c r="A11">
        <v>9</v>
      </c>
    </row>
    <row r="12" spans="1:15" x14ac:dyDescent="0.2">
      <c r="A12">
        <v>10</v>
      </c>
      <c r="B12" t="e" vm="24">
        <v>#VALUE!</v>
      </c>
      <c r="C12" s="3" t="str" cm="1">
        <f t="array" ref="C12">_FV(B12,"Ticker symbol",TRUE)</f>
        <v>CLF</v>
      </c>
      <c r="D12" s="5" cm="1">
        <f t="array" ref="D12">_FV(B12,"Price")</f>
        <v>17.61</v>
      </c>
      <c r="E12" s="11" cm="1">
        <f t="array" ref="E12">D12/(_FV(B12,"52 week high",TRUE))</f>
        <v>0.51733254994124556</v>
      </c>
      <c r="H12" s="2" cm="1">
        <f t="array" ref="H12">_FV(B12,"Market cap",TRUE)/1000</f>
        <v>9065404.3530000001</v>
      </c>
    </row>
    <row r="13" spans="1:15" x14ac:dyDescent="0.2">
      <c r="A13">
        <v>11</v>
      </c>
    </row>
    <row r="14" spans="1:15" x14ac:dyDescent="0.2">
      <c r="A14">
        <v>12</v>
      </c>
    </row>
    <row r="15" spans="1:15" x14ac:dyDescent="0.2">
      <c r="A15">
        <v>13</v>
      </c>
    </row>
    <row r="16" spans="1:15" x14ac:dyDescent="0.2">
      <c r="A16">
        <v>14</v>
      </c>
    </row>
    <row r="17" spans="1:8" x14ac:dyDescent="0.2">
      <c r="A17">
        <v>15</v>
      </c>
      <c r="B17" t="e" vm="25">
        <v>#VALUE!</v>
      </c>
      <c r="C17" s="3" t="str" cm="1">
        <f t="array" ref="C17">_FV(B17,"Ticker symbol",TRUE)</f>
        <v>X</v>
      </c>
      <c r="D17" s="5" cm="1">
        <f t="array" ref="D17">_FV(B17,"Price")</f>
        <v>24.52</v>
      </c>
      <c r="E17" s="11" cm="1">
        <f t="array" ref="E17">D17/(_FV(B17,"52 week high",TRUE))</f>
        <v>0.62471496742666865</v>
      </c>
      <c r="H17" s="2" cm="1">
        <f t="array" ref="H17">_FV(B17,"Market cap",TRUE)/1000</f>
        <v>5570855.7280000001</v>
      </c>
    </row>
    <row r="18" spans="1:8" x14ac:dyDescent="0.2">
      <c r="A18">
        <v>16</v>
      </c>
    </row>
    <row r="19" spans="1:8" x14ac:dyDescent="0.2">
      <c r="A19">
        <v>17</v>
      </c>
    </row>
    <row r="20" spans="1:8" x14ac:dyDescent="0.2">
      <c r="A20">
        <v>18</v>
      </c>
    </row>
    <row r="21" spans="1:8" x14ac:dyDescent="0.2">
      <c r="A21">
        <v>19</v>
      </c>
    </row>
    <row r="22" spans="1:8" x14ac:dyDescent="0.2">
      <c r="A22">
        <v>20</v>
      </c>
    </row>
    <row r="23" spans="1:8" x14ac:dyDescent="0.2">
      <c r="A23">
        <v>21</v>
      </c>
    </row>
    <row r="24" spans="1:8" x14ac:dyDescent="0.2">
      <c r="A24">
        <v>22</v>
      </c>
    </row>
    <row r="25" spans="1:8" x14ac:dyDescent="0.2">
      <c r="A25">
        <v>23</v>
      </c>
    </row>
    <row r="26" spans="1:8" x14ac:dyDescent="0.2">
      <c r="A26">
        <v>24</v>
      </c>
    </row>
    <row r="27" spans="1:8" x14ac:dyDescent="0.2">
      <c r="A27">
        <v>25</v>
      </c>
    </row>
    <row r="28" spans="1:8" x14ac:dyDescent="0.2">
      <c r="A28">
        <v>26</v>
      </c>
    </row>
    <row r="29" spans="1:8" x14ac:dyDescent="0.2">
      <c r="A29">
        <v>27</v>
      </c>
    </row>
    <row r="30" spans="1:8" x14ac:dyDescent="0.2">
      <c r="A30">
        <v>28</v>
      </c>
    </row>
    <row r="31" spans="1:8" x14ac:dyDescent="0.2">
      <c r="A31">
        <v>29</v>
      </c>
    </row>
    <row r="32" spans="1:8" x14ac:dyDescent="0.2">
      <c r="A32">
        <v>30</v>
      </c>
    </row>
    <row r="33" spans="1:1" x14ac:dyDescent="0.2">
      <c r="A33">
        <v>31</v>
      </c>
    </row>
    <row r="34" spans="1:1" x14ac:dyDescent="0.2">
      <c r="A34">
        <v>32</v>
      </c>
    </row>
    <row r="35" spans="1:1" x14ac:dyDescent="0.2">
      <c r="A35">
        <v>33</v>
      </c>
    </row>
    <row r="36" spans="1:1" x14ac:dyDescent="0.2">
      <c r="A36">
        <v>34</v>
      </c>
    </row>
    <row r="37" spans="1:1" x14ac:dyDescent="0.2">
      <c r="A37">
        <v>35</v>
      </c>
    </row>
    <row r="38" spans="1:1" x14ac:dyDescent="0.2">
      <c r="A38">
        <v>36</v>
      </c>
    </row>
    <row r="39" spans="1:1" x14ac:dyDescent="0.2">
      <c r="A39">
        <v>37</v>
      </c>
    </row>
    <row r="40" spans="1:1" x14ac:dyDescent="0.2">
      <c r="A40">
        <v>38</v>
      </c>
    </row>
    <row r="41" spans="1:1" x14ac:dyDescent="0.2">
      <c r="A41">
        <v>39</v>
      </c>
    </row>
    <row r="42" spans="1:1" x14ac:dyDescent="0.2">
      <c r="A42">
        <v>40</v>
      </c>
    </row>
    <row r="43" spans="1:1" x14ac:dyDescent="0.2">
      <c r="A43">
        <v>41</v>
      </c>
    </row>
    <row r="44" spans="1:1" x14ac:dyDescent="0.2">
      <c r="A44">
        <v>42</v>
      </c>
    </row>
    <row r="45" spans="1:1" x14ac:dyDescent="0.2">
      <c r="A45">
        <v>43</v>
      </c>
    </row>
    <row r="46" spans="1:1" x14ac:dyDescent="0.2">
      <c r="A46">
        <v>44</v>
      </c>
    </row>
    <row r="47" spans="1:1" x14ac:dyDescent="0.2">
      <c r="A47">
        <v>45</v>
      </c>
    </row>
    <row r="48" spans="1:1"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7" x14ac:dyDescent="0.2">
      <c r="A241">
        <v>239</v>
      </c>
    </row>
    <row r="242" spans="1:7" x14ac:dyDescent="0.2">
      <c r="A242">
        <v>240</v>
      </c>
    </row>
    <row r="243" spans="1:7" x14ac:dyDescent="0.2">
      <c r="A243">
        <v>241</v>
      </c>
    </row>
    <row r="244" spans="1:7" x14ac:dyDescent="0.2">
      <c r="A244">
        <v>242</v>
      </c>
    </row>
    <row r="245" spans="1:7" x14ac:dyDescent="0.2">
      <c r="A245">
        <v>243</v>
      </c>
    </row>
    <row r="246" spans="1:7" x14ac:dyDescent="0.2">
      <c r="A246">
        <v>244</v>
      </c>
    </row>
    <row r="247" spans="1:7" x14ac:dyDescent="0.2">
      <c r="A247">
        <v>245</v>
      </c>
    </row>
    <row r="248" spans="1:7" x14ac:dyDescent="0.2">
      <c r="A248">
        <v>246</v>
      </c>
    </row>
    <row r="249" spans="1:7" x14ac:dyDescent="0.2">
      <c r="A249">
        <v>247</v>
      </c>
    </row>
    <row r="250" spans="1:7" x14ac:dyDescent="0.2">
      <c r="A250">
        <v>248</v>
      </c>
    </row>
    <row r="251" spans="1:7" x14ac:dyDescent="0.2">
      <c r="A251">
        <v>249</v>
      </c>
    </row>
    <row r="252" spans="1:7" x14ac:dyDescent="0.2">
      <c r="A252">
        <v>250</v>
      </c>
      <c r="B252" t="e" vm="26">
        <v>#VALUE!</v>
      </c>
      <c r="C252" t="str" cm="1">
        <f t="array" ref="C252">_FV(B252,"Ticker symbol",TRUE)</f>
        <v>CNEY</v>
      </c>
      <c r="D252" s="5" cm="1">
        <f t="array" ref="D252">_FV(B252,"Price")</f>
        <v>0.21</v>
      </c>
      <c r="F252" s="4" cm="1">
        <f t="array" ref="F252">_FV(B252,"P/E",TRUE)</f>
        <v>2.0304000000000002</v>
      </c>
      <c r="G252" s="2" cm="1">
        <f t="array" ref="G252">_FV(B252,"Market cap",TRUE)</f>
        <v>8907603</v>
      </c>
    </row>
    <row r="253" spans="1:7" x14ac:dyDescent="0.2">
      <c r="A253">
        <v>251</v>
      </c>
      <c r="B253" t="e" vm="27">
        <v>#VALUE!</v>
      </c>
      <c r="C253" t="str" cm="1">
        <f t="array" ref="C253">_FV(B253,"Ticker symbol",TRUE)</f>
        <v>ITP</v>
      </c>
      <c r="D253" s="5" cm="1">
        <f t="array" ref="D253">_FV(B253,"Price")</f>
        <v>0.4602</v>
      </c>
      <c r="F253" s="4" cm="1">
        <f t="array" ref="F253">_FV(B253,"P/E",TRUE)</f>
        <v>1.964</v>
      </c>
      <c r="G253" s="2" cm="1">
        <f t="array" ref="G253">_FV(B253,"Market cap",TRUE)</f>
        <v>5253606</v>
      </c>
    </row>
    <row r="254" spans="1:7" x14ac:dyDescent="0.2">
      <c r="A254">
        <v>252</v>
      </c>
      <c r="B254" t="e" vm="28">
        <v>#VALUE!</v>
      </c>
      <c r="C254" t="str" cm="1">
        <f t="array" ref="C254">_FV(B254,"Ticker symbol",TRUE)</f>
        <v>SVFD</v>
      </c>
      <c r="D254" s="5" cm="1">
        <f t="array" ref="D254">_FV(B254,"Price")</f>
        <v>0.94630000000000003</v>
      </c>
      <c r="G254" s="2" cm="1">
        <f t="array" ref="G254">_FV(B254,"Market cap",TRUE)</f>
        <v>4281360</v>
      </c>
    </row>
    <row r="255" spans="1:7" x14ac:dyDescent="0.2">
      <c r="A255">
        <v>253</v>
      </c>
      <c r="B255" t="e" vm="29">
        <v>#VALUE!</v>
      </c>
      <c r="C255" t="str" cm="1">
        <f t="array" ref="C255">_FV(B255,"Ticker symbol",TRUE)</f>
        <v>CRKN</v>
      </c>
      <c r="D255" s="5" cm="1">
        <f t="array" ref="D255">_FV(B255,"Price")</f>
        <v>0.17849999999999999</v>
      </c>
      <c r="G255" s="2" cm="1">
        <f t="array" ref="G255">_FV(B255,"Market cap",TRUE)</f>
        <v>3287820</v>
      </c>
    </row>
    <row r="256" spans="1:7" x14ac:dyDescent="0.2">
      <c r="A256">
        <v>254</v>
      </c>
      <c r="B256" t="e" vm="30">
        <v>#VALUE!</v>
      </c>
      <c r="C256" s="3" t="str" cm="1">
        <f t="array" ref="C256">_FV(B256,"Ticker symbol",TRUE)</f>
        <v>SNES</v>
      </c>
      <c r="D256" s="5" cm="1">
        <f t="array" ref="D256">_FV(B256,"Price")</f>
        <v>1.8828</v>
      </c>
      <c r="E256" s="28" cm="1">
        <f t="array" ref="E256">_FV(B256,"Price")/_FV(B256,"52 week high",TRUE)</f>
        <v>8.8811320754716983E-2</v>
      </c>
      <c r="G256" s="2" cm="1">
        <f t="array" ref="G256">_FV(B256,"Market cap",TRUE)</f>
        <v>1172440</v>
      </c>
    </row>
  </sheetData>
  <mergeCells count="1">
    <mergeCell ref="I1:L1"/>
  </mergeCells>
  <hyperlinks>
    <hyperlink ref="C12" r:id="rId1" display="Cliffs Natural Resources Inc. (CLF).xlsx" xr:uid="{6C67CD17-252D-384B-94E9-7D18A8751ED6}"/>
    <hyperlink ref="C17" r:id="rId2" display="United States Steel Corporation (X).xlsx" xr:uid="{13BD6CA1-9BB5-8645-B83F-A11F08ECE12F}"/>
    <hyperlink ref="C256" r:id="rId3" display="SenesTech (SNES).xlsx" xr:uid="{FA911B5A-B9FC-A543-8DBF-9E8CA4EFDD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0F0F8-E7A5-094C-AD5C-E92B5124C126}">
  <dimension ref="A1:O20"/>
  <sheetViews>
    <sheetView workbookViewId="0">
      <pane xSplit="2" ySplit="2" topLeftCell="C3" activePane="bottomRight" state="frozen"/>
      <selection pane="topRight" activeCell="C1" sqref="C1"/>
      <selection pane="bottomLeft" activeCell="A3" sqref="A3"/>
      <selection pane="bottomRight" sqref="A1:P2"/>
    </sheetView>
  </sheetViews>
  <sheetFormatPr baseColWidth="10" defaultRowHeight="16" x14ac:dyDescent="0.2"/>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3" spans="1:15" x14ac:dyDescent="0.2">
      <c r="A3" s="1"/>
    </row>
    <row r="6" spans="1:15" x14ac:dyDescent="0.2">
      <c r="B6" t="e" vm="31">
        <v>#VALUE!</v>
      </c>
      <c r="C6" s="3" t="str" cm="1">
        <f t="array" ref="C6">_FV(B6,"Ticker symbol",TRUE)</f>
        <v>NFLX</v>
      </c>
      <c r="D6" s="5" cm="1">
        <f t="array" ref="D6">_FV(B6,"Price")</f>
        <v>310.06</v>
      </c>
    </row>
    <row r="20" spans="2:3" x14ac:dyDescent="0.2">
      <c r="B20" t="e" vm="32">
        <v>#VALUE!</v>
      </c>
      <c r="C20" s="3" t="str" cm="1">
        <f t="array" ref="C20">_FV(B20,"Ticker symbol",TRUE)</f>
        <v>ASTS</v>
      </c>
    </row>
  </sheetData>
  <mergeCells count="1">
    <mergeCell ref="I1:L1"/>
  </mergeCells>
  <hyperlinks>
    <hyperlink ref="C20" r:id="rId1" display="AST SpaceMobile (ASTS).xlsx" xr:uid="{64D47191-2DDF-9642-A4D8-66CCD40778B5}"/>
    <hyperlink ref="C6" r:id="rId2" display="Netflix (NFLX).xlsx" xr:uid="{B7FA9E96-8BFA-9346-A649-63942BF530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07BF-70E0-9E49-B461-189770954BAF}">
  <dimension ref="A1:O582"/>
  <sheetViews>
    <sheetView workbookViewId="0">
      <pane xSplit="2" ySplit="2" topLeftCell="C22" activePane="bottomRight" state="frozen"/>
      <selection pane="topRight" activeCell="C1" sqref="C1"/>
      <selection pane="bottomLeft" activeCell="A3" sqref="A3"/>
      <selection pane="bottomRight" activeCell="C41" sqref="C41"/>
    </sheetView>
  </sheetViews>
  <sheetFormatPr baseColWidth="10" defaultRowHeight="16" x14ac:dyDescent="0.2"/>
  <cols>
    <col min="6" max="6" width="11" customWidth="1"/>
    <col min="7" max="7" width="10.83203125" customWidth="1"/>
    <col min="8" max="8" width="18.6640625" bestFit="1" customWidth="1"/>
  </cols>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3" spans="1:15" x14ac:dyDescent="0.2">
      <c r="A3">
        <v>1</v>
      </c>
      <c r="B3" t="e" vm="33">
        <v>#VALUE!</v>
      </c>
      <c r="C3" t="str" cm="1">
        <f t="array" ref="C3">_FV(B3,"Ticker symbol",TRUE)</f>
        <v>AMZN</v>
      </c>
      <c r="D3" s="5" cm="1">
        <f t="array" ref="D3">_FV(B3,"Price")</f>
        <v>100.04</v>
      </c>
      <c r="E3" s="6" cm="1">
        <f t="array" ref="E3">_FV(B3,"Price")/_FV(B3,"52 week high",TRUE)</f>
        <v>0.58560628455524888</v>
      </c>
      <c r="H3" s="2" cm="1">
        <f t="array" ref="H3">_FV(B3,"Market cap",TRUE)</f>
        <v>1025135890400</v>
      </c>
    </row>
    <row r="4" spans="1:15" x14ac:dyDescent="0.2">
      <c r="A4">
        <v>2</v>
      </c>
      <c r="B4" t="e" vm="34">
        <v>#VALUE!</v>
      </c>
      <c r="C4" s="3" t="str" cm="1">
        <f t="array" ref="C4">_FV(B4,"Ticker symbol",TRUE)</f>
        <v>TSLA</v>
      </c>
      <c r="D4" s="5" cm="1">
        <f t="array" ref="D4">_FV(B4,"Price")</f>
        <v>184.13</v>
      </c>
      <c r="E4" s="6" cm="1">
        <f t="array" ref="E4">_FV(B4,"Price")/_FV(B4,"52 week high",TRUE)</f>
        <v>0.47914385401010068</v>
      </c>
      <c r="H4" s="2" cm="1">
        <f t="array" ref="H4">_FV(B4,"Market cap",TRUE)</f>
        <v>582606285390</v>
      </c>
    </row>
    <row r="5" spans="1:15" x14ac:dyDescent="0.2">
      <c r="A5">
        <v>3</v>
      </c>
      <c r="B5" t="e" vm="35">
        <v>#VALUE!</v>
      </c>
      <c r="C5" t="str" cm="1">
        <f t="array" ref="C5">_FV(B5,"Ticker symbol",TRUE)</f>
        <v>HD</v>
      </c>
      <c r="D5" s="5" cm="1">
        <f t="array" ref="D5">_FV(B5,"Price")</f>
        <v>286.73</v>
      </c>
      <c r="E5" s="6" cm="1">
        <f t="array" ref="E5">_FV(B5,"Price")/_FV(B5,"52 week high",TRUE)</f>
        <v>0.82571634269258465</v>
      </c>
      <c r="H5" s="2" cm="1">
        <f t="array" ref="H5">_FV(B5,"Market cap",TRUE)</f>
        <v>292231201780</v>
      </c>
    </row>
    <row r="6" spans="1:15" x14ac:dyDescent="0.2">
      <c r="A6">
        <v>4</v>
      </c>
      <c r="D6" s="5"/>
      <c r="E6" s="6"/>
    </row>
    <row r="7" spans="1:15" x14ac:dyDescent="0.2">
      <c r="A7">
        <v>5</v>
      </c>
      <c r="D7" s="5"/>
      <c r="E7" s="6"/>
    </row>
    <row r="8" spans="1:15" x14ac:dyDescent="0.2">
      <c r="A8">
        <v>6</v>
      </c>
      <c r="D8" s="5"/>
      <c r="E8" s="6"/>
    </row>
    <row r="9" spans="1:15" x14ac:dyDescent="0.2">
      <c r="A9">
        <v>7</v>
      </c>
      <c r="D9" s="5"/>
      <c r="E9" s="6"/>
    </row>
    <row r="10" spans="1:15" x14ac:dyDescent="0.2">
      <c r="A10">
        <v>8</v>
      </c>
      <c r="D10" s="5"/>
      <c r="E10" s="6"/>
    </row>
    <row r="11" spans="1:15" x14ac:dyDescent="0.2">
      <c r="A11">
        <v>9</v>
      </c>
      <c r="D11" s="5"/>
      <c r="E11" s="6"/>
    </row>
    <row r="12" spans="1:15" x14ac:dyDescent="0.2">
      <c r="A12">
        <v>10</v>
      </c>
      <c r="D12" s="5"/>
      <c r="E12" s="6"/>
    </row>
    <row r="13" spans="1:15" x14ac:dyDescent="0.2">
      <c r="A13">
        <v>11</v>
      </c>
      <c r="D13" s="5"/>
      <c r="E13" s="6"/>
    </row>
    <row r="14" spans="1:15" x14ac:dyDescent="0.2">
      <c r="A14">
        <v>12</v>
      </c>
      <c r="D14" s="5"/>
      <c r="E14" s="6"/>
    </row>
    <row r="15" spans="1:15" x14ac:dyDescent="0.2">
      <c r="A15">
        <v>13</v>
      </c>
      <c r="D15" s="5"/>
      <c r="E15" s="6"/>
    </row>
    <row r="16" spans="1:15" x14ac:dyDescent="0.2">
      <c r="A16">
        <v>14</v>
      </c>
      <c r="D16" s="5"/>
      <c r="E16" s="6"/>
    </row>
    <row r="17" spans="1:8" x14ac:dyDescent="0.2">
      <c r="A17">
        <v>15</v>
      </c>
      <c r="D17" s="5"/>
      <c r="E17" s="6"/>
    </row>
    <row r="18" spans="1:8" x14ac:dyDescent="0.2">
      <c r="A18">
        <v>16</v>
      </c>
      <c r="D18" s="5"/>
      <c r="E18" s="6"/>
    </row>
    <row r="19" spans="1:8" x14ac:dyDescent="0.2">
      <c r="A19">
        <v>17</v>
      </c>
      <c r="D19" s="5"/>
      <c r="E19" s="6"/>
    </row>
    <row r="20" spans="1:8" x14ac:dyDescent="0.2">
      <c r="A20">
        <v>18</v>
      </c>
      <c r="D20" s="5"/>
      <c r="E20" s="6"/>
    </row>
    <row r="21" spans="1:8" x14ac:dyDescent="0.2">
      <c r="A21">
        <v>19</v>
      </c>
      <c r="D21" s="5"/>
      <c r="E21" s="6"/>
    </row>
    <row r="22" spans="1:8" x14ac:dyDescent="0.2">
      <c r="A22">
        <v>20</v>
      </c>
      <c r="D22" s="5"/>
      <c r="E22" s="6"/>
    </row>
    <row r="23" spans="1:8" x14ac:dyDescent="0.2">
      <c r="A23">
        <v>21</v>
      </c>
    </row>
    <row r="24" spans="1:8" x14ac:dyDescent="0.2">
      <c r="A24">
        <v>22</v>
      </c>
    </row>
    <row r="25" spans="1:8" x14ac:dyDescent="0.2">
      <c r="A25">
        <v>23</v>
      </c>
    </row>
    <row r="26" spans="1:8" x14ac:dyDescent="0.2">
      <c r="A26">
        <v>24</v>
      </c>
    </row>
    <row r="27" spans="1:8" x14ac:dyDescent="0.2">
      <c r="A27">
        <v>25</v>
      </c>
      <c r="B27" t="e" vm="36">
        <v>#VALUE!</v>
      </c>
      <c r="C27" s="3" t="str" cm="1">
        <f t="array" ref="C27">_FV(B27,"Ticker symbol",TRUE)</f>
        <v>DKNG</v>
      </c>
      <c r="D27" s="5" cm="1">
        <f t="array" ref="D27">_FV(B27,"Price")</f>
        <v>18.510000000000002</v>
      </c>
      <c r="E27" s="11" cm="1">
        <f t="array" ref="E27">D27/(_FV(B27,"52 week high",TRUE))</f>
        <v>0.85615171137835344</v>
      </c>
      <c r="H27" s="2" cm="1">
        <f t="array" ref="H27">_FV(B27,"Market cap",TRUE)</f>
        <v>8359676853</v>
      </c>
    </row>
    <row r="28" spans="1:8" x14ac:dyDescent="0.2">
      <c r="A28">
        <v>26</v>
      </c>
    </row>
    <row r="29" spans="1:8" x14ac:dyDescent="0.2">
      <c r="A29">
        <v>27</v>
      </c>
    </row>
    <row r="30" spans="1:8" x14ac:dyDescent="0.2">
      <c r="A30">
        <v>28</v>
      </c>
    </row>
    <row r="31" spans="1:8" x14ac:dyDescent="0.2">
      <c r="A31">
        <v>29</v>
      </c>
      <c r="B31" t="e" vm="37">
        <v>#VALUE!</v>
      </c>
      <c r="C31" s="3" t="str" cm="1">
        <f t="array" ref="C31">_FV(B31,"Ticker symbol",TRUE)</f>
        <v>CVNA</v>
      </c>
      <c r="D31" s="5" cm="1">
        <f t="array" ref="D31">_FV(B31,"Price")</f>
        <v>7.41</v>
      </c>
      <c r="E31" s="11" cm="1">
        <f t="array" ref="E31">D31/(_FV(B31,"52 week high",TRUE))</f>
        <v>4.9124900556881464E-2</v>
      </c>
      <c r="H31" s="2" cm="1">
        <f t="array" ref="H31">_FV(B31,"Market cap",TRUE)</f>
        <v>1400301045</v>
      </c>
    </row>
    <row r="32" spans="1:8" x14ac:dyDescent="0.2">
      <c r="A32">
        <v>30</v>
      </c>
    </row>
    <row r="33" spans="1:8" x14ac:dyDescent="0.2">
      <c r="A33">
        <v>31</v>
      </c>
    </row>
    <row r="34" spans="1:8" x14ac:dyDescent="0.2">
      <c r="A34">
        <v>32</v>
      </c>
    </row>
    <row r="35" spans="1:8" x14ac:dyDescent="0.2">
      <c r="A35">
        <v>33</v>
      </c>
      <c r="B35" t="e" vm="38">
        <v>#VALUE!</v>
      </c>
      <c r="C35" s="3" t="str" cm="1">
        <f t="array" ref="C35">_FV(B35,"Ticker symbol",TRUE)</f>
        <v>QRTEA</v>
      </c>
      <c r="D35" s="5" cm="1">
        <f t="array" ref="D35">_FV(B35,"Price")</f>
        <v>1.02</v>
      </c>
      <c r="E35" s="11" cm="1">
        <f t="array" ref="E35">D35/(_FV(B35,"52 week high",TRUE))</f>
        <v>0.19428571428571428</v>
      </c>
      <c r="H35" s="2" cm="1">
        <f t="array" ref="H35">_FV(B35,"Market cap",TRUE)</f>
        <v>450211100</v>
      </c>
    </row>
    <row r="36" spans="1:8" x14ac:dyDescent="0.2">
      <c r="A36">
        <v>34</v>
      </c>
    </row>
    <row r="37" spans="1:8" x14ac:dyDescent="0.2">
      <c r="A37">
        <v>35</v>
      </c>
    </row>
    <row r="38" spans="1:8" x14ac:dyDescent="0.2">
      <c r="A38">
        <v>36</v>
      </c>
    </row>
    <row r="39" spans="1:8" x14ac:dyDescent="0.2">
      <c r="A39">
        <v>37</v>
      </c>
    </row>
    <row r="40" spans="1:8" x14ac:dyDescent="0.2">
      <c r="A40">
        <v>38</v>
      </c>
    </row>
    <row r="41" spans="1:8" x14ac:dyDescent="0.2">
      <c r="A41">
        <v>39</v>
      </c>
      <c r="C41" s="3" t="s">
        <v>119</v>
      </c>
    </row>
    <row r="42" spans="1:8" x14ac:dyDescent="0.2">
      <c r="A42">
        <v>40</v>
      </c>
    </row>
    <row r="43" spans="1:8" x14ac:dyDescent="0.2">
      <c r="A43">
        <v>41</v>
      </c>
    </row>
    <row r="44" spans="1:8" x14ac:dyDescent="0.2">
      <c r="A44">
        <v>42</v>
      </c>
    </row>
    <row r="45" spans="1:8" x14ac:dyDescent="0.2">
      <c r="A45">
        <v>43</v>
      </c>
    </row>
    <row r="46" spans="1:8" x14ac:dyDescent="0.2">
      <c r="A46">
        <v>44</v>
      </c>
    </row>
    <row r="47" spans="1:8" x14ac:dyDescent="0.2">
      <c r="A47">
        <v>45</v>
      </c>
    </row>
    <row r="48" spans="1:8"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1" x14ac:dyDescent="0.2">
      <c r="A241">
        <v>239</v>
      </c>
    </row>
    <row r="242" spans="1:1" x14ac:dyDescent="0.2">
      <c r="A242">
        <v>240</v>
      </c>
    </row>
    <row r="243" spans="1:1" x14ac:dyDescent="0.2">
      <c r="A243">
        <v>241</v>
      </c>
    </row>
    <row r="244" spans="1:1" x14ac:dyDescent="0.2">
      <c r="A244">
        <v>242</v>
      </c>
    </row>
    <row r="245" spans="1:1" x14ac:dyDescent="0.2">
      <c r="A245">
        <v>243</v>
      </c>
    </row>
    <row r="246" spans="1:1" x14ac:dyDescent="0.2">
      <c r="A246">
        <v>244</v>
      </c>
    </row>
    <row r="247" spans="1:1" x14ac:dyDescent="0.2">
      <c r="A247">
        <v>245</v>
      </c>
    </row>
    <row r="248" spans="1:1" x14ac:dyDescent="0.2">
      <c r="A248">
        <v>246</v>
      </c>
    </row>
    <row r="249" spans="1:1" x14ac:dyDescent="0.2">
      <c r="A249">
        <v>247</v>
      </c>
    </row>
    <row r="250" spans="1:1" x14ac:dyDescent="0.2">
      <c r="A250">
        <v>248</v>
      </c>
    </row>
    <row r="251" spans="1:1" x14ac:dyDescent="0.2">
      <c r="A251">
        <v>249</v>
      </c>
    </row>
    <row r="252" spans="1:1" x14ac:dyDescent="0.2">
      <c r="A252">
        <v>250</v>
      </c>
    </row>
    <row r="253" spans="1:1" x14ac:dyDescent="0.2">
      <c r="A253">
        <v>251</v>
      </c>
    </row>
    <row r="254" spans="1:1" x14ac:dyDescent="0.2">
      <c r="A254">
        <v>252</v>
      </c>
    </row>
    <row r="255" spans="1:1" x14ac:dyDescent="0.2">
      <c r="A255">
        <v>253</v>
      </c>
    </row>
    <row r="256" spans="1:1" x14ac:dyDescent="0.2">
      <c r="A256">
        <v>254</v>
      </c>
    </row>
    <row r="257" spans="1:1" x14ac:dyDescent="0.2">
      <c r="A257">
        <v>255</v>
      </c>
    </row>
    <row r="258" spans="1:1" x14ac:dyDescent="0.2">
      <c r="A258">
        <v>256</v>
      </c>
    </row>
    <row r="259" spans="1:1" x14ac:dyDescent="0.2">
      <c r="A259">
        <v>257</v>
      </c>
    </row>
    <row r="260" spans="1:1" x14ac:dyDescent="0.2">
      <c r="A260">
        <v>258</v>
      </c>
    </row>
    <row r="261" spans="1:1" x14ac:dyDescent="0.2">
      <c r="A261">
        <v>259</v>
      </c>
    </row>
    <row r="262" spans="1:1" x14ac:dyDescent="0.2">
      <c r="A262">
        <v>260</v>
      </c>
    </row>
    <row r="263" spans="1:1" x14ac:dyDescent="0.2">
      <c r="A263">
        <v>261</v>
      </c>
    </row>
    <row r="264" spans="1:1" x14ac:dyDescent="0.2">
      <c r="A264">
        <v>262</v>
      </c>
    </row>
    <row r="265" spans="1:1" x14ac:dyDescent="0.2">
      <c r="A265">
        <v>263</v>
      </c>
    </row>
    <row r="266" spans="1:1" x14ac:dyDescent="0.2">
      <c r="A266">
        <v>264</v>
      </c>
    </row>
    <row r="267" spans="1:1" x14ac:dyDescent="0.2">
      <c r="A267">
        <v>265</v>
      </c>
    </row>
    <row r="268" spans="1:1" x14ac:dyDescent="0.2">
      <c r="A268">
        <v>266</v>
      </c>
    </row>
    <row r="269" spans="1:1" x14ac:dyDescent="0.2">
      <c r="A269">
        <v>267</v>
      </c>
    </row>
    <row r="270" spans="1:1" x14ac:dyDescent="0.2">
      <c r="A270">
        <v>268</v>
      </c>
    </row>
    <row r="271" spans="1:1" x14ac:dyDescent="0.2">
      <c r="A271">
        <v>269</v>
      </c>
    </row>
    <row r="272" spans="1:1" x14ac:dyDescent="0.2">
      <c r="A272">
        <v>270</v>
      </c>
    </row>
    <row r="273" spans="1:1" x14ac:dyDescent="0.2">
      <c r="A273">
        <v>271</v>
      </c>
    </row>
    <row r="274" spans="1:1" x14ac:dyDescent="0.2">
      <c r="A274">
        <v>272</v>
      </c>
    </row>
    <row r="275" spans="1:1" x14ac:dyDescent="0.2">
      <c r="A275">
        <v>273</v>
      </c>
    </row>
    <row r="276" spans="1:1" x14ac:dyDescent="0.2">
      <c r="A276">
        <v>274</v>
      </c>
    </row>
    <row r="277" spans="1:1" x14ac:dyDescent="0.2">
      <c r="A277">
        <v>275</v>
      </c>
    </row>
    <row r="278" spans="1:1" x14ac:dyDescent="0.2">
      <c r="A278">
        <v>276</v>
      </c>
    </row>
    <row r="279" spans="1:1" x14ac:dyDescent="0.2">
      <c r="A279">
        <v>277</v>
      </c>
    </row>
    <row r="280" spans="1:1" x14ac:dyDescent="0.2">
      <c r="A280">
        <v>278</v>
      </c>
    </row>
    <row r="281" spans="1:1" x14ac:dyDescent="0.2">
      <c r="A281">
        <v>279</v>
      </c>
    </row>
    <row r="282" spans="1:1" x14ac:dyDescent="0.2">
      <c r="A282">
        <v>280</v>
      </c>
    </row>
    <row r="283" spans="1:1" x14ac:dyDescent="0.2">
      <c r="A283">
        <v>281</v>
      </c>
    </row>
    <row r="284" spans="1:1" x14ac:dyDescent="0.2">
      <c r="A284">
        <v>282</v>
      </c>
    </row>
    <row r="285" spans="1:1" x14ac:dyDescent="0.2">
      <c r="A285">
        <v>283</v>
      </c>
    </row>
    <row r="286" spans="1:1" x14ac:dyDescent="0.2">
      <c r="A286">
        <v>284</v>
      </c>
    </row>
    <row r="287" spans="1:1" x14ac:dyDescent="0.2">
      <c r="A287">
        <v>285</v>
      </c>
    </row>
    <row r="288" spans="1:1" x14ac:dyDescent="0.2">
      <c r="A288">
        <v>286</v>
      </c>
    </row>
    <row r="289" spans="1:1" x14ac:dyDescent="0.2">
      <c r="A289">
        <v>287</v>
      </c>
    </row>
    <row r="290" spans="1:1" x14ac:dyDescent="0.2">
      <c r="A290">
        <v>288</v>
      </c>
    </row>
    <row r="291" spans="1:1" x14ac:dyDescent="0.2">
      <c r="A291">
        <v>289</v>
      </c>
    </row>
    <row r="292" spans="1:1" x14ac:dyDescent="0.2">
      <c r="A292">
        <v>290</v>
      </c>
    </row>
    <row r="293" spans="1:1" x14ac:dyDescent="0.2">
      <c r="A293">
        <v>291</v>
      </c>
    </row>
    <row r="294" spans="1:1" x14ac:dyDescent="0.2">
      <c r="A294">
        <v>292</v>
      </c>
    </row>
    <row r="295" spans="1:1" x14ac:dyDescent="0.2">
      <c r="A295">
        <v>293</v>
      </c>
    </row>
    <row r="296" spans="1:1" x14ac:dyDescent="0.2">
      <c r="A296">
        <v>294</v>
      </c>
    </row>
    <row r="297" spans="1:1" x14ac:dyDescent="0.2">
      <c r="A297">
        <v>295</v>
      </c>
    </row>
    <row r="298" spans="1:1" x14ac:dyDescent="0.2">
      <c r="A298">
        <v>296</v>
      </c>
    </row>
    <row r="299" spans="1:1" x14ac:dyDescent="0.2">
      <c r="A299">
        <v>297</v>
      </c>
    </row>
    <row r="300" spans="1:1" x14ac:dyDescent="0.2">
      <c r="A300">
        <v>298</v>
      </c>
    </row>
    <row r="301" spans="1:1" x14ac:dyDescent="0.2">
      <c r="A301">
        <v>299</v>
      </c>
    </row>
    <row r="302" spans="1:1" x14ac:dyDescent="0.2">
      <c r="A302">
        <v>300</v>
      </c>
    </row>
    <row r="303" spans="1:1" x14ac:dyDescent="0.2">
      <c r="A303">
        <v>301</v>
      </c>
    </row>
    <row r="304" spans="1:1" x14ac:dyDescent="0.2">
      <c r="A304">
        <v>302</v>
      </c>
    </row>
    <row r="305" spans="1:1" x14ac:dyDescent="0.2">
      <c r="A305">
        <v>303</v>
      </c>
    </row>
    <row r="306" spans="1:1" x14ac:dyDescent="0.2">
      <c r="A306">
        <v>304</v>
      </c>
    </row>
    <row r="307" spans="1:1" x14ac:dyDescent="0.2">
      <c r="A307">
        <v>305</v>
      </c>
    </row>
    <row r="308" spans="1:1" x14ac:dyDescent="0.2">
      <c r="A308">
        <v>306</v>
      </c>
    </row>
    <row r="309" spans="1:1" x14ac:dyDescent="0.2">
      <c r="A309">
        <v>307</v>
      </c>
    </row>
    <row r="310" spans="1:1" x14ac:dyDescent="0.2">
      <c r="A310">
        <v>308</v>
      </c>
    </row>
    <row r="311" spans="1:1" x14ac:dyDescent="0.2">
      <c r="A311">
        <v>309</v>
      </c>
    </row>
    <row r="312" spans="1:1" x14ac:dyDescent="0.2">
      <c r="A312">
        <v>310</v>
      </c>
    </row>
    <row r="313" spans="1:1" x14ac:dyDescent="0.2">
      <c r="A313">
        <v>311</v>
      </c>
    </row>
    <row r="314" spans="1:1" x14ac:dyDescent="0.2">
      <c r="A314">
        <v>312</v>
      </c>
    </row>
    <row r="315" spans="1:1" x14ac:dyDescent="0.2">
      <c r="A315">
        <v>313</v>
      </c>
    </row>
    <row r="316" spans="1:1" x14ac:dyDescent="0.2">
      <c r="A316">
        <v>314</v>
      </c>
    </row>
    <row r="317" spans="1:1" x14ac:dyDescent="0.2">
      <c r="A317">
        <v>315</v>
      </c>
    </row>
    <row r="318" spans="1:1" x14ac:dyDescent="0.2">
      <c r="A318">
        <v>316</v>
      </c>
    </row>
    <row r="319" spans="1:1" x14ac:dyDescent="0.2">
      <c r="A319">
        <v>317</v>
      </c>
    </row>
    <row r="320" spans="1:1" x14ac:dyDescent="0.2">
      <c r="A320">
        <v>318</v>
      </c>
    </row>
    <row r="321" spans="1:1" x14ac:dyDescent="0.2">
      <c r="A321">
        <v>319</v>
      </c>
    </row>
    <row r="322" spans="1:1" x14ac:dyDescent="0.2">
      <c r="A322">
        <v>320</v>
      </c>
    </row>
    <row r="323" spans="1:1" x14ac:dyDescent="0.2">
      <c r="A323">
        <v>321</v>
      </c>
    </row>
    <row r="324" spans="1:1" x14ac:dyDescent="0.2">
      <c r="A324">
        <v>322</v>
      </c>
    </row>
    <row r="325" spans="1:1" x14ac:dyDescent="0.2">
      <c r="A325">
        <v>323</v>
      </c>
    </row>
    <row r="326" spans="1:1" x14ac:dyDescent="0.2">
      <c r="A326">
        <v>324</v>
      </c>
    </row>
    <row r="327" spans="1:1" x14ac:dyDescent="0.2">
      <c r="A327">
        <v>325</v>
      </c>
    </row>
    <row r="328" spans="1:1" x14ac:dyDescent="0.2">
      <c r="A328">
        <v>326</v>
      </c>
    </row>
    <row r="329" spans="1:1" x14ac:dyDescent="0.2">
      <c r="A329">
        <v>327</v>
      </c>
    </row>
    <row r="330" spans="1:1" x14ac:dyDescent="0.2">
      <c r="A330">
        <v>328</v>
      </c>
    </row>
    <row r="331" spans="1:1" x14ac:dyDescent="0.2">
      <c r="A331">
        <v>329</v>
      </c>
    </row>
    <row r="332" spans="1:1" x14ac:dyDescent="0.2">
      <c r="A332">
        <v>330</v>
      </c>
    </row>
    <row r="333" spans="1:1" x14ac:dyDescent="0.2">
      <c r="A333">
        <v>331</v>
      </c>
    </row>
    <row r="334" spans="1:1" x14ac:dyDescent="0.2">
      <c r="A334">
        <v>332</v>
      </c>
    </row>
    <row r="335" spans="1:1" x14ac:dyDescent="0.2">
      <c r="A335">
        <v>333</v>
      </c>
    </row>
    <row r="336" spans="1:1" x14ac:dyDescent="0.2">
      <c r="A336">
        <v>334</v>
      </c>
    </row>
    <row r="337" spans="1:1" x14ac:dyDescent="0.2">
      <c r="A337">
        <v>335</v>
      </c>
    </row>
    <row r="338" spans="1:1" x14ac:dyDescent="0.2">
      <c r="A338">
        <v>336</v>
      </c>
    </row>
    <row r="339" spans="1:1" x14ac:dyDescent="0.2">
      <c r="A339">
        <v>337</v>
      </c>
    </row>
    <row r="340" spans="1:1" x14ac:dyDescent="0.2">
      <c r="A340">
        <v>338</v>
      </c>
    </row>
    <row r="341" spans="1:1" x14ac:dyDescent="0.2">
      <c r="A341">
        <v>339</v>
      </c>
    </row>
    <row r="342" spans="1:1" x14ac:dyDescent="0.2">
      <c r="A342">
        <v>340</v>
      </c>
    </row>
    <row r="343" spans="1:1" x14ac:dyDescent="0.2">
      <c r="A343">
        <v>341</v>
      </c>
    </row>
    <row r="344" spans="1:1" x14ac:dyDescent="0.2">
      <c r="A344">
        <v>342</v>
      </c>
    </row>
    <row r="345" spans="1:1" x14ac:dyDescent="0.2">
      <c r="A345">
        <v>343</v>
      </c>
    </row>
    <row r="346" spans="1:1" x14ac:dyDescent="0.2">
      <c r="A346">
        <v>344</v>
      </c>
    </row>
    <row r="347" spans="1:1" x14ac:dyDescent="0.2">
      <c r="A347">
        <v>345</v>
      </c>
    </row>
    <row r="348" spans="1:1" x14ac:dyDescent="0.2">
      <c r="A348">
        <v>346</v>
      </c>
    </row>
    <row r="349" spans="1:1" x14ac:dyDescent="0.2">
      <c r="A349">
        <v>347</v>
      </c>
    </row>
    <row r="350" spans="1:1" x14ac:dyDescent="0.2">
      <c r="A350">
        <v>348</v>
      </c>
    </row>
    <row r="351" spans="1:1" x14ac:dyDescent="0.2">
      <c r="A351">
        <v>349</v>
      </c>
    </row>
    <row r="352" spans="1:1" x14ac:dyDescent="0.2">
      <c r="A352">
        <v>350</v>
      </c>
    </row>
    <row r="353" spans="1:1" x14ac:dyDescent="0.2">
      <c r="A353">
        <v>351</v>
      </c>
    </row>
    <row r="354" spans="1:1" x14ac:dyDescent="0.2">
      <c r="A354">
        <v>352</v>
      </c>
    </row>
    <row r="355" spans="1:1" x14ac:dyDescent="0.2">
      <c r="A355">
        <v>353</v>
      </c>
    </row>
    <row r="356" spans="1:1" x14ac:dyDescent="0.2">
      <c r="A356">
        <v>354</v>
      </c>
    </row>
    <row r="357" spans="1:1" x14ac:dyDescent="0.2">
      <c r="A357">
        <v>355</v>
      </c>
    </row>
    <row r="358" spans="1:1" x14ac:dyDescent="0.2">
      <c r="A358">
        <v>356</v>
      </c>
    </row>
    <row r="359" spans="1:1" x14ac:dyDescent="0.2">
      <c r="A359">
        <v>357</v>
      </c>
    </row>
    <row r="360" spans="1:1" x14ac:dyDescent="0.2">
      <c r="A360">
        <v>358</v>
      </c>
    </row>
    <row r="361" spans="1:1" x14ac:dyDescent="0.2">
      <c r="A361">
        <v>359</v>
      </c>
    </row>
    <row r="362" spans="1:1" x14ac:dyDescent="0.2">
      <c r="A362">
        <v>360</v>
      </c>
    </row>
    <row r="363" spans="1:1" x14ac:dyDescent="0.2">
      <c r="A363">
        <v>361</v>
      </c>
    </row>
    <row r="364" spans="1:1" x14ac:dyDescent="0.2">
      <c r="A364">
        <v>362</v>
      </c>
    </row>
    <row r="365" spans="1:1" x14ac:dyDescent="0.2">
      <c r="A365">
        <v>363</v>
      </c>
    </row>
    <row r="366" spans="1:1" x14ac:dyDescent="0.2">
      <c r="A366">
        <v>364</v>
      </c>
    </row>
    <row r="367" spans="1:1" x14ac:dyDescent="0.2">
      <c r="A367">
        <v>365</v>
      </c>
    </row>
    <row r="368" spans="1:1" x14ac:dyDescent="0.2">
      <c r="A368">
        <v>366</v>
      </c>
    </row>
    <row r="369" spans="1:1" x14ac:dyDescent="0.2">
      <c r="A369">
        <v>367</v>
      </c>
    </row>
    <row r="370" spans="1:1" x14ac:dyDescent="0.2">
      <c r="A370">
        <v>368</v>
      </c>
    </row>
    <row r="371" spans="1:1" x14ac:dyDescent="0.2">
      <c r="A371">
        <v>369</v>
      </c>
    </row>
    <row r="372" spans="1:1" x14ac:dyDescent="0.2">
      <c r="A372">
        <v>370</v>
      </c>
    </row>
    <row r="373" spans="1:1" x14ac:dyDescent="0.2">
      <c r="A373">
        <v>371</v>
      </c>
    </row>
    <row r="374" spans="1:1" x14ac:dyDescent="0.2">
      <c r="A374">
        <v>372</v>
      </c>
    </row>
    <row r="375" spans="1:1" x14ac:dyDescent="0.2">
      <c r="A375">
        <v>373</v>
      </c>
    </row>
    <row r="376" spans="1:1" x14ac:dyDescent="0.2">
      <c r="A376">
        <v>374</v>
      </c>
    </row>
    <row r="377" spans="1:1" x14ac:dyDescent="0.2">
      <c r="A377">
        <v>375</v>
      </c>
    </row>
    <row r="378" spans="1:1" x14ac:dyDescent="0.2">
      <c r="A378">
        <v>376</v>
      </c>
    </row>
    <row r="379" spans="1:1" x14ac:dyDescent="0.2">
      <c r="A379">
        <v>377</v>
      </c>
    </row>
    <row r="380" spans="1:1" x14ac:dyDescent="0.2">
      <c r="A380">
        <v>378</v>
      </c>
    </row>
    <row r="381" spans="1:1" x14ac:dyDescent="0.2">
      <c r="A381">
        <v>379</v>
      </c>
    </row>
    <row r="382" spans="1:1" x14ac:dyDescent="0.2">
      <c r="A382">
        <v>380</v>
      </c>
    </row>
    <row r="383" spans="1:1" x14ac:dyDescent="0.2">
      <c r="A383">
        <v>381</v>
      </c>
    </row>
    <row r="384" spans="1:1" x14ac:dyDescent="0.2">
      <c r="A384">
        <v>382</v>
      </c>
    </row>
    <row r="385" spans="1:1" x14ac:dyDescent="0.2">
      <c r="A385">
        <v>383</v>
      </c>
    </row>
    <row r="386" spans="1:1" x14ac:dyDescent="0.2">
      <c r="A386">
        <v>384</v>
      </c>
    </row>
    <row r="387" spans="1:1" x14ac:dyDescent="0.2">
      <c r="A387">
        <v>385</v>
      </c>
    </row>
    <row r="388" spans="1:1" x14ac:dyDescent="0.2">
      <c r="A388">
        <v>386</v>
      </c>
    </row>
    <row r="389" spans="1:1" x14ac:dyDescent="0.2">
      <c r="A389">
        <v>387</v>
      </c>
    </row>
    <row r="390" spans="1:1" x14ac:dyDescent="0.2">
      <c r="A390">
        <v>388</v>
      </c>
    </row>
    <row r="391" spans="1:1" x14ac:dyDescent="0.2">
      <c r="A391">
        <v>389</v>
      </c>
    </row>
    <row r="392" spans="1:1" x14ac:dyDescent="0.2">
      <c r="A392">
        <v>390</v>
      </c>
    </row>
    <row r="393" spans="1:1" x14ac:dyDescent="0.2">
      <c r="A393">
        <v>391</v>
      </c>
    </row>
    <row r="394" spans="1:1" x14ac:dyDescent="0.2">
      <c r="A394">
        <v>392</v>
      </c>
    </row>
    <row r="395" spans="1:1" x14ac:dyDescent="0.2">
      <c r="A395">
        <v>393</v>
      </c>
    </row>
    <row r="396" spans="1:1" x14ac:dyDescent="0.2">
      <c r="A396">
        <v>394</v>
      </c>
    </row>
    <row r="397" spans="1:1" x14ac:dyDescent="0.2">
      <c r="A397">
        <v>395</v>
      </c>
    </row>
    <row r="398" spans="1:1" x14ac:dyDescent="0.2">
      <c r="A398">
        <v>396</v>
      </c>
    </row>
    <row r="399" spans="1:1" x14ac:dyDescent="0.2">
      <c r="A399">
        <v>397</v>
      </c>
    </row>
    <row r="400" spans="1:1" x14ac:dyDescent="0.2">
      <c r="A400">
        <v>398</v>
      </c>
    </row>
    <row r="401" spans="1:1" x14ac:dyDescent="0.2">
      <c r="A401">
        <v>399</v>
      </c>
    </row>
    <row r="402" spans="1:1" x14ac:dyDescent="0.2">
      <c r="A402">
        <v>400</v>
      </c>
    </row>
    <row r="403" spans="1:1" x14ac:dyDescent="0.2">
      <c r="A403">
        <v>401</v>
      </c>
    </row>
    <row r="404" spans="1:1" x14ac:dyDescent="0.2">
      <c r="A404">
        <v>402</v>
      </c>
    </row>
    <row r="405" spans="1:1" x14ac:dyDescent="0.2">
      <c r="A405">
        <v>403</v>
      </c>
    </row>
    <row r="406" spans="1:1" x14ac:dyDescent="0.2">
      <c r="A406">
        <v>404</v>
      </c>
    </row>
    <row r="407" spans="1:1" x14ac:dyDescent="0.2">
      <c r="A407">
        <v>405</v>
      </c>
    </row>
    <row r="408" spans="1:1" x14ac:dyDescent="0.2">
      <c r="A408">
        <v>406</v>
      </c>
    </row>
    <row r="409" spans="1:1" x14ac:dyDescent="0.2">
      <c r="A409">
        <v>407</v>
      </c>
    </row>
    <row r="410" spans="1:1" x14ac:dyDescent="0.2">
      <c r="A410">
        <v>408</v>
      </c>
    </row>
    <row r="411" spans="1:1" x14ac:dyDescent="0.2">
      <c r="A411">
        <v>409</v>
      </c>
    </row>
    <row r="412" spans="1:1" x14ac:dyDescent="0.2">
      <c r="A412">
        <v>410</v>
      </c>
    </row>
    <row r="413" spans="1:1" x14ac:dyDescent="0.2">
      <c r="A413">
        <v>411</v>
      </c>
    </row>
    <row r="414" spans="1:1" x14ac:dyDescent="0.2">
      <c r="A414">
        <v>412</v>
      </c>
    </row>
    <row r="415" spans="1:1" x14ac:dyDescent="0.2">
      <c r="A415">
        <v>413</v>
      </c>
    </row>
    <row r="416" spans="1:1" x14ac:dyDescent="0.2">
      <c r="A416">
        <v>414</v>
      </c>
    </row>
    <row r="417" spans="1:1" x14ac:dyDescent="0.2">
      <c r="A417">
        <v>415</v>
      </c>
    </row>
    <row r="418" spans="1:1" x14ac:dyDescent="0.2">
      <c r="A418">
        <v>416</v>
      </c>
    </row>
    <row r="419" spans="1:1" x14ac:dyDescent="0.2">
      <c r="A419">
        <v>417</v>
      </c>
    </row>
    <row r="420" spans="1:1" x14ac:dyDescent="0.2">
      <c r="A420">
        <v>418</v>
      </c>
    </row>
    <row r="421" spans="1:1" x14ac:dyDescent="0.2">
      <c r="A421">
        <v>419</v>
      </c>
    </row>
    <row r="422" spans="1:1" x14ac:dyDescent="0.2">
      <c r="A422">
        <v>420</v>
      </c>
    </row>
    <row r="423" spans="1:1" x14ac:dyDescent="0.2">
      <c r="A423">
        <v>421</v>
      </c>
    </row>
    <row r="424" spans="1:1" x14ac:dyDescent="0.2">
      <c r="A424">
        <v>422</v>
      </c>
    </row>
    <row r="425" spans="1:1" x14ac:dyDescent="0.2">
      <c r="A425">
        <v>423</v>
      </c>
    </row>
    <row r="426" spans="1:1" x14ac:dyDescent="0.2">
      <c r="A426">
        <v>424</v>
      </c>
    </row>
    <row r="427" spans="1:1" x14ac:dyDescent="0.2">
      <c r="A427">
        <v>425</v>
      </c>
    </row>
    <row r="428" spans="1:1" x14ac:dyDescent="0.2">
      <c r="A428">
        <v>426</v>
      </c>
    </row>
    <row r="429" spans="1:1" x14ac:dyDescent="0.2">
      <c r="A429">
        <v>427</v>
      </c>
    </row>
    <row r="430" spans="1:1" x14ac:dyDescent="0.2">
      <c r="A430">
        <v>428</v>
      </c>
    </row>
    <row r="431" spans="1:1" x14ac:dyDescent="0.2">
      <c r="A431">
        <v>429</v>
      </c>
    </row>
    <row r="432" spans="1:1" x14ac:dyDescent="0.2">
      <c r="A432">
        <v>430</v>
      </c>
    </row>
    <row r="433" spans="1:1" x14ac:dyDescent="0.2">
      <c r="A433">
        <v>431</v>
      </c>
    </row>
    <row r="434" spans="1:1" x14ac:dyDescent="0.2">
      <c r="A434">
        <v>432</v>
      </c>
    </row>
    <row r="435" spans="1:1" x14ac:dyDescent="0.2">
      <c r="A435">
        <v>433</v>
      </c>
    </row>
    <row r="436" spans="1:1" x14ac:dyDescent="0.2">
      <c r="A436">
        <v>434</v>
      </c>
    </row>
    <row r="437" spans="1:1" x14ac:dyDescent="0.2">
      <c r="A437">
        <v>435</v>
      </c>
    </row>
    <row r="438" spans="1:1" x14ac:dyDescent="0.2">
      <c r="A438">
        <v>436</v>
      </c>
    </row>
    <row r="439" spans="1:1" x14ac:dyDescent="0.2">
      <c r="A439">
        <v>437</v>
      </c>
    </row>
    <row r="440" spans="1:1" x14ac:dyDescent="0.2">
      <c r="A440">
        <v>438</v>
      </c>
    </row>
    <row r="441" spans="1:1" x14ac:dyDescent="0.2">
      <c r="A441">
        <v>439</v>
      </c>
    </row>
    <row r="442" spans="1:1" x14ac:dyDescent="0.2">
      <c r="A442">
        <v>440</v>
      </c>
    </row>
    <row r="443" spans="1:1" x14ac:dyDescent="0.2">
      <c r="A443">
        <v>441</v>
      </c>
    </row>
    <row r="444" spans="1:1" x14ac:dyDescent="0.2">
      <c r="A444">
        <v>442</v>
      </c>
    </row>
    <row r="445" spans="1:1" x14ac:dyDescent="0.2">
      <c r="A445">
        <v>443</v>
      </c>
    </row>
    <row r="446" spans="1:1" x14ac:dyDescent="0.2">
      <c r="A446">
        <v>444</v>
      </c>
    </row>
    <row r="447" spans="1:1" x14ac:dyDescent="0.2">
      <c r="A447">
        <v>445</v>
      </c>
    </row>
    <row r="448" spans="1:1" x14ac:dyDescent="0.2">
      <c r="A448">
        <v>446</v>
      </c>
    </row>
    <row r="449" spans="1:1" x14ac:dyDescent="0.2">
      <c r="A449">
        <v>447</v>
      </c>
    </row>
    <row r="450" spans="1:1" x14ac:dyDescent="0.2">
      <c r="A450">
        <v>448</v>
      </c>
    </row>
    <row r="451" spans="1:1" x14ac:dyDescent="0.2">
      <c r="A451">
        <v>449</v>
      </c>
    </row>
    <row r="452" spans="1:1" x14ac:dyDescent="0.2">
      <c r="A452">
        <v>450</v>
      </c>
    </row>
    <row r="453" spans="1:1" x14ac:dyDescent="0.2">
      <c r="A453">
        <v>451</v>
      </c>
    </row>
    <row r="454" spans="1:1" x14ac:dyDescent="0.2">
      <c r="A454">
        <v>452</v>
      </c>
    </row>
    <row r="455" spans="1:1" x14ac:dyDescent="0.2">
      <c r="A455">
        <v>453</v>
      </c>
    </row>
    <row r="456" spans="1:1" x14ac:dyDescent="0.2">
      <c r="A456">
        <v>454</v>
      </c>
    </row>
    <row r="457" spans="1:1" x14ac:dyDescent="0.2">
      <c r="A457">
        <v>455</v>
      </c>
    </row>
    <row r="458" spans="1:1" x14ac:dyDescent="0.2">
      <c r="A458">
        <v>456</v>
      </c>
    </row>
    <row r="459" spans="1:1" x14ac:dyDescent="0.2">
      <c r="A459">
        <v>457</v>
      </c>
    </row>
    <row r="460" spans="1:1" x14ac:dyDescent="0.2">
      <c r="A460">
        <v>458</v>
      </c>
    </row>
    <row r="461" spans="1:1" x14ac:dyDescent="0.2">
      <c r="A461">
        <v>459</v>
      </c>
    </row>
    <row r="462" spans="1:1" x14ac:dyDescent="0.2">
      <c r="A462">
        <v>460</v>
      </c>
    </row>
    <row r="463" spans="1:1" x14ac:dyDescent="0.2">
      <c r="A463">
        <v>461</v>
      </c>
    </row>
    <row r="464" spans="1:1" x14ac:dyDescent="0.2">
      <c r="A464">
        <v>462</v>
      </c>
    </row>
    <row r="465" spans="1:1" x14ac:dyDescent="0.2">
      <c r="A465">
        <v>463</v>
      </c>
    </row>
    <row r="466" spans="1:1" x14ac:dyDescent="0.2">
      <c r="A466">
        <v>464</v>
      </c>
    </row>
    <row r="467" spans="1:1" x14ac:dyDescent="0.2">
      <c r="A467">
        <v>465</v>
      </c>
    </row>
    <row r="468" spans="1:1" x14ac:dyDescent="0.2">
      <c r="A468">
        <v>466</v>
      </c>
    </row>
    <row r="469" spans="1:1" x14ac:dyDescent="0.2">
      <c r="A469">
        <v>467</v>
      </c>
    </row>
    <row r="470" spans="1:1" x14ac:dyDescent="0.2">
      <c r="A470">
        <v>468</v>
      </c>
    </row>
    <row r="471" spans="1:1" x14ac:dyDescent="0.2">
      <c r="A471">
        <v>469</v>
      </c>
    </row>
    <row r="472" spans="1:1" x14ac:dyDescent="0.2">
      <c r="A472">
        <v>470</v>
      </c>
    </row>
    <row r="473" spans="1:1" x14ac:dyDescent="0.2">
      <c r="A473">
        <v>471</v>
      </c>
    </row>
    <row r="474" spans="1:1" x14ac:dyDescent="0.2">
      <c r="A474">
        <v>472</v>
      </c>
    </row>
    <row r="475" spans="1:1" x14ac:dyDescent="0.2">
      <c r="A475">
        <v>473</v>
      </c>
    </row>
    <row r="476" spans="1:1" x14ac:dyDescent="0.2">
      <c r="A476">
        <v>474</v>
      </c>
    </row>
    <row r="477" spans="1:1" x14ac:dyDescent="0.2">
      <c r="A477">
        <v>475</v>
      </c>
    </row>
    <row r="478" spans="1:1" x14ac:dyDescent="0.2">
      <c r="A478">
        <v>476</v>
      </c>
    </row>
    <row r="479" spans="1:1" x14ac:dyDescent="0.2">
      <c r="A479">
        <v>477</v>
      </c>
    </row>
    <row r="480" spans="1:1" x14ac:dyDescent="0.2">
      <c r="A480">
        <v>478</v>
      </c>
    </row>
    <row r="481" spans="1:1" x14ac:dyDescent="0.2">
      <c r="A481">
        <v>479</v>
      </c>
    </row>
    <row r="482" spans="1:1" x14ac:dyDescent="0.2">
      <c r="A482">
        <v>480</v>
      </c>
    </row>
    <row r="483" spans="1:1" x14ac:dyDescent="0.2">
      <c r="A483">
        <v>481</v>
      </c>
    </row>
    <row r="484" spans="1:1" x14ac:dyDescent="0.2">
      <c r="A484">
        <v>482</v>
      </c>
    </row>
    <row r="485" spans="1:1" x14ac:dyDescent="0.2">
      <c r="A485">
        <v>483</v>
      </c>
    </row>
    <row r="486" spans="1:1" x14ac:dyDescent="0.2">
      <c r="A486">
        <v>484</v>
      </c>
    </row>
    <row r="487" spans="1:1" x14ac:dyDescent="0.2">
      <c r="A487">
        <v>485</v>
      </c>
    </row>
    <row r="488" spans="1:1" x14ac:dyDescent="0.2">
      <c r="A488">
        <v>486</v>
      </c>
    </row>
    <row r="489" spans="1:1" x14ac:dyDescent="0.2">
      <c r="A489">
        <v>487</v>
      </c>
    </row>
    <row r="490" spans="1:1" x14ac:dyDescent="0.2">
      <c r="A490">
        <v>488</v>
      </c>
    </row>
    <row r="491" spans="1:1" x14ac:dyDescent="0.2">
      <c r="A491">
        <v>489</v>
      </c>
    </row>
    <row r="492" spans="1:1" x14ac:dyDescent="0.2">
      <c r="A492">
        <v>490</v>
      </c>
    </row>
    <row r="493" spans="1:1" x14ac:dyDescent="0.2">
      <c r="A493">
        <v>491</v>
      </c>
    </row>
    <row r="494" spans="1:1" x14ac:dyDescent="0.2">
      <c r="A494">
        <v>492</v>
      </c>
    </row>
    <row r="495" spans="1:1" x14ac:dyDescent="0.2">
      <c r="A495">
        <v>493</v>
      </c>
    </row>
    <row r="496" spans="1:1" x14ac:dyDescent="0.2">
      <c r="A496">
        <v>494</v>
      </c>
    </row>
    <row r="497" spans="1:1" x14ac:dyDescent="0.2">
      <c r="A497">
        <v>495</v>
      </c>
    </row>
    <row r="498" spans="1:1" x14ac:dyDescent="0.2">
      <c r="A498">
        <v>496</v>
      </c>
    </row>
    <row r="499" spans="1:1" x14ac:dyDescent="0.2">
      <c r="A499">
        <v>497</v>
      </c>
    </row>
    <row r="500" spans="1:1" x14ac:dyDescent="0.2">
      <c r="A500">
        <v>498</v>
      </c>
    </row>
    <row r="501" spans="1:1" x14ac:dyDescent="0.2">
      <c r="A501">
        <v>499</v>
      </c>
    </row>
    <row r="502" spans="1:1" x14ac:dyDescent="0.2">
      <c r="A502">
        <v>500</v>
      </c>
    </row>
    <row r="503" spans="1:1" x14ac:dyDescent="0.2">
      <c r="A503">
        <v>501</v>
      </c>
    </row>
    <row r="504" spans="1:1" x14ac:dyDescent="0.2">
      <c r="A504">
        <v>502</v>
      </c>
    </row>
    <row r="505" spans="1:1" x14ac:dyDescent="0.2">
      <c r="A505">
        <v>503</v>
      </c>
    </row>
    <row r="506" spans="1:1" x14ac:dyDescent="0.2">
      <c r="A506">
        <v>504</v>
      </c>
    </row>
    <row r="507" spans="1:1" x14ac:dyDescent="0.2">
      <c r="A507">
        <v>505</v>
      </c>
    </row>
    <row r="508" spans="1:1" x14ac:dyDescent="0.2">
      <c r="A508">
        <v>506</v>
      </c>
    </row>
    <row r="509" spans="1:1" x14ac:dyDescent="0.2">
      <c r="A509">
        <v>507</v>
      </c>
    </row>
    <row r="510" spans="1:1" x14ac:dyDescent="0.2">
      <c r="A510">
        <v>508</v>
      </c>
    </row>
    <row r="511" spans="1:1" x14ac:dyDescent="0.2">
      <c r="A511">
        <v>509</v>
      </c>
    </row>
    <row r="512" spans="1:1" x14ac:dyDescent="0.2">
      <c r="A512">
        <v>510</v>
      </c>
    </row>
    <row r="513" spans="1:1" x14ac:dyDescent="0.2">
      <c r="A513">
        <v>511</v>
      </c>
    </row>
    <row r="514" spans="1:1" x14ac:dyDescent="0.2">
      <c r="A514">
        <v>512</v>
      </c>
    </row>
    <row r="515" spans="1:1" x14ac:dyDescent="0.2">
      <c r="A515">
        <v>513</v>
      </c>
    </row>
    <row r="516" spans="1:1" x14ac:dyDescent="0.2">
      <c r="A516">
        <v>514</v>
      </c>
    </row>
    <row r="517" spans="1:1" x14ac:dyDescent="0.2">
      <c r="A517">
        <v>515</v>
      </c>
    </row>
    <row r="518" spans="1:1" x14ac:dyDescent="0.2">
      <c r="A518">
        <v>516</v>
      </c>
    </row>
    <row r="519" spans="1:1" x14ac:dyDescent="0.2">
      <c r="A519">
        <v>517</v>
      </c>
    </row>
    <row r="520" spans="1:1" x14ac:dyDescent="0.2">
      <c r="A520">
        <v>518</v>
      </c>
    </row>
    <row r="521" spans="1:1" x14ac:dyDescent="0.2">
      <c r="A521">
        <v>519</v>
      </c>
    </row>
    <row r="522" spans="1:1" x14ac:dyDescent="0.2">
      <c r="A522">
        <v>520</v>
      </c>
    </row>
    <row r="523" spans="1:1" x14ac:dyDescent="0.2">
      <c r="A523">
        <v>521</v>
      </c>
    </row>
    <row r="524" spans="1:1" x14ac:dyDescent="0.2">
      <c r="A524">
        <v>522</v>
      </c>
    </row>
    <row r="525" spans="1:1" x14ac:dyDescent="0.2">
      <c r="A525">
        <v>523</v>
      </c>
    </row>
    <row r="526" spans="1:1" x14ac:dyDescent="0.2">
      <c r="A526">
        <v>524</v>
      </c>
    </row>
    <row r="527" spans="1:1" x14ac:dyDescent="0.2">
      <c r="A527">
        <v>525</v>
      </c>
    </row>
    <row r="528" spans="1:1" x14ac:dyDescent="0.2">
      <c r="A528">
        <v>526</v>
      </c>
    </row>
    <row r="529" spans="1:1" x14ac:dyDescent="0.2">
      <c r="A529">
        <v>527</v>
      </c>
    </row>
    <row r="530" spans="1:1" x14ac:dyDescent="0.2">
      <c r="A530">
        <v>528</v>
      </c>
    </row>
    <row r="531" spans="1:1" x14ac:dyDescent="0.2">
      <c r="A531">
        <v>529</v>
      </c>
    </row>
    <row r="532" spans="1:1" x14ac:dyDescent="0.2">
      <c r="A532">
        <v>530</v>
      </c>
    </row>
    <row r="533" spans="1:1" x14ac:dyDescent="0.2">
      <c r="A533">
        <v>531</v>
      </c>
    </row>
    <row r="534" spans="1:1" x14ac:dyDescent="0.2">
      <c r="A534">
        <v>532</v>
      </c>
    </row>
    <row r="535" spans="1:1" x14ac:dyDescent="0.2">
      <c r="A535">
        <v>533</v>
      </c>
    </row>
    <row r="536" spans="1:1" x14ac:dyDescent="0.2">
      <c r="A536">
        <v>534</v>
      </c>
    </row>
    <row r="537" spans="1:1" x14ac:dyDescent="0.2">
      <c r="A537">
        <v>535</v>
      </c>
    </row>
    <row r="538" spans="1:1" x14ac:dyDescent="0.2">
      <c r="A538">
        <v>536</v>
      </c>
    </row>
    <row r="539" spans="1:1" x14ac:dyDescent="0.2">
      <c r="A539">
        <v>537</v>
      </c>
    </row>
    <row r="540" spans="1:1" x14ac:dyDescent="0.2">
      <c r="A540">
        <v>538</v>
      </c>
    </row>
    <row r="541" spans="1:1" x14ac:dyDescent="0.2">
      <c r="A541">
        <v>539</v>
      </c>
    </row>
    <row r="542" spans="1:1" x14ac:dyDescent="0.2">
      <c r="A542">
        <v>540</v>
      </c>
    </row>
    <row r="543" spans="1:1" x14ac:dyDescent="0.2">
      <c r="A543">
        <v>541</v>
      </c>
    </row>
    <row r="544" spans="1:1" x14ac:dyDescent="0.2">
      <c r="A544">
        <v>542</v>
      </c>
    </row>
    <row r="545" spans="1:1" x14ac:dyDescent="0.2">
      <c r="A545">
        <v>543</v>
      </c>
    </row>
    <row r="546" spans="1:1" x14ac:dyDescent="0.2">
      <c r="A546">
        <v>544</v>
      </c>
    </row>
    <row r="547" spans="1:1" x14ac:dyDescent="0.2">
      <c r="A547">
        <v>545</v>
      </c>
    </row>
    <row r="548" spans="1:1" x14ac:dyDescent="0.2">
      <c r="A548">
        <v>546</v>
      </c>
    </row>
    <row r="549" spans="1:1" x14ac:dyDescent="0.2">
      <c r="A549">
        <v>547</v>
      </c>
    </row>
    <row r="550" spans="1:1" x14ac:dyDescent="0.2">
      <c r="A550">
        <v>548</v>
      </c>
    </row>
    <row r="551" spans="1:1" x14ac:dyDescent="0.2">
      <c r="A551">
        <v>549</v>
      </c>
    </row>
    <row r="552" spans="1:1" x14ac:dyDescent="0.2">
      <c r="A552">
        <v>550</v>
      </c>
    </row>
    <row r="553" spans="1:1" x14ac:dyDescent="0.2">
      <c r="A553">
        <v>551</v>
      </c>
    </row>
    <row r="554" spans="1:1" x14ac:dyDescent="0.2">
      <c r="A554">
        <v>552</v>
      </c>
    </row>
    <row r="555" spans="1:1" x14ac:dyDescent="0.2">
      <c r="A555">
        <v>553</v>
      </c>
    </row>
    <row r="556" spans="1:1" x14ac:dyDescent="0.2">
      <c r="A556">
        <v>554</v>
      </c>
    </row>
    <row r="557" spans="1:1" x14ac:dyDescent="0.2">
      <c r="A557">
        <v>555</v>
      </c>
    </row>
    <row r="558" spans="1:1" x14ac:dyDescent="0.2">
      <c r="A558">
        <v>556</v>
      </c>
    </row>
    <row r="559" spans="1:1" x14ac:dyDescent="0.2">
      <c r="A559">
        <v>557</v>
      </c>
    </row>
    <row r="560" spans="1:1" x14ac:dyDescent="0.2">
      <c r="A560">
        <v>558</v>
      </c>
    </row>
    <row r="561" spans="1:1" x14ac:dyDescent="0.2">
      <c r="A561">
        <v>559</v>
      </c>
    </row>
    <row r="562" spans="1:1" x14ac:dyDescent="0.2">
      <c r="A562">
        <v>560</v>
      </c>
    </row>
    <row r="563" spans="1:1" x14ac:dyDescent="0.2">
      <c r="A563">
        <v>561</v>
      </c>
    </row>
    <row r="564" spans="1:1" x14ac:dyDescent="0.2">
      <c r="A564">
        <v>562</v>
      </c>
    </row>
    <row r="565" spans="1:1" x14ac:dyDescent="0.2">
      <c r="A565">
        <v>563</v>
      </c>
    </row>
    <row r="566" spans="1:1" x14ac:dyDescent="0.2">
      <c r="A566">
        <v>564</v>
      </c>
    </row>
    <row r="567" spans="1:1" x14ac:dyDescent="0.2">
      <c r="A567">
        <v>565</v>
      </c>
    </row>
    <row r="568" spans="1:1" x14ac:dyDescent="0.2">
      <c r="A568">
        <v>566</v>
      </c>
    </row>
    <row r="569" spans="1:1" x14ac:dyDescent="0.2">
      <c r="A569">
        <v>567</v>
      </c>
    </row>
    <row r="570" spans="1:1" x14ac:dyDescent="0.2">
      <c r="A570">
        <v>568</v>
      </c>
    </row>
    <row r="571" spans="1:1" x14ac:dyDescent="0.2">
      <c r="A571">
        <v>569</v>
      </c>
    </row>
    <row r="572" spans="1:1" x14ac:dyDescent="0.2">
      <c r="A572">
        <v>570</v>
      </c>
    </row>
    <row r="573" spans="1:1" x14ac:dyDescent="0.2">
      <c r="A573">
        <v>571</v>
      </c>
    </row>
    <row r="574" spans="1:1" x14ac:dyDescent="0.2">
      <c r="A574">
        <v>572</v>
      </c>
    </row>
    <row r="575" spans="1:1" x14ac:dyDescent="0.2">
      <c r="A575">
        <v>573</v>
      </c>
    </row>
    <row r="576" spans="1:1" x14ac:dyDescent="0.2">
      <c r="A576">
        <v>574</v>
      </c>
    </row>
    <row r="577" spans="1:2" x14ac:dyDescent="0.2">
      <c r="A577">
        <v>575</v>
      </c>
      <c r="B577" t="e" vm="39">
        <v>#VALUE!</v>
      </c>
    </row>
    <row r="578" spans="1:2" x14ac:dyDescent="0.2">
      <c r="A578">
        <v>576</v>
      </c>
      <c r="B578" t="s">
        <v>14</v>
      </c>
    </row>
    <row r="579" spans="1:2" x14ac:dyDescent="0.2">
      <c r="A579">
        <v>577</v>
      </c>
      <c r="B579" t="s">
        <v>11</v>
      </c>
    </row>
    <row r="581" spans="1:2" s="19" customFormat="1" x14ac:dyDescent="0.2">
      <c r="B581" s="19" t="s">
        <v>12</v>
      </c>
    </row>
    <row r="582" spans="1:2" s="19" customFormat="1" x14ac:dyDescent="0.2">
      <c r="B582" s="19" t="s">
        <v>13</v>
      </c>
    </row>
  </sheetData>
  <mergeCells count="1">
    <mergeCell ref="I1:L1"/>
  </mergeCells>
  <hyperlinks>
    <hyperlink ref="C4" r:id="rId1" display="Tesla (TSLA).xlsx" xr:uid="{47D3E4DC-7470-444E-8F11-CCD82726BE65}"/>
    <hyperlink ref="C31" r:id="rId2" display="Carvana (CVNA).xlsx" xr:uid="{84994554-D814-D14B-B138-DAA1C2536FA3}"/>
    <hyperlink ref="C35" r:id="rId3" display="Qurate Retail (QRTEA).xlsx" xr:uid="{148AF378-6F9F-8044-9603-718B42E21B9C}"/>
    <hyperlink ref="C27" r:id="rId4" display="Draftkings (DKNG).xlsx" xr:uid="{FE3F0A55-B2E6-2748-A4EF-B8FE9C74160A}"/>
    <hyperlink ref="C41" r:id="rId5" xr:uid="{E636266D-1C65-3245-A25A-8911966C14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D313-39F8-1246-A80E-8AD5A464D815}">
  <dimension ref="A1:O9"/>
  <sheetViews>
    <sheetView workbookViewId="0">
      <pane xSplit="2" ySplit="2" topLeftCell="C3" activePane="bottomRight" state="frozen"/>
      <selection pane="topRight" activeCell="C1" sqref="C1"/>
      <selection pane="bottomLeft" activeCell="A3" sqref="A3"/>
      <selection pane="bottomRight" sqref="A1:P2"/>
    </sheetView>
  </sheetViews>
  <sheetFormatPr baseColWidth="10" defaultRowHeight="16" x14ac:dyDescent="0.2"/>
  <cols>
    <col min="8" max="8" width="16" bestFit="1" customWidth="1"/>
  </cols>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3" spans="1:15" x14ac:dyDescent="0.2">
      <c r="A3">
        <v>1</v>
      </c>
    </row>
    <row r="9" spans="1:15" x14ac:dyDescent="0.2">
      <c r="B9" t="e" vm="40">
        <v>#VALUE!</v>
      </c>
      <c r="C9" t="str" cm="1">
        <f t="array" ref="C9">_FV(B9,"Ticker symbol",TRUE)</f>
        <v>KDP</v>
      </c>
      <c r="D9" s="5" cm="1">
        <f t="array" ref="D9">_FV(B9,"Price")</f>
        <v>35.1</v>
      </c>
      <c r="E9" s="4" cm="1">
        <f t="array" ref="E9">_FV(B9,"Beta")</f>
        <v>0.60470000000000002</v>
      </c>
      <c r="F9" s="6" cm="1">
        <f t="array" ref="F9">_FV(B9,"Price")/_FV(B9,"52 week high",TRUE)</f>
        <v>0.84967320261437906</v>
      </c>
      <c r="H9" s="2" cm="1">
        <f t="array" ref="H9">_FV(B9,"Market cap",TRUE)</f>
        <v>49366289700</v>
      </c>
    </row>
  </sheetData>
  <mergeCells count="1">
    <mergeCell ref="I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65D6-16DC-E243-A3FD-647C81CB9753}">
  <dimension ref="A1:O28"/>
  <sheetViews>
    <sheetView workbookViewId="0">
      <pane xSplit="2" ySplit="2" topLeftCell="C3" activePane="bottomRight" state="frozen"/>
      <selection pane="topRight" activeCell="C1" sqref="C1"/>
      <selection pane="bottomLeft" activeCell="A3" sqref="A3"/>
      <selection pane="bottomRight" sqref="A1:P2"/>
    </sheetView>
  </sheetViews>
  <sheetFormatPr baseColWidth="10" defaultRowHeight="16" x14ac:dyDescent="0.2"/>
  <cols>
    <col min="7" max="7" width="15" bestFit="1" customWidth="1"/>
    <col min="8" max="8" width="13.5" bestFit="1" customWidth="1"/>
  </cols>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8" spans="1:15" x14ac:dyDescent="0.2">
      <c r="A8" s="7"/>
      <c r="G8" s="14"/>
    </row>
    <row r="13" spans="1:15" x14ac:dyDescent="0.2">
      <c r="B13" t="e" vm="41">
        <v>#VALUE!</v>
      </c>
      <c r="C13" s="3" t="str" cm="1">
        <f t="array" ref="C13">_FV(B13,"Ticker symbol",TRUE)</f>
        <v>FLNG</v>
      </c>
      <c r="D13" s="5" cm="1">
        <f t="array" ref="D13">_FV(B13,"Price")</f>
        <v>31.46</v>
      </c>
      <c r="F13" s="11" cm="1">
        <f t="array" ref="F13">D13/(_FV(B13,"52 week high",TRUE))</f>
        <v>0.8226299054472429</v>
      </c>
      <c r="G13" s="17" cm="1">
        <f t="array" ref="G13">_FV(B13,"Market cap",TRUE)</f>
        <v>18900180000</v>
      </c>
    </row>
    <row r="15" spans="1:15" x14ac:dyDescent="0.2">
      <c r="B15" t="e" vm="42">
        <v>#VALUE!</v>
      </c>
      <c r="C15" s="3" t="s">
        <v>3</v>
      </c>
      <c r="D15" s="2" cm="1">
        <f t="array" ref="D15">_FV(B15,"Price",TRUE)</f>
        <v>35.090000000000003</v>
      </c>
      <c r="F15" s="11" cm="1">
        <f t="array" ref="F15">D15/(_FV(B15,"52 week high",TRUE))</f>
        <v>0.55434439178515016</v>
      </c>
      <c r="G15" s="2" cm="1">
        <f t="array" ref="G15">_FV(B15,"Market cap",TRUE)</f>
        <v>8581922701</v>
      </c>
    </row>
    <row r="18" spans="2:7" x14ac:dyDescent="0.2">
      <c r="B18" s="9" t="e" vm="43">
        <v>#VALUE!</v>
      </c>
      <c r="C18" s="3" t="s">
        <v>5</v>
      </c>
      <c r="D18" s="13" cm="1">
        <f t="array" ref="D18">_FV(B18,"Price")</f>
        <v>5.3</v>
      </c>
      <c r="F18" s="12" cm="1">
        <f t="array" ref="F18">D18/(_FV(B18,"52 week high",TRUE))</f>
        <v>0.48181818181818181</v>
      </c>
    </row>
    <row r="22" spans="2:7" x14ac:dyDescent="0.2">
      <c r="B22" t="e" vm="44">
        <v>#VALUE!</v>
      </c>
      <c r="C22" s="3" t="str" cm="1">
        <f t="array" ref="C22">_FV(B22,"Ticker symbol",TRUE)</f>
        <v>VTLE</v>
      </c>
      <c r="D22" s="5" cm="1">
        <f t="array" ref="D22">_FV(B22,"Price")</f>
        <v>42.59</v>
      </c>
      <c r="F22" s="11" cm="1">
        <f t="array" ref="F22">D22/(_FV(B22,"52 week high",TRUE))</f>
        <v>0.35239119642561645</v>
      </c>
      <c r="G22" s="2" cm="1">
        <f t="array" ref="G22">_FV(B22,"Market cap",TRUE)</f>
        <v>730385279</v>
      </c>
    </row>
    <row r="25" spans="2:7" x14ac:dyDescent="0.2">
      <c r="B25" t="e" vm="45">
        <v>#VALUE!</v>
      </c>
      <c r="C25" t="str" cm="1">
        <f t="array" ref="C25">_FV(B25,"Ticker symbol",TRUE)</f>
        <v>TTI</v>
      </c>
      <c r="D25" s="5" cm="1">
        <f t="array" ref="D25">_FV(B25,"Price")</f>
        <v>2.67</v>
      </c>
      <c r="E25" s="4"/>
      <c r="F25" s="6" cm="1">
        <f t="array" ref="F25">_FV(B25,"Price")/_FV(B25,"52 week high",TRUE)</f>
        <v>0.45915735167669813</v>
      </c>
      <c r="G25" s="2" cm="1">
        <f t="array" ref="G25">_FV(B25,"Market cap",TRUE)</f>
        <v>343528341</v>
      </c>
    </row>
    <row r="28" spans="2:7" x14ac:dyDescent="0.2">
      <c r="B28" t="e" vm="46">
        <v>#VALUE!</v>
      </c>
      <c r="C28" t="str" cm="1">
        <f t="array" ref="C28">_FV(B28,"Ticker symbol",TRUE)</f>
        <v>CEI</v>
      </c>
      <c r="D28" s="5" cm="1">
        <f t="array" ref="D28">_FV(B28,"Price")</f>
        <v>0.7</v>
      </c>
      <c r="E28" s="4"/>
      <c r="F28" s="6" cm="1">
        <f t="array" ref="F28">_FV(B28,"Price")/_FV(B28,"52 week high",TRUE)</f>
        <v>0.66666666666666663</v>
      </c>
      <c r="G28" s="2" cm="1">
        <f t="array" ref="G28">_FV(B28,"Market cap",TRUE)</f>
        <v>297574480</v>
      </c>
    </row>
  </sheetData>
  <mergeCells count="1">
    <mergeCell ref="I1:L1"/>
  </mergeCells>
  <hyperlinks>
    <hyperlink ref="C15" r:id="rId1" xr:uid="{A4FD5F47-5DEA-3942-B4E6-8C7A10860EEE}"/>
    <hyperlink ref="C22" r:id="rId2" display="HP" xr:uid="{35888FE2-E642-2449-8DC1-AF4AB4CECC2B}"/>
    <hyperlink ref="C13" r:id="rId3" display="Flex LNG (FLNG).xlsx" xr:uid="{537ECC8F-08C1-B940-BCF1-AC986B5A0DA9}"/>
    <hyperlink ref="C18" r:id="rId4" xr:uid="{D1924ADA-F1B7-8C4E-BFA3-1802DDC3770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1D1D-D843-F847-8AEB-AFCC22982698}">
  <dimension ref="A1:N38"/>
  <sheetViews>
    <sheetView workbookViewId="0">
      <pane xSplit="2" ySplit="2" topLeftCell="C3" activePane="bottomRight" state="frozen"/>
      <selection pane="topRight" activeCell="C1" sqref="C1"/>
      <selection pane="bottomLeft" activeCell="A3" sqref="A3"/>
      <selection pane="bottomRight" activeCell="N8" sqref="N8"/>
    </sheetView>
  </sheetViews>
  <sheetFormatPr baseColWidth="10" defaultRowHeight="16" x14ac:dyDescent="0.2"/>
  <cols>
    <col min="8" max="8" width="16" bestFit="1" customWidth="1"/>
  </cols>
  <sheetData>
    <row r="1" spans="1:14" x14ac:dyDescent="0.2">
      <c r="A1" s="1"/>
      <c r="B1" s="1"/>
      <c r="C1" s="1"/>
      <c r="D1" s="39"/>
      <c r="E1" s="1"/>
      <c r="F1" s="1"/>
      <c r="G1" s="1"/>
      <c r="H1" s="40"/>
      <c r="I1" s="41" t="s">
        <v>115</v>
      </c>
      <c r="J1" s="41"/>
      <c r="K1" s="41"/>
      <c r="L1" s="41"/>
      <c r="M1" s="1"/>
    </row>
    <row r="2" spans="1:14" s="15" customFormat="1" ht="17" x14ac:dyDescent="0.2">
      <c r="A2" s="18"/>
      <c r="B2" s="18" t="s">
        <v>0</v>
      </c>
      <c r="C2" s="18" t="s">
        <v>2</v>
      </c>
      <c r="D2" s="18" t="s">
        <v>4</v>
      </c>
      <c r="E2" s="18" t="s">
        <v>35</v>
      </c>
      <c r="F2" s="18" t="s">
        <v>116</v>
      </c>
      <c r="G2" s="18" t="s">
        <v>38</v>
      </c>
      <c r="H2" s="18" t="s">
        <v>10</v>
      </c>
      <c r="I2" s="1">
        <v>2020</v>
      </c>
      <c r="J2" s="1">
        <v>2021</v>
      </c>
      <c r="K2" s="1">
        <v>2022</v>
      </c>
      <c r="L2" s="1">
        <v>2023</v>
      </c>
      <c r="M2" s="18" t="s">
        <v>88</v>
      </c>
      <c r="N2" s="15" t="s">
        <v>117</v>
      </c>
    </row>
    <row r="10" spans="1:14" x14ac:dyDescent="0.2">
      <c r="B10" t="e" vm="47">
        <v>#VALUE!</v>
      </c>
      <c r="C10" s="3" t="str" cm="1">
        <f t="array" ref="C10">_FV(B10,"Ticker symbol",TRUE)</f>
        <v>STT</v>
      </c>
      <c r="D10" s="5" cm="1">
        <f t="array" ref="D10">_FV(B10,"Price")</f>
        <v>74.75</v>
      </c>
      <c r="E10" s="28" cm="1">
        <f t="array" ref="E10">_FV(B10,"Price")/_FV(B10,"52 week high",TRUE)</f>
        <v>0.78904312028289436</v>
      </c>
      <c r="F10" s="44">
        <v>-61.271000000000001</v>
      </c>
      <c r="G10" s="4" cm="1">
        <f t="array" ref="G10">_FV(B10,"P/E",TRUE)</f>
        <v>10.3927</v>
      </c>
      <c r="H10" s="2" cm="1">
        <f t="array" ref="H10">_FV(B10,"Market cap",TRUE)</f>
        <v>25749775350</v>
      </c>
      <c r="I10">
        <v>-18.329999999999998</v>
      </c>
      <c r="J10">
        <v>-13.94</v>
      </c>
      <c r="K10">
        <v>-14.24</v>
      </c>
      <c r="M10" s="42" t="s">
        <v>93</v>
      </c>
      <c r="N10">
        <v>4.42</v>
      </c>
    </row>
    <row r="15" spans="1:14" x14ac:dyDescent="0.2">
      <c r="B15" t="e" vm="48">
        <v>#VALUE!</v>
      </c>
      <c r="C15" s="3" t="str" cm="1">
        <f t="array" ref="C15">_FV(B15,"Ticker symbol",TRUE)</f>
        <v>FRC</v>
      </c>
      <c r="D15" s="5" cm="1">
        <f t="array" ref="D15">_FV(B15,"Price")</f>
        <v>34.380000000000003</v>
      </c>
      <c r="E15" s="11" cm="1">
        <f t="array" ref="E15">D15/(_FV(B15,"52 week high",TRUE))</f>
        <v>0.19734802824177716</v>
      </c>
      <c r="F15" s="11"/>
      <c r="H15" s="2" cm="1">
        <f t="array" ref="H15">_FV(B15,"Market cap",TRUE)</f>
        <v>6288975252</v>
      </c>
    </row>
    <row r="18" spans="2:13" x14ac:dyDescent="0.2">
      <c r="B18" t="e" vm="49">
        <v>#VALUE!</v>
      </c>
      <c r="C18" s="3" t="str" cm="1">
        <f t="array" ref="C18">_FV(B18,"Ticker symbol",TRUE)</f>
        <v>SOFI</v>
      </c>
      <c r="D18" s="5" cm="1">
        <f t="array" ref="D18">_FV(B18,"Price")</f>
        <v>5.45</v>
      </c>
      <c r="E18" s="28" cm="1">
        <f t="array" ref="E18">_FV(B18,"Price")/_FV(B18,"52 week high",TRUE)</f>
        <v>0.51561021759697256</v>
      </c>
      <c r="F18" s="28"/>
      <c r="G18" s="4" cm="1">
        <f t="array" ref="G18">_FV(B18,"P/E",TRUE)</f>
        <v>0</v>
      </c>
      <c r="H18" s="2" cm="1">
        <f t="array" ref="H18">_FV(B18,"Market cap",TRUE)</f>
        <v>5093307855</v>
      </c>
      <c r="I18">
        <v>-19.27</v>
      </c>
      <c r="J18">
        <v>-42.59</v>
      </c>
      <c r="K18">
        <v>-48.11</v>
      </c>
      <c r="M18" s="42" t="s">
        <v>93</v>
      </c>
    </row>
    <row r="21" spans="2:13" x14ac:dyDescent="0.2">
      <c r="B21" t="e" vm="50">
        <v>#VALUE!</v>
      </c>
      <c r="C21" s="3" t="str" cm="1">
        <f t="array" ref="C21">_FV(B21,"Ticker symbol",TRUE)</f>
        <v>COIN</v>
      </c>
      <c r="D21" s="5" cm="1">
        <f t="array" ref="D21">_FV(B21,"Price")</f>
        <v>67.78</v>
      </c>
      <c r="E21" s="11" cm="1">
        <f t="array" ref="E21">D21/(_FV(B21,"52 week high",TRUE))</f>
        <v>0.3277721359833648</v>
      </c>
      <c r="F21" s="11"/>
      <c r="H21" s="17" cm="1">
        <f t="array" ref="H21">_FV(B21,"Market cap",TRUE)</f>
        <v>15689287386</v>
      </c>
    </row>
    <row r="30" spans="2:13" x14ac:dyDescent="0.2">
      <c r="B30" t="e" vm="51">
        <v>#VALUE!</v>
      </c>
      <c r="C30" s="3" t="str" cm="1">
        <f t="array" ref="C30">_FV(B30,"Ticker symbol",TRUE)</f>
        <v>MARA</v>
      </c>
      <c r="D30" s="5" cm="1">
        <f t="array" ref="D30">_FV(B30,"Price")</f>
        <v>7.63</v>
      </c>
      <c r="E30" s="28" cm="1">
        <f t="array" ref="E30">_FV(B30,"Price")/_FV(B30,"52 week high",TRUE)</f>
        <v>0.23304825901038484</v>
      </c>
      <c r="F30" s="28"/>
      <c r="G30" s="4" cm="1">
        <f t="array" ref="G30">_FV(B30,"P/E",TRUE)</f>
        <v>55.818600000000004</v>
      </c>
      <c r="H30" s="2" cm="1">
        <f t="array" ref="H30">_FV(B30,"Market cap",TRUE)</f>
        <v>891506749</v>
      </c>
    </row>
    <row r="38" spans="7:14" x14ac:dyDescent="0.2">
      <c r="G38" s="43">
        <f>AVERAGE(G3:G37)</f>
        <v>22.070433333333337</v>
      </c>
      <c r="I38">
        <f>AVERAGE(I3:I37)</f>
        <v>-18.799999999999997</v>
      </c>
      <c r="J38" s="29">
        <f t="shared" ref="J38:N38" si="0">AVERAGE(J3:J37)</f>
        <v>-28.265000000000001</v>
      </c>
      <c r="K38">
        <f t="shared" si="0"/>
        <v>-31.175000000000001</v>
      </c>
      <c r="L38" t="e">
        <f>AVERAGE(L3:L37)</f>
        <v>#DIV/0!</v>
      </c>
      <c r="N38">
        <f t="shared" si="0"/>
        <v>4.42</v>
      </c>
    </row>
  </sheetData>
  <mergeCells count="1">
    <mergeCell ref="I1:L1"/>
  </mergeCells>
  <hyperlinks>
    <hyperlink ref="C15" r:id="rId1" display="First Republic Bank (FRC).xlsx" xr:uid="{F4E3DCEA-FFD6-6445-A0A5-AB0AB5E76720}"/>
    <hyperlink ref="C21" r:id="rId2" display="Coinbase (COIN).xlsx" xr:uid="{6A2C0A5D-E3BD-CC4F-BE90-D94AA56D5A80}"/>
    <hyperlink ref="C30" r:id="rId3" display="Marathon Digital Holdings (MARA).xlsx" xr:uid="{8F8BC2BB-62DF-4745-B9DB-C9F907C97C38}"/>
    <hyperlink ref="C18" r:id="rId4" display="SoFi Technologies Inc (SOFI).xlsx" xr:uid="{B5954FCC-3A7F-7E4E-BF51-F77D50C509B7}"/>
    <hyperlink ref="C10" r:id="rId5" display="State Street Corporation (STT).xlsx" xr:uid="{117B1820-0460-C547-BDF1-62A4B21EB2C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581-8453-F04E-9615-D95296DDBF02}">
  <dimension ref="A1:O36"/>
  <sheetViews>
    <sheetView workbookViewId="0">
      <pane xSplit="2" ySplit="2" topLeftCell="C13" activePane="bottomRight" state="frozen"/>
      <selection pane="topRight" activeCell="C1" sqref="C1"/>
      <selection pane="bottomLeft" activeCell="A3" sqref="A3"/>
      <selection pane="bottomRight" activeCell="C32" sqref="C32"/>
    </sheetView>
  </sheetViews>
  <sheetFormatPr baseColWidth="10" defaultRowHeight="16" x14ac:dyDescent="0.2"/>
  <cols>
    <col min="4" max="4" width="10.83203125" style="5"/>
    <col min="7" max="7" width="10.83203125" customWidth="1"/>
    <col min="8" max="8" width="15" bestFit="1" customWidth="1"/>
    <col min="14" max="14" width="14.33203125" bestFit="1" customWidth="1"/>
    <col min="15" max="15" width="10.83203125" style="42"/>
  </cols>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9" spans="1:15" x14ac:dyDescent="0.2">
      <c r="B9" t="e" vm="52">
        <v>#VALUE!</v>
      </c>
      <c r="C9" s="16" t="str" cm="1">
        <f t="array" ref="C9">_FV(B9,"Ticker symbol",TRUE)</f>
        <v>CRSP</v>
      </c>
      <c r="D9" s="5" cm="1">
        <f t="array" ref="D9">_FV(B9,"Price")</f>
        <v>45.39</v>
      </c>
      <c r="E9" s="28" cm="1">
        <f t="array" ref="E9">(_FV(B9,"Price")/_FV(B9,"52 week high",TRUE))</f>
        <v>0.52202415181138584</v>
      </c>
      <c r="G9" s="4" t="e" cm="1" vm="53">
        <f t="array" ref="G9">_FV(B9,"P/E",TRUE)</f>
        <v>#VALUE!</v>
      </c>
      <c r="H9" s="2" cm="1">
        <f t="array" ref="H9">_FV(B9,"Market cap",TRUE)</f>
        <v>3569772805</v>
      </c>
      <c r="O9" s="42" t="s">
        <v>24</v>
      </c>
    </row>
    <row r="19" spans="2:15" x14ac:dyDescent="0.2">
      <c r="B19" t="e" vm="54">
        <v>#VALUE!</v>
      </c>
      <c r="C19" s="3" t="str" cm="1">
        <f t="array" ref="C19">_FV(B19,"Ticker symbol",TRUE)</f>
        <v>NTLA</v>
      </c>
      <c r="D19" s="5" cm="1">
        <f t="array" ref="D19">_FV(B19,"Price")</f>
        <v>40.549999999999997</v>
      </c>
      <c r="E19" s="28" cm="1">
        <f t="array" ref="E19">_FV(B19,"Price")/_FV(B19,"52 week high",TRUE)</f>
        <v>0.5160346144057012</v>
      </c>
      <c r="H19" s="2" cm="1">
        <f t="array" ref="H19">_FV(B19,"Market cap",TRUE)</f>
        <v>3569127466</v>
      </c>
      <c r="O19" s="42" t="s">
        <v>93</v>
      </c>
    </row>
    <row r="25" spans="2:15" x14ac:dyDescent="0.2">
      <c r="B25" t="e" vm="55">
        <v>#VALUE!</v>
      </c>
      <c r="C25" s="3" t="str" cm="1">
        <f t="array" ref="C25">_FV(B25,"Ticker symbol",TRUE)</f>
        <v>ATNM</v>
      </c>
      <c r="D25" s="5" cm="1">
        <f t="array" ref="D25">_FV(B25,"Price")</f>
        <v>9.56</v>
      </c>
      <c r="E25" s="28" cm="1">
        <f t="array" ref="E25">_FV(B25,"Price")/_FV(B25,"52 week high",TRUE)</f>
        <v>0.63227513227513232</v>
      </c>
    </row>
    <row r="28" spans="2:15" x14ac:dyDescent="0.2">
      <c r="B28" t="e" vm="56">
        <v>#VALUE!</v>
      </c>
      <c r="C28" s="3" t="str" cm="1">
        <f t="array" ref="C28">_FV(B28,"Ticker symbol",TRUE)</f>
        <v>CLPT</v>
      </c>
      <c r="D28" s="5" cm="1">
        <f t="array" ref="D28">_FV(B28,"Price")</f>
        <v>7.56</v>
      </c>
      <c r="E28" s="28" cm="1">
        <f t="array" ref="E28">_FV(B28,"Price")/_FV(B28,"52 week high",TRUE)</f>
        <v>0.445754716981132</v>
      </c>
      <c r="F28">
        <v>161</v>
      </c>
      <c r="G28" s="4" cm="1">
        <f t="array" ref="G28">_FV(B28,"P/E",TRUE)</f>
        <v>0</v>
      </c>
      <c r="H28" s="2" cm="1">
        <f t="array" ref="H28">_FV(B28,"Market cap",TRUE)</f>
        <v>187276700</v>
      </c>
      <c r="I28">
        <v>-56.82</v>
      </c>
      <c r="J28">
        <v>-17.53</v>
      </c>
      <c r="K28">
        <v>-11.71</v>
      </c>
      <c r="M28">
        <v>-0.77</v>
      </c>
      <c r="N28" t="s">
        <v>29</v>
      </c>
      <c r="O28" s="42" t="s">
        <v>93</v>
      </c>
    </row>
    <row r="32" spans="2:15" x14ac:dyDescent="0.2">
      <c r="B32" t="e" vm="57">
        <v>#VALUE!</v>
      </c>
      <c r="C32" s="16" t="str" cm="1">
        <f t="array" ref="C32">_FV(B32,"Ticker symbol",TRUE)</f>
        <v>BCDA</v>
      </c>
      <c r="D32" s="5" cm="1">
        <f t="array" ref="D32">_FV(B32,"Price")</f>
        <v>1.99</v>
      </c>
      <c r="E32" s="28" cm="1">
        <f t="array" ref="E32">(_FV(B32,"Price")/_FV(B32,"52 week high",TRUE))</f>
        <v>0.69824561403508767</v>
      </c>
      <c r="H32" s="2" cm="1">
        <f t="array" ref="H32">_FV(B32,"Market cap",TRUE)</f>
        <v>35505440</v>
      </c>
    </row>
    <row r="36" spans="2:8" x14ac:dyDescent="0.2">
      <c r="B36" t="e" vm="58">
        <v>#VALUE!</v>
      </c>
      <c r="C36" s="3" t="s">
        <v>7</v>
      </c>
      <c r="D36" s="5" cm="1">
        <f t="array" ref="D36">_FV(B36,"Price")</f>
        <v>0.62009999999999998</v>
      </c>
      <c r="E36" s="28" cm="1">
        <f t="array" ref="E36">(_FV(B36,"Price")/_FV(B36,"52 week high",TRUE))</f>
        <v>0.23312030075187967</v>
      </c>
      <c r="H36" s="2" cm="1">
        <f t="array" ref="H36">_FV(B36,"Market cap",TRUE)</f>
        <v>31654777</v>
      </c>
    </row>
  </sheetData>
  <mergeCells count="1">
    <mergeCell ref="I1:L1"/>
  </mergeCells>
  <hyperlinks>
    <hyperlink ref="C32" r:id="rId1" display="BioCardia (BCDA).xlsx" xr:uid="{1D05AA78-7E85-E34C-B13D-C3562E772DF6}"/>
    <hyperlink ref="C36" r:id="rId2" xr:uid="{B4BF70CD-A513-B149-AACD-38EA3293E66E}"/>
    <hyperlink ref="C9" r:id="rId3" display="CRISPR Therapeutics (CRSP).xlsx" xr:uid="{86DEE072-16DA-C746-AB89-0D8858D0090C}"/>
    <hyperlink ref="C19" r:id="rId4" display="Intellia Therapeutics (NTLA).xlsx" xr:uid="{CAAEA0DC-3900-F24B-BEC5-B6A51832C247}"/>
    <hyperlink ref="C28" r:id="rId5" display="ClearPoint Neuro (CLPT).xlsx" xr:uid="{30CADF5B-83F1-2148-BF17-68D4197F0B87}"/>
    <hyperlink ref="C25" r:id="rId6" display="Actinium Pharmaceuticals (ATNM).xlsx" xr:uid="{739F8911-01E6-6F44-8CCA-A63D9A8E5E0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5A2D-C22B-1549-859D-355E44B453D9}">
  <dimension ref="A1:O17"/>
  <sheetViews>
    <sheetView workbookViewId="0">
      <pane xSplit="2" ySplit="2" topLeftCell="C3" activePane="bottomRight" state="frozen"/>
      <selection pane="topRight" activeCell="C1" sqref="C1"/>
      <selection pane="bottomLeft" activeCell="A3" sqref="A3"/>
      <selection pane="bottomRight" sqref="A1:O2"/>
    </sheetView>
  </sheetViews>
  <sheetFormatPr baseColWidth="10" defaultRowHeight="16" x14ac:dyDescent="0.2"/>
  <cols>
    <col min="7" max="7" width="15" bestFit="1" customWidth="1"/>
  </cols>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3" spans="1:15" x14ac:dyDescent="0.2">
      <c r="A3">
        <v>1</v>
      </c>
      <c r="B3" t="s">
        <v>9</v>
      </c>
    </row>
    <row r="4" spans="1:15" x14ac:dyDescent="0.2">
      <c r="A4">
        <v>2</v>
      </c>
    </row>
    <row r="13" spans="1:15" x14ac:dyDescent="0.2">
      <c r="B13" t="e" vm="59">
        <v>#VALUE!</v>
      </c>
      <c r="C13" s="3" t="str" cm="1">
        <f t="array" ref="C13">_FV(B13,"Ticker symbol",TRUE)</f>
        <v>AJRD</v>
      </c>
      <c r="D13" s="5" cm="1">
        <f t="array" ref="D13">_FV(B13,"Price")</f>
        <v>55.75</v>
      </c>
      <c r="G13" s="2" cm="1">
        <f t="array" ref="G13">_FV(B13,"Market cap",TRUE)</f>
        <v>4497756687</v>
      </c>
    </row>
    <row r="17" spans="2:7" x14ac:dyDescent="0.2">
      <c r="B17" t="e" vm="60">
        <v>#VALUE!</v>
      </c>
      <c r="C17" s="3" t="s">
        <v>8</v>
      </c>
      <c r="D17" s="5" cm="1">
        <f t="array" ref="D17">_FV(B17,"Price")</f>
        <v>7.62</v>
      </c>
      <c r="F17" s="11"/>
      <c r="G17" s="2" cm="1">
        <f t="array" ref="G17">_FV(B17,"Market cap",TRUE)</f>
        <v>945746394</v>
      </c>
    </row>
  </sheetData>
  <mergeCells count="1">
    <mergeCell ref="I1:L1"/>
  </mergeCells>
  <hyperlinks>
    <hyperlink ref="C13" r:id="rId1" display="Aerojet Rocketdyne Holdings (AJRD).xlsx" xr:uid="{F1E798FE-1EE9-9E4E-AE7E-A2DD3BDDA1A0}"/>
    <hyperlink ref="C17" r:id="rId2" xr:uid="{8374499C-E8A5-E346-9287-C700EBAFE1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E39-50BD-9B4C-A487-A9A895706015}">
  <dimension ref="A1:O15"/>
  <sheetViews>
    <sheetView workbookViewId="0">
      <pane xSplit="2" ySplit="2" topLeftCell="C3" activePane="bottomRight" state="frozen"/>
      <selection pane="topRight" activeCell="C1" sqref="C1"/>
      <selection pane="bottomLeft" activeCell="A3" sqref="A3"/>
      <selection pane="bottomRight" activeCell="D7" sqref="D7"/>
    </sheetView>
  </sheetViews>
  <sheetFormatPr baseColWidth="10" defaultRowHeight="16" x14ac:dyDescent="0.2"/>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15" spans="1:15" x14ac:dyDescent="0.2">
      <c r="B15" t="e" vm="61">
        <v>#VALUE!</v>
      </c>
      <c r="C15" s="3" t="str" cm="1">
        <f t="array" ref="C15">_FV(B15,"Ticker symbol",TRUE)</f>
        <v>HOUS</v>
      </c>
      <c r="D15" s="5" cm="1">
        <f t="array" ref="D15">_FV(B15,"Price")</f>
        <v>5.22</v>
      </c>
      <c r="E15" s="28" cm="1">
        <f t="array" ref="E15">_FV(B15,"Price")/_FV(B15,"52 week high",TRUE)</f>
        <v>0.30138568129330251</v>
      </c>
    </row>
  </sheetData>
  <mergeCells count="1">
    <mergeCell ref="I1:L1"/>
  </mergeCells>
  <hyperlinks>
    <hyperlink ref="C15" r:id="rId1" display="Anywhere Real Estate (HOUS).xlsx" xr:uid="{A4F64C9F-ECB8-4740-B8E1-27BE176628F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27A9-8D70-0248-9852-E4C6DF13F7B7}">
  <dimension ref="A1:O18"/>
  <sheetViews>
    <sheetView workbookViewId="0">
      <pane xSplit="2" ySplit="2" topLeftCell="C3" activePane="bottomRight" state="frozen"/>
      <selection pane="topRight" activeCell="C1" sqref="C1"/>
      <selection pane="bottomLeft" activeCell="A3" sqref="A3"/>
      <selection pane="bottomRight" sqref="A1:O2"/>
    </sheetView>
  </sheetViews>
  <sheetFormatPr baseColWidth="10" defaultRowHeight="16" x14ac:dyDescent="0.2"/>
  <cols>
    <col min="7" max="7" width="17.1640625" bestFit="1" customWidth="1"/>
  </cols>
  <sheetData>
    <row r="1" spans="1:15" s="1" customFormat="1" x14ac:dyDescent="0.2">
      <c r="D1" s="39"/>
      <c r="H1" s="40"/>
      <c r="I1" s="41" t="s">
        <v>115</v>
      </c>
      <c r="J1" s="41"/>
      <c r="K1" s="41"/>
      <c r="L1" s="41"/>
      <c r="N1"/>
      <c r="O1" s="7"/>
    </row>
    <row r="2" spans="1:15" s="1" customFormat="1"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row r="4" spans="1:15" x14ac:dyDescent="0.2">
      <c r="A4" s="8"/>
      <c r="B4" s="9" t="e" vm="62">
        <v>#VALUE!</v>
      </c>
      <c r="C4" s="3" t="str" cm="1">
        <f t="array" ref="C4">_FV(B4,"Ticker symbol",TRUE)</f>
        <v>INTC</v>
      </c>
      <c r="D4" s="10" cm="1">
        <f t="array" ref="D4">_FV(B4,"Price")</f>
        <v>30.18</v>
      </c>
      <c r="E4" s="11" cm="1">
        <f t="array" ref="E4">D4/(_FV(B4,"52 week high",TRUE))</f>
        <v>0.57474766711102654</v>
      </c>
      <c r="G4" s="2" cm="1">
        <f t="array" ref="G4">_FV(B4,"Market cap",TRUE)</f>
        <v>124854660000</v>
      </c>
    </row>
    <row r="9" spans="1:15" x14ac:dyDescent="0.2">
      <c r="B9" t="e" vm="63">
        <v>#VALUE!</v>
      </c>
      <c r="C9" s="3" t="str" cm="1">
        <f t="array" ref="C9">_FV(B9,"Ticker symbol",TRUE)</f>
        <v>BKI</v>
      </c>
      <c r="D9" s="5" cm="1">
        <f t="array" ref="D9">_FV(B9,"Price")</f>
        <v>55.67</v>
      </c>
      <c r="E9" s="28" cm="1">
        <f t="array" ref="E9">_FV(B9,"Price")/_FV(B9,"52 week high",TRUE)</f>
        <v>0.69779393331662076</v>
      </c>
      <c r="F9" s="4" cm="1">
        <f t="array" ref="F9">_FV(B9,"P/E",TRUE)</f>
        <v>19.123100000000001</v>
      </c>
      <c r="G9" s="2" cm="1">
        <f t="array" ref="G9">_FV(B9,"Market cap",TRUE)</f>
        <v>8680289080</v>
      </c>
      <c r="H9" s="42" t="s">
        <v>93</v>
      </c>
      <c r="I9">
        <v>25.08</v>
      </c>
      <c r="J9">
        <v>21.95</v>
      </c>
      <c r="K9">
        <v>12.99</v>
      </c>
    </row>
    <row r="18" spans="2:3" x14ac:dyDescent="0.2">
      <c r="B18" t="e" vm="64">
        <v>#VALUE!</v>
      </c>
      <c r="C18" s="3" t="s">
        <v>6</v>
      </c>
    </row>
  </sheetData>
  <mergeCells count="1">
    <mergeCell ref="I1:L1"/>
  </mergeCells>
  <hyperlinks>
    <hyperlink ref="C18" r:id="rId1" xr:uid="{05BCAA92-FB0C-5949-A9EC-9660574609A9}"/>
    <hyperlink ref="C4" r:id="rId2" display="Intel (INTC).xlsx" xr:uid="{2AE71162-626D-B040-A39C-C32DA00354FE}"/>
    <hyperlink ref="C9" r:id="rId3" display="Black Knight (BKI).xlsx" xr:uid="{0075F72B-FC13-8444-A5F9-E64C2F1120C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BE43-046F-6949-BE19-309515B706E7}">
  <dimension ref="A1:O2"/>
  <sheetViews>
    <sheetView workbookViewId="0">
      <pane xSplit="2" ySplit="2" topLeftCell="C3" activePane="bottomRight" state="frozen"/>
      <selection pane="topRight" activeCell="C1" sqref="C1"/>
      <selection pane="bottomLeft" activeCell="A3" sqref="A3"/>
      <selection pane="bottomRight" sqref="A1:O2"/>
    </sheetView>
  </sheetViews>
  <sheetFormatPr baseColWidth="10" defaultRowHeight="16" x14ac:dyDescent="0.2"/>
  <sheetData>
    <row r="1" spans="1:15" x14ac:dyDescent="0.2">
      <c r="A1" s="1"/>
      <c r="B1" s="1"/>
      <c r="C1" s="1"/>
      <c r="D1" s="39"/>
      <c r="E1" s="1"/>
      <c r="F1" s="1"/>
      <c r="G1" s="1"/>
      <c r="H1" s="40"/>
      <c r="I1" s="41" t="s">
        <v>115</v>
      </c>
      <c r="J1" s="41"/>
      <c r="K1" s="41"/>
      <c r="L1" s="41"/>
      <c r="M1" s="1"/>
      <c r="O1" s="7"/>
    </row>
    <row r="2" spans="1:15" ht="17" x14ac:dyDescent="0.2">
      <c r="A2" s="18"/>
      <c r="B2" s="18" t="s">
        <v>0</v>
      </c>
      <c r="C2" s="18" t="s">
        <v>2</v>
      </c>
      <c r="D2" s="18" t="s">
        <v>4</v>
      </c>
      <c r="E2" s="18" t="s">
        <v>35</v>
      </c>
      <c r="F2" s="18" t="s">
        <v>116</v>
      </c>
      <c r="G2" s="18" t="s">
        <v>38</v>
      </c>
      <c r="H2" s="18" t="s">
        <v>10</v>
      </c>
      <c r="I2" s="1">
        <v>2020</v>
      </c>
      <c r="J2" s="1">
        <v>2021</v>
      </c>
      <c r="K2" s="1">
        <v>2022</v>
      </c>
      <c r="L2" s="1">
        <v>2023</v>
      </c>
      <c r="M2" s="15" t="s">
        <v>117</v>
      </c>
      <c r="N2" s="15" t="s">
        <v>118</v>
      </c>
      <c r="O2" s="18" t="s">
        <v>88</v>
      </c>
    </row>
  </sheetData>
  <mergeCells count="1">
    <mergeCell ref="I1:L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C610-57C1-AA40-B806-AA83F5BFF3F7}">
  <dimension ref="B1:M19"/>
  <sheetViews>
    <sheetView tabSelected="1" workbookViewId="0">
      <pane xSplit="3" ySplit="2" topLeftCell="D3" activePane="bottomRight" state="frozen"/>
      <selection pane="topRight" activeCell="C1" sqref="C1"/>
      <selection pane="bottomLeft" activeCell="A3" sqref="A3"/>
      <selection pane="bottomRight" activeCell="I10" sqref="I10"/>
    </sheetView>
  </sheetViews>
  <sheetFormatPr baseColWidth="10" defaultRowHeight="16" x14ac:dyDescent="0.2"/>
  <cols>
    <col min="1" max="1" width="10.83203125" style="17"/>
    <col min="2" max="2" width="0" style="17" hidden="1" customWidth="1"/>
    <col min="3" max="4" width="10.83203125" style="17"/>
    <col min="5" max="5" width="11.5" style="4" bestFit="1" customWidth="1"/>
    <col min="6" max="7" width="10.83203125" style="17"/>
    <col min="8" max="8" width="11.1640625" style="17" bestFit="1" customWidth="1"/>
    <col min="9" max="16384" width="10.83203125" style="17"/>
  </cols>
  <sheetData>
    <row r="1" spans="2:13" s="46" customFormat="1" x14ac:dyDescent="0.2"/>
    <row r="2" spans="2:13" s="46" customFormat="1" x14ac:dyDescent="0.2">
      <c r="C2" s="46" t="s">
        <v>39</v>
      </c>
      <c r="D2" s="46" t="s">
        <v>2</v>
      </c>
      <c r="E2" s="46" t="s">
        <v>4</v>
      </c>
      <c r="F2" s="46" t="s">
        <v>1</v>
      </c>
      <c r="G2" s="46" t="s">
        <v>123</v>
      </c>
      <c r="H2" s="46" t="s">
        <v>124</v>
      </c>
      <c r="I2" s="46" t="s">
        <v>40</v>
      </c>
      <c r="J2" s="46" t="s">
        <v>41</v>
      </c>
      <c r="K2" s="46" t="s">
        <v>42</v>
      </c>
      <c r="L2" s="46" t="s">
        <v>32</v>
      </c>
      <c r="M2" s="46" t="s">
        <v>43</v>
      </c>
    </row>
    <row r="3" spans="2:13" x14ac:dyDescent="0.2">
      <c r="B3" s="17" t="e" vm="2">
        <v>#VALUE!</v>
      </c>
      <c r="C3" s="17" t="s">
        <v>31</v>
      </c>
      <c r="D3" s="17" t="s">
        <v>44</v>
      </c>
      <c r="E3" s="4" cm="1">
        <f t="array" ref="E3">_FV(B3,"Price")</f>
        <v>26765</v>
      </c>
      <c r="I3" s="17">
        <v>1</v>
      </c>
      <c r="J3" s="17" t="s">
        <v>51</v>
      </c>
      <c r="K3" s="17" t="s">
        <v>52</v>
      </c>
      <c r="L3" s="17" t="s">
        <v>53</v>
      </c>
      <c r="M3" s="17">
        <v>2009</v>
      </c>
    </row>
    <row r="4" spans="2:13" x14ac:dyDescent="0.2">
      <c r="B4" s="17" t="e" vm="4">
        <v>#VALUE!</v>
      </c>
      <c r="C4" s="17" t="s">
        <v>36</v>
      </c>
      <c r="D4" s="17" t="s">
        <v>45</v>
      </c>
      <c r="E4" s="4" cm="1">
        <f t="array" ref="E4">_FV(B4,"Price")</f>
        <v>1750.2</v>
      </c>
      <c r="I4" s="17">
        <v>1</v>
      </c>
    </row>
    <row r="5" spans="2:13" x14ac:dyDescent="0.2">
      <c r="C5" s="17" t="s">
        <v>50</v>
      </c>
      <c r="D5" s="17" t="s">
        <v>46</v>
      </c>
      <c r="E5" s="4">
        <v>1</v>
      </c>
    </row>
    <row r="6" spans="2:13" x14ac:dyDescent="0.2">
      <c r="D6" s="17" t="s">
        <v>47</v>
      </c>
    </row>
    <row r="7" spans="2:13" x14ac:dyDescent="0.2">
      <c r="D7" s="17" t="s">
        <v>48</v>
      </c>
      <c r="E7" s="4">
        <v>1</v>
      </c>
    </row>
    <row r="8" spans="2:13" x14ac:dyDescent="0.2">
      <c r="D8" s="17" t="s">
        <v>49</v>
      </c>
    </row>
    <row r="19" spans="3:8" x14ac:dyDescent="0.2">
      <c r="C19" s="17" t="s">
        <v>121</v>
      </c>
      <c r="D19" s="17" t="s">
        <v>122</v>
      </c>
      <c r="E19" s="4">
        <v>0.92269999999999996</v>
      </c>
      <c r="F19" s="17">
        <v>60902460</v>
      </c>
      <c r="G19" s="17">
        <v>138362901</v>
      </c>
      <c r="H19" s="28">
        <f>F19/G19</f>
        <v>0.44016466523782988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5BB8-B194-F946-999C-7F07F8116182}">
  <dimension ref="A1"/>
  <sheetViews>
    <sheetView workbookViewId="0">
      <pane xSplit="2" ySplit="2" topLeftCell="C3" activePane="bottomRight" state="frozen"/>
      <selection pane="topRight" activeCell="C1" sqref="C1"/>
      <selection pane="bottomLeft" activeCell="A3" sqref="A3"/>
      <selection pane="bottomRight" activeCell="D9" sqref="D9"/>
    </sheetView>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9004C-9CFF-E94E-9CE1-5A5EC6F9D8A0}">
  <dimension ref="B2:AZ18"/>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6" x14ac:dyDescent="0.2"/>
  <cols>
    <col min="2" max="2" width="13.33203125" bestFit="1" customWidth="1"/>
    <col min="10" max="10" width="10.83203125" style="17"/>
  </cols>
  <sheetData>
    <row r="2" spans="2:52" x14ac:dyDescent="0.2">
      <c r="B2" t="s">
        <v>39</v>
      </c>
      <c r="C2" t="s">
        <v>54</v>
      </c>
      <c r="D2" t="s">
        <v>55</v>
      </c>
      <c r="E2" t="s">
        <v>82</v>
      </c>
      <c r="F2" t="s">
        <v>81</v>
      </c>
      <c r="G2" t="s">
        <v>56</v>
      </c>
      <c r="H2" t="s">
        <v>57</v>
      </c>
      <c r="I2" t="s">
        <v>58</v>
      </c>
      <c r="J2" s="17" t="s">
        <v>59</v>
      </c>
      <c r="K2" t="s">
        <v>60</v>
      </c>
      <c r="L2" t="s">
        <v>18</v>
      </c>
      <c r="M2" t="s">
        <v>61</v>
      </c>
      <c r="N2" t="s">
        <v>62</v>
      </c>
      <c r="O2" t="s">
        <v>43</v>
      </c>
      <c r="P2" t="s">
        <v>63</v>
      </c>
      <c r="Q2" t="s">
        <v>64</v>
      </c>
      <c r="R2" t="s">
        <v>65</v>
      </c>
      <c r="S2">
        <v>2023</v>
      </c>
      <c r="T2">
        <v>2022</v>
      </c>
      <c r="U2">
        <v>2021</v>
      </c>
      <c r="V2">
        <v>2020</v>
      </c>
      <c r="W2">
        <v>2019</v>
      </c>
      <c r="X2">
        <v>2018</v>
      </c>
      <c r="Y2">
        <v>2017</v>
      </c>
      <c r="Z2">
        <v>2016</v>
      </c>
      <c r="AA2">
        <v>2015</v>
      </c>
      <c r="AB2">
        <v>2014</v>
      </c>
      <c r="AC2">
        <v>2013</v>
      </c>
      <c r="AD2">
        <v>2012</v>
      </c>
      <c r="AE2">
        <v>2011</v>
      </c>
      <c r="AF2">
        <v>2010</v>
      </c>
      <c r="AG2">
        <v>2009</v>
      </c>
      <c r="AH2">
        <v>2008</v>
      </c>
      <c r="AI2">
        <v>2007</v>
      </c>
      <c r="AJ2">
        <v>2006</v>
      </c>
      <c r="AK2">
        <v>2005</v>
      </c>
      <c r="AL2">
        <v>2004</v>
      </c>
      <c r="AM2">
        <v>2003</v>
      </c>
      <c r="AN2">
        <v>2002</v>
      </c>
      <c r="AO2">
        <v>2001</v>
      </c>
      <c r="AP2">
        <v>2000</v>
      </c>
      <c r="AQ2">
        <v>1999</v>
      </c>
      <c r="AR2">
        <v>1998</v>
      </c>
      <c r="AS2">
        <v>1997</v>
      </c>
      <c r="AT2">
        <v>1996</v>
      </c>
      <c r="AU2">
        <v>1995</v>
      </c>
      <c r="AV2">
        <v>1994</v>
      </c>
      <c r="AW2">
        <v>1993</v>
      </c>
      <c r="AX2">
        <v>1992</v>
      </c>
      <c r="AY2">
        <v>1991</v>
      </c>
      <c r="AZ2">
        <v>1990</v>
      </c>
    </row>
    <row r="3" spans="2:52" x14ac:dyDescent="0.2">
      <c r="B3" s="3" t="s">
        <v>66</v>
      </c>
      <c r="C3" t="s">
        <v>80</v>
      </c>
      <c r="J3" s="30">
        <v>428086</v>
      </c>
      <c r="L3" t="s">
        <v>84</v>
      </c>
      <c r="M3" t="s">
        <v>85</v>
      </c>
      <c r="N3" t="s">
        <v>83</v>
      </c>
      <c r="O3">
        <v>2002</v>
      </c>
    </row>
    <row r="4" spans="2:52" x14ac:dyDescent="0.2">
      <c r="B4" t="s">
        <v>67</v>
      </c>
    </row>
    <row r="5" spans="2:52" x14ac:dyDescent="0.2">
      <c r="B5" t="s">
        <v>68</v>
      </c>
    </row>
    <row r="6" spans="2:52" x14ac:dyDescent="0.2">
      <c r="B6" t="s">
        <v>69</v>
      </c>
    </row>
    <row r="7" spans="2:52" x14ac:dyDescent="0.2">
      <c r="B7" t="s">
        <v>70</v>
      </c>
    </row>
    <row r="8" spans="2:52" x14ac:dyDescent="0.2">
      <c r="B8" t="s">
        <v>71</v>
      </c>
    </row>
    <row r="9" spans="2:52" x14ac:dyDescent="0.2">
      <c r="B9" t="s">
        <v>72</v>
      </c>
    </row>
    <row r="10" spans="2:52" x14ac:dyDescent="0.2">
      <c r="B10" t="s">
        <v>73</v>
      </c>
    </row>
    <row r="11" spans="2:52" x14ac:dyDescent="0.2">
      <c r="B11" t="s">
        <v>74</v>
      </c>
    </row>
    <row r="12" spans="2:52" x14ac:dyDescent="0.2">
      <c r="B12" t="s">
        <v>75</v>
      </c>
    </row>
    <row r="13" spans="2:52" x14ac:dyDescent="0.2">
      <c r="B13" t="s">
        <v>76</v>
      </c>
    </row>
    <row r="14" spans="2:52" x14ac:dyDescent="0.2">
      <c r="B14" t="s">
        <v>77</v>
      </c>
    </row>
    <row r="15" spans="2:52" x14ac:dyDescent="0.2">
      <c r="B15" t="s">
        <v>78</v>
      </c>
    </row>
    <row r="16" spans="2:52" x14ac:dyDescent="0.2">
      <c r="B16" t="s">
        <v>79</v>
      </c>
    </row>
    <row r="17" spans="2:2" x14ac:dyDescent="0.2">
      <c r="B17" t="s">
        <v>86</v>
      </c>
    </row>
    <row r="18" spans="2:2" x14ac:dyDescent="0.2">
      <c r="B18" t="s">
        <v>87</v>
      </c>
    </row>
  </sheetData>
  <hyperlinks>
    <hyperlink ref="B3" r:id="rId1" xr:uid="{ED219C73-ACBE-354B-9844-A802F0D224DC}"/>
    <hyperlink ref="J3" r:id="rId2" display="https://www.sec.gov/Archives/edgar/data/1423053/000095012323002617/xslForm13F_X01/primary_doc.xml" xr:uid="{2A6139EE-57ED-DB49-9D3A-EE8D611AC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Master</vt:lpstr>
      <vt:lpstr>World</vt:lpstr>
      <vt:lpstr>Basic Materials</vt:lpstr>
      <vt:lpstr>Communication Srvcs</vt:lpstr>
      <vt:lpstr>Cnsmr Cyclical</vt:lpstr>
      <vt:lpstr>Cnsmr Dfnsv</vt:lpstr>
      <vt:lpstr>Energy</vt:lpstr>
      <vt:lpstr>Financial</vt:lpstr>
      <vt:lpstr>Healthcare</vt:lpstr>
      <vt:lpstr>Industrials</vt:lpstr>
      <vt:lpstr>Real Estate</vt:lpstr>
      <vt:lpstr>Tech</vt:lpstr>
      <vt:lpstr>Utilities</vt:lpstr>
      <vt:lpstr>Crypto</vt:lpstr>
      <vt:lpstr>Bankrupt</vt:lpstr>
      <vt:lpstr>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2022-06-25T18:32:50Z</dcterms:created>
  <dcterms:modified xsi:type="dcterms:W3CDTF">2023-03-17T13:07:13Z</dcterms:modified>
</cp:coreProperties>
</file>