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15523BF0-E23F-0142-8A10-E17A7A6BCE4D}" xr6:coauthVersionLast="47" xr6:coauthVersionMax="47" xr10:uidLastSave="{00000000-0000-0000-0000-000000000000}"/>
  <bookViews>
    <workbookView xWindow="4460" yWindow="2880" windowWidth="30100" windowHeight="17020" xr2:uid="{CDC0B711-7729-7543-9FF4-DAC0DE3A598A}"/>
  </bookViews>
  <sheets>
    <sheet name="Main"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 l="1" a="1"/>
  <c r="H4" i="1" s="1"/>
  <c r="I4" i="1" s="1"/>
  <c r="H5" i="1" a="1"/>
  <c r="H5" i="1" s="1"/>
  <c r="I5" i="1" s="1"/>
  <c r="H6" i="1" a="1"/>
  <c r="H6" i="1" s="1"/>
  <c r="I6" i="1" s="1"/>
  <c r="H7" i="1" a="1"/>
  <c r="H7" i="1" s="1"/>
  <c r="I7" i="1" s="1"/>
  <c r="H8" i="1" a="1"/>
  <c r="H8" i="1" s="1"/>
  <c r="I8" i="1" s="1"/>
  <c r="H9" i="1" a="1"/>
  <c r="H9" i="1" s="1"/>
  <c r="I9" i="1" s="1"/>
  <c r="H10" i="1" a="1"/>
  <c r="H10" i="1" s="1"/>
  <c r="I10" i="1" s="1"/>
  <c r="H11" i="1" a="1"/>
  <c r="H11" i="1" s="1"/>
  <c r="I11" i="1" s="1"/>
  <c r="H12" i="1" a="1"/>
  <c r="H12" i="1" s="1"/>
  <c r="I12" i="1" s="1"/>
  <c r="H13" i="1" a="1"/>
  <c r="H13" i="1" s="1"/>
  <c r="I13" i="1" s="1"/>
  <c r="H14" i="1" a="1"/>
  <c r="H14" i="1" s="1"/>
  <c r="I14" i="1" s="1"/>
  <c r="H15" i="1" a="1"/>
  <c r="H15" i="1" s="1"/>
  <c r="I15" i="1" s="1"/>
  <c r="H16" i="1" a="1"/>
  <c r="H16" i="1" s="1"/>
  <c r="I16" i="1" s="1"/>
  <c r="H17" i="1" a="1"/>
  <c r="H17" i="1" s="1"/>
  <c r="I17" i="1" s="1"/>
  <c r="H18" i="1" a="1"/>
  <c r="H18" i="1" s="1"/>
  <c r="I18" i="1" s="1"/>
  <c r="H19" i="1" a="1"/>
  <c r="H19" i="1" s="1"/>
  <c r="I19" i="1" s="1"/>
  <c r="H20" i="1" a="1"/>
  <c r="H20" i="1" s="1"/>
  <c r="I20" i="1" s="1"/>
  <c r="H21" i="1" a="1"/>
  <c r="H21" i="1" s="1"/>
  <c r="I21" i="1" s="1"/>
  <c r="H3" i="1" a="1"/>
  <c r="H3" i="1" s="1"/>
  <c r="I3" i="1" s="1"/>
  <c r="AA23" i="1"/>
  <c r="AA24" i="1"/>
  <c r="G23" i="1"/>
  <c r="G24" i="1"/>
  <c r="U24" i="1"/>
  <c r="U23" i="1"/>
  <c r="W3" i="1" a="1"/>
  <c r="W3" i="1" s="1"/>
  <c r="W4" i="1" a="1"/>
  <c r="W4" i="1" s="1"/>
  <c r="W5" i="1" a="1"/>
  <c r="W5" i="1" s="1"/>
  <c r="W6" i="1" a="1"/>
  <c r="W6" i="1" s="1"/>
  <c r="W7" i="1" a="1"/>
  <c r="W7" i="1" s="1"/>
  <c r="W8" i="1" a="1"/>
  <c r="W8" i="1" s="1"/>
  <c r="W9" i="1" a="1"/>
  <c r="W9" i="1" s="1"/>
  <c r="W10" i="1" a="1"/>
  <c r="W10" i="1" s="1"/>
  <c r="W11" i="1" a="1"/>
  <c r="W11" i="1" s="1"/>
  <c r="W12" i="1" a="1"/>
  <c r="W12" i="1" s="1"/>
  <c r="W13" i="1" a="1"/>
  <c r="W13" i="1" s="1"/>
  <c r="W14" i="1" a="1"/>
  <c r="W14" i="1" s="1"/>
  <c r="W15" i="1" a="1"/>
  <c r="W15" i="1" s="1"/>
  <c r="W16" i="1" a="1"/>
  <c r="W16" i="1" s="1"/>
  <c r="W17" i="1" a="1"/>
  <c r="W17" i="1" s="1"/>
  <c r="W18" i="1" a="1"/>
  <c r="W18" i="1" s="1"/>
  <c r="W19" i="1" a="1"/>
  <c r="W19" i="1" s="1"/>
  <c r="W20" i="1" a="1"/>
  <c r="W20" i="1" s="1"/>
  <c r="W21" i="1" a="1"/>
  <c r="W21" i="1" s="1"/>
  <c r="Z23" i="1"/>
  <c r="Z24" i="1"/>
  <c r="M23" i="1"/>
  <c r="N23" i="1"/>
  <c r="O23" i="1"/>
  <c r="P23" i="1"/>
  <c r="Q23" i="1"/>
  <c r="R23" i="1"/>
  <c r="S23" i="1"/>
  <c r="T23" i="1"/>
  <c r="V23" i="1"/>
  <c r="X23" i="1"/>
  <c r="Y23" i="1"/>
  <c r="M24" i="1"/>
  <c r="N24" i="1"/>
  <c r="O24" i="1"/>
  <c r="P24" i="1"/>
  <c r="Q24" i="1"/>
  <c r="R24" i="1"/>
  <c r="S24" i="1"/>
  <c r="T24" i="1"/>
  <c r="V24" i="1"/>
  <c r="X24" i="1"/>
  <c r="Y24" i="1"/>
  <c r="L24" i="1"/>
  <c r="L23" i="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3" i="1" a="1"/>
  <c r="F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3" i="1" a="1"/>
  <c r="E3"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K21" i="1" l="1"/>
  <c r="K20" i="1"/>
  <c r="K19" i="1"/>
  <c r="K17" i="1"/>
  <c r="K16" i="1"/>
  <c r="K13" i="1"/>
  <c r="K12" i="1"/>
  <c r="K11" i="1"/>
  <c r="K10" i="1"/>
  <c r="K3" i="1"/>
  <c r="K9" i="1"/>
  <c r="K8" i="1"/>
  <c r="K7" i="1"/>
  <c r="K18" i="1"/>
  <c r="K6" i="1"/>
  <c r="K15" i="1"/>
  <c r="K5" i="1"/>
  <c r="K14" i="1"/>
  <c r="K4" i="1"/>
  <c r="I24" i="1"/>
  <c r="I23" i="1"/>
  <c r="H24" i="1"/>
  <c r="H23" i="1"/>
  <c r="W24" i="1"/>
  <c r="W23" i="1"/>
  <c r="K24" i="1" l="1"/>
  <c r="K2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<sst xmlns="http://schemas.openxmlformats.org/spreadsheetml/2006/main" count="31" uniqueCount="31">
  <si>
    <t>Company</t>
  </si>
  <si>
    <t>Ticker</t>
  </si>
  <si>
    <t>Price</t>
  </si>
  <si>
    <t xml:space="preserve">% 52 wk </t>
  </si>
  <si>
    <t>MC</t>
  </si>
  <si>
    <t>EV</t>
  </si>
  <si>
    <t>LTM Sales</t>
  </si>
  <si>
    <t>2022E Sales</t>
  </si>
  <si>
    <t>2021E Sales</t>
  </si>
  <si>
    <t>LTM EBITDA</t>
  </si>
  <si>
    <t>2022 EBITDA</t>
  </si>
  <si>
    <t>2021 EBITDA</t>
  </si>
  <si>
    <t>LTM EBIT</t>
  </si>
  <si>
    <t>2022 EBIT</t>
  </si>
  <si>
    <t>2021 EBIT</t>
  </si>
  <si>
    <t>LTM EPS</t>
  </si>
  <si>
    <t>2022 EPS</t>
  </si>
  <si>
    <t>2021 EPS</t>
  </si>
  <si>
    <t>LTM EPS Growth</t>
  </si>
  <si>
    <t>Price /</t>
  </si>
  <si>
    <t>Enterprise Value /</t>
  </si>
  <si>
    <t>Median</t>
  </si>
  <si>
    <t>Mean</t>
  </si>
  <si>
    <t>Return on Equity</t>
  </si>
  <si>
    <t>Debt / EBITDA</t>
  </si>
  <si>
    <t>In Millions</t>
  </si>
  <si>
    <t>Insider Own</t>
  </si>
  <si>
    <t>EV/Sh</t>
  </si>
  <si>
    <t>Shares</t>
  </si>
  <si>
    <t>Cash</t>
  </si>
  <si>
    <t>Cash/Sh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</si>
</sst>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center"/>
    </xf>
    <xf numFmtId="164" fontId="0" fillId="0" borderId="0" xfId="0" applyNumberFormat="1"/>
    <xf numFmtId="9" fontId="0" fillId="0" borderId="0" xfId="1" applyFont="1"/>
    <xf numFmtId="3" fontId="0" fillId="0" borderId="0" xfId="0" applyNumberFormat="1"/>
    <xf numFmtId="4" fontId="0" fillId="0" borderId="0" xfId="0" applyNumberFormat="1"/>
    <xf numFmtId="10" fontId="0" fillId="0" borderId="0" xfId="0" applyNumberFormat="1"/>
    <xf numFmtId="2" fontId="0" fillId="0" borderId="0" xfId="0" applyNumberFormat="1"/>
    <xf numFmtId="0" fontId="3" fillId="0" borderId="0" xfId="2"/>
    <xf numFmtId="0" fontId="0" fillId="0" borderId="0" xfId="0" applyFont="1"/>
    <xf numFmtId="10" fontId="0" fillId="0" borderId="0" xfId="1" applyNumberFormat="1" applyFont="1"/>
    <xf numFmtId="9" fontId="0" fillId="0" borderId="0" xfId="0" applyNumberFormat="1"/>
    <xf numFmtId="14" fontId="0" fillId="0" borderId="0" xfId="0" applyNumberFormat="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7">
  <rv s="0">
    <v>https://www.bing.com/financeapi/forcetrigger?t=a1waa2&amp;q=XNYS%3aJPM&amp;form=skydnc</v>
    <v>Learn more on Bing</v>
  </rv>
  <rv s="1">
    <v>0</v>
    <v>JPMORGAN CHASE &amp; CO. (XNYS:JPM)</v>
    <v>2</v>
    <v>3</v>
    <v>Finance</v>
    <v>4</v>
    <v>en-GB</v>
    <v>a1waa2</v>
    <v>268435456</v>
    <v>1</v>
    <v>Powered by Refinitiv</v>
    <v>144.34</v>
    <v>101.28</v>
    <v>1.1072</v>
    <v>3.58</v>
    <v>2.8660999999999999E-2</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293723</v>
    <v>New York Stock Exchange</v>
    <v>XNYS</v>
    <v>XNYS</v>
    <v>383 Madison Avenue, NEW YORK, NY, 10179 US</v>
    <v>129.38</v>
    <v>Banking Services</v>
    <v>Stock</v>
    <v>45012.99974006875</v>
    <v>0</v>
    <v>126.29</v>
    <v>378191683950</v>
    <v>JPMORGAN CHASE &amp; CO.</v>
    <v>JPMORGAN CHASE &amp; CO.</v>
    <v>126.79</v>
    <v>10.632199999999999</v>
    <v>124.91</v>
    <v>128.49</v>
    <v>2943355000</v>
    <v>JPM</v>
    <v>JPMORGAN CHASE &amp; CO. (XNYS:JPM)</v>
    <v>10142</v>
    <v>18687217</v>
    <v>1968</v>
  </rv>
  <rv s="2">
    <v>1</v>
  </rv>
  <rv s="0">
    <v>https://www.bing.com/financeapi/forcetrigger?t=a1o4sm&amp;q=XNYS%3aBAC&amp;form=skydnc</v>
    <v>Learn more on Bing</v>
  </rv>
  <rv s="1">
    <v>0</v>
    <v>BANK OF AMERICA CORPORATION (XNYS:BAC)</v>
    <v>2</v>
    <v>3</v>
    <v>Finance</v>
    <v>4</v>
    <v>en-GB</v>
    <v>a1o4sm</v>
    <v>268435456</v>
    <v>1</v>
    <v>Powered by Refinitiv</v>
    <v>44.389899999999997</v>
    <v>26.32</v>
    <v>1.4193</v>
    <v>1.35</v>
    <v>4.9741999999999995E-2</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217000</v>
    <v>New York Stock Exchange</v>
    <v>XNYS</v>
    <v>XNYS</v>
    <v>Bank Of America Corporate Center, 100 N Tryon St, CHARLOTTE, NC, 28255 US</v>
    <v>28.645</v>
    <v>Banking Services</v>
    <v>Stock</v>
    <v>45012.999964988281</v>
    <v>3</v>
    <v>27.91</v>
    <v>227899601160</v>
    <v>BANK OF AMERICA CORPORATION</v>
    <v>BANK OF AMERICA CORPORATION</v>
    <v>27.93</v>
    <v>8.9591999999999992</v>
    <v>27.14</v>
    <v>28.49</v>
    <v>7999284000</v>
    <v>BAC</v>
    <v>BANK OF AMERICA CORPORATION (XNYS:BAC)</v>
    <v>266154</v>
    <v>80205876</v>
    <v>1998</v>
  </rv>
  <rv s="2">
    <v>4</v>
  </rv>
  <rv s="0">
    <v>https://www.bing.com/financeapi/forcetrigger?t=a25tgh&amp;q=XNYS%3aWFC&amp;form=skydnc</v>
    <v>Learn more on Bing</v>
  </rv>
  <rv s="1">
    <v>0</v>
    <v>WELLS FARGO &amp; COMPANY (XNYS:WFC)</v>
    <v>2</v>
    <v>3</v>
    <v>Finance</v>
    <v>4</v>
    <v>en-GB</v>
    <v>a25tgh</v>
    <v>268435456</v>
    <v>1</v>
    <v>Powered by Refinitiv</v>
    <v>53.3</v>
    <v>35.25</v>
    <v>1.1694</v>
    <v>1.24</v>
    <v>3.4225999999999999E-2</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238000</v>
    <v>New York Stock Exchange</v>
    <v>XNYS</v>
    <v>XNYS</v>
    <v>420 Montgomery St, SAN FRANCISCO, CA, 94104-1207 US</v>
    <v>37.69</v>
    <v>Banking Services</v>
    <v>Stock</v>
    <v>45012.999672360937</v>
    <v>6</v>
    <v>36.96</v>
    <v>141527487360</v>
    <v>WELLS FARGO &amp; COMPANY</v>
    <v>WELLS FARGO &amp; COMPANY</v>
    <v>37.020000000000003</v>
    <v>11.9161</v>
    <v>36.229999999999997</v>
    <v>37.47</v>
    <v>3777088000</v>
    <v>WFC</v>
    <v>WELLS FARGO &amp; COMPANY (XNYS:WFC)</v>
    <v>12118</v>
    <v>29349168</v>
    <v>1929</v>
  </rv>
  <rv s="2">
    <v>7</v>
  </rv>
  <rv s="0">
    <v>https://www.bing.com/financeapi/forcetrigger?t=a1uvm7&amp;q=XNYS%3aHSBC&amp;form=skydnc</v>
    <v>Learn more on Bing</v>
  </rv>
  <rv s="1">
    <v>0</v>
    <v>HSBC HOLDINGS PLC (XNYS:HSBC)</v>
    <v>2</v>
    <v>3</v>
    <v>Finance</v>
    <v>4</v>
    <v>en-GB</v>
    <v>a1uvm7</v>
    <v>268435456</v>
    <v>1</v>
    <v>Powered by Refinitiv</v>
    <v>39.629100000000001</v>
    <v>24.77</v>
    <v>0.61509999999999998</v>
    <v>0.56000000000000005</v>
    <v>1.6929E-2</v>
    <v>USD</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219199</v>
    <v>New York Stock Exchange</v>
    <v>XNYS</v>
    <v>XNYS</v>
    <v>8 Canada Square, LONDON, UNITED KINGDOM-NA, E14 5HQ GB</v>
    <v>33.65</v>
    <v>Banking Services</v>
    <v>Stock</v>
    <v>45012.958333356248</v>
    <v>9</v>
    <v>33.299999999999997</v>
    <v>130429100000</v>
    <v>HSBC HOLDINGS PLC</v>
    <v>HSBC HOLDINGS PLC</v>
    <v>33.409999999999997</v>
    <v>9.077</v>
    <v>33.08</v>
    <v>33.64</v>
    <v>3994256000</v>
    <v>HSBC</v>
    <v>HSBC HOLDINGS PLC (XNYS:HSBC)</v>
    <v>11961</v>
    <v>3361127</v>
    <v>1959</v>
  </rv>
  <rv s="2">
    <v>10</v>
  </rv>
  <rv s="0">
    <v>https://www.bing.com/financeapi/forcetrigger?t=a22dsm&amp;q=XNYS%3aRY&amp;form=skydnc</v>
    <v>Learn more on Bing</v>
  </rv>
  <rv s="1">
    <v>0</v>
    <v>ROYAL BANK OF CANADA (XNYS:RY)</v>
    <v>2</v>
    <v>5</v>
    <v>Finance</v>
    <v>4</v>
    <v>en-GB</v>
    <v>a22dsm</v>
    <v>268435456</v>
    <v>1</v>
    <v>Powered by Refinitiv</v>
    <v>113.67</v>
    <v>83.63</v>
    <v>0.749</v>
    <v>1.36</v>
    <v>1.4752000000000001E-2</v>
    <v>USD</v>
    <v>Royal Bank of Canada is a Canada-based diversified financial services company. The Company provides personal and commercial banking, wealth management services, insurance, investor services and capital markets products and services on a global basis. Its segments include Personal &amp; Commercial Banking, Wealth Management, Insurance, Investor and Treasury Services, Capital Markets, and Corporate Support. Personal &amp; Commercial Banking segment provides a range of financial products and services to individuals and businesses for their day-to-day banking, investing and financing needs through two businesses: Canadian Banking, and Caribbean and United States Banking. Wealth Management segment offers a comprehensive suite of investment, trust, banking, credit and other advice-based solutions. Its Insurance segment offers a range of advice and solutions for individual and business clients including life, health, wealth, home, auto, travel, annuities and reinsurance.</v>
    <v>92662</v>
    <v>New York Stock Exchange</v>
    <v>XNYS</v>
    <v>XNYS</v>
    <v>Royal Bank Plaza, 200 Bay Street, TORONTO, ON, M5J2J5 CA</v>
    <v>93.82</v>
    <v>Banking Services</v>
    <v>Stock</v>
    <v>45012.958333344533</v>
    <v>12</v>
    <v>92.71</v>
    <v>175748400000</v>
    <v>ROYAL BANK OF CANADA</v>
    <v>ROYAL BANK OF CANADA</v>
    <v>93.46</v>
    <v>11.8431</v>
    <v>92.19</v>
    <v>93.55</v>
    <v>1385919000</v>
    <v>RY</v>
    <v>ROYAL BANK OF CANADA (XNYS:RY)</v>
    <v>2</v>
    <v>949497</v>
    <v>1995</v>
  </rv>
  <rv s="2">
    <v>13</v>
  </rv>
  <rv s="0">
    <v>https://www.bing.com/financeapi/forcetrigger?t=a242f2&amp;q=XNYS%3aTD&amp;form=skydnc</v>
    <v>Learn more on Bing</v>
  </rv>
  <rv s="1">
    <v>0</v>
    <v>THE TORONTO-DOMINION BANK (XNYS:TD)</v>
    <v>2</v>
    <v>5</v>
    <v>Finance</v>
    <v>4</v>
    <v>en-GB</v>
    <v>a242f2</v>
    <v>268435456</v>
    <v>1</v>
    <v>Powered by Refinitiv</v>
    <v>82.38</v>
    <v>55.43</v>
    <v>0.86919999999999997</v>
    <v>1.38</v>
    <v>2.4403000000000001E-2</v>
    <v>USD</v>
    <v>The Toronto-Dominion Bank (the Bank) operates as a bank in North America. The Bank's segments include Canadian Personal and Commercial Banking, U.S. Retail, Wealth Management and Insurance, and Wholesale Banking. Its Canadian Personal and Commercial Banking segment offers a full range of financial products and services to approximately 15 million customers in the Bank’s personal and commercial banking businesses in Canada. Its U.S. Retail segment offers a range of financial products and services under the brand TD Bank, America’s Most Convenient Bank. U.S. Retail Segment also TD Auto Finance U.S., TD Wealth (U.S.) business. Wholesale Banking segment operates under the brand name TD Securities, which offers a range of capital markets and corporate and investment banking services to corporate, government, and institutional clients. Its Wealth Management and Insurance segment provides wealth solutions and insurance protection to approximately six million customers in Canada.</v>
    <v>89464</v>
    <v>New York Stock Exchange</v>
    <v>XNYS</v>
    <v>XNYS</v>
    <v>66 Wellington Street West, TORONTO, ON, M5K 1A2 CA</v>
    <v>57.99</v>
    <v>Banking Services</v>
    <v>Stock</v>
    <v>45012.979056527343</v>
    <v>15</v>
    <v>57</v>
    <v>141397900000</v>
    <v>THE TORONTO-DOMINION BANK</v>
    <v>THE TORONTO-DOMINION BANK</v>
    <v>57.3</v>
    <v>9.3285999999999998</v>
    <v>56.55</v>
    <v>57.93</v>
    <v>1821669000</v>
    <v>TD</v>
    <v>THE TORONTO-DOMINION BANK (XNYS:TD)</v>
    <v>42</v>
    <v>3062786</v>
    <v>1998</v>
  </rv>
  <rv s="2">
    <v>16</v>
  </rv>
  <rv s="0">
    <v>https://www.bing.com/financeapi/forcetrigger?t=a1p3ww&amp;q=XNYS%3aC&amp;form=skydnc</v>
    <v>Learn more on Bing</v>
  </rv>
  <rv s="1">
    <v>0</v>
    <v>CITIGROUP INC. (XNYS:C)</v>
    <v>2</v>
    <v>3</v>
    <v>Finance</v>
    <v>4</v>
    <v>en-GB</v>
    <v>a1p3ww</v>
    <v>268435456</v>
    <v>1</v>
    <v>Powered by Refinitiv</v>
    <v>57.4</v>
    <v>40.005000000000003</v>
    <v>1.5848</v>
    <v>1.67</v>
    <v>3.8738000000000002E-2</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45</v>
    <v>Investment Banking &amp; Investment Services</v>
    <v>Stock</v>
    <v>45012.999882128905</v>
    <v>18</v>
    <v>43.88</v>
    <v>87162702700</v>
    <v>CITIGROUP INC.</v>
    <v>CITIGROUP INC.</v>
    <v>44.06</v>
    <v>6.2973999999999997</v>
    <v>43.11</v>
    <v>44.78</v>
    <v>1946465000</v>
    <v>C</v>
    <v>CITIGROUP INC. (XNYS:C)</v>
    <v>27208</v>
    <v>24810786</v>
    <v>1988</v>
  </rv>
  <rv s="2">
    <v>19</v>
  </rv>
  <rv s="0">
    <v>https://www.bing.com/financeapi/forcetrigger?t=azjsz2&amp;q=XNYS%3aMUFG&amp;form=skydnc</v>
    <v>Learn more on Bing</v>
  </rv>
  <rv s="1">
    <v>0</v>
    <v>Mitsubishi UFJ Financial Group, Inc. (XNYS:MUFG)</v>
    <v>2</v>
    <v>3</v>
    <v>Finance</v>
    <v>6</v>
    <v>en-GB</v>
    <v>azjsz2</v>
    <v>268435456</v>
    <v>1</v>
    <v>Powered by Refinitiv</v>
    <v>7.71</v>
    <v>4.3099999999999996</v>
    <v>0.71689999999999998</v>
    <v>0.08</v>
    <v>1.278E-2</v>
    <v>USD</v>
    <v>Mitsubishi UFJ Financial Group, Inc. is a Japan-based financial company. The Company operates through seven business segments. The Corporate &amp; Retail segment provides services related to finance, real estate and securities agency to domestic individuals, small and medium sized companies. The Corporate Banking segment provides financial, real estate and securities agency services to Japanese companies in Japan and overseas. The Global CIB segment provides financial services to non-Japanese companies. The Global Commercial Banking segment provides financial services to individuals, small and medium-sized businesses and small and medium-sized enterprises at foreign-owned commercial banks. The Trustee segment provides asset management and asset management services. The Market segment provides clients with foreign exchange, cash and securities services, market transactions and liquidity and cash management. The Other segment is engaged in the management business.</v>
    <v>134443</v>
    <v>New York Stock Exchange</v>
    <v>XNYS</v>
    <v>XNYS</v>
    <v>Bank of Tokyo-Mitsubishi UFJ, 2-7-1, Marunouchi, CHIYODA-KU, TOKYO-TO, 100-8330 JP</v>
    <v>6.38</v>
    <v>Banking Services</v>
    <v>Stock</v>
    <v>45012.958333344533</v>
    <v>21</v>
    <v>6.3</v>
    <v>80504550000</v>
    <v>Mitsubishi UFJ Financial Group, Inc.</v>
    <v>Mitsubishi UFJ Financial Group, Inc.</v>
    <v>6.33</v>
    <v>25.606100000000001</v>
    <v>6.26</v>
    <v>6.34</v>
    <v>12687710000</v>
    <v>MUFG</v>
    <v>Mitsubishi UFJ Financial Group, Inc. (XNYS:MUFG)</v>
    <v>10</v>
    <v>6676572</v>
    <v>2001</v>
  </rv>
  <rv s="2">
    <v>22</v>
  </rv>
  <rv s="0">
    <v>https://www.bing.com/financeapi/forcetrigger?t=a24s7w&amp;q=XNYS%3aUBS&amp;form=skydnc</v>
    <v>Learn more on Bing</v>
  </rv>
  <rv s="1">
    <v>0</v>
    <v>UBS Group AG (XNYS:UBS)</v>
    <v>2</v>
    <v>7</v>
    <v>Finance</v>
    <v>4</v>
    <v>en-GB</v>
    <v>a24s7w</v>
    <v>268435456</v>
    <v>1</v>
    <v>Powered by Refinitiv</v>
    <v>22.297499999999999</v>
    <v>13.8</v>
    <v>1.2819</v>
    <v>0.41</v>
    <v>2.1589999999999998E-2</v>
    <v>USD</v>
    <v>UBS Group AG is a holding company and conducts its operations through UBS AG and its subsidiaries. The Company comprises Corporate Center and five business divisions: Wealth Management, Wealth Management Americas, Personal &amp; Corporate Banking, Asset Management and the Investment Bank. Wealth Management division provides advice and tailored financial services to wealthy private clients around the world, except those served by Wealth Management Americas. Wealth Management Americas division is a wealth manager in the Americas in terms of financial advisor productivity and invested assets by financial advisor. Personal &amp; Corporate Banking division provides financial products and services to private, corporate and institutional clients in Switzerland. Asset Management division provides investment management products and services, platform solutions and advisory support. Investment Bank division provides investment advice, financial solutions and capital markets access.</v>
    <v>72597</v>
    <v>New York Stock Exchange</v>
    <v>XNYS</v>
    <v>XNYS</v>
    <v>Bahnhofstr. 45, ZUERICH, ZUERICH, 8098 CH</v>
    <v>19.510000000000002</v>
    <v>Investment Banking &amp; Investment Services</v>
    <v>Stock</v>
    <v>45012.999515277341</v>
    <v>24</v>
    <v>18.989999999999998</v>
    <v>61067560000</v>
    <v>UBS Group AG</v>
    <v>UBS Group AG</v>
    <v>19.11</v>
    <v>8.6477000000000004</v>
    <v>18.989999999999998</v>
    <v>19.399999999999999</v>
    <v>3524636000</v>
    <v>UBS</v>
    <v>UBS Group AG (XNYS:UBS)</v>
    <v>114067</v>
    <v>7162840</v>
    <v>2014</v>
  </rv>
  <rv s="2">
    <v>25</v>
  </rv>
  <rv s="0">
    <v>https://www.bing.com/financeapi/forcetrigger?t=a1oo2w&amp;q=XNYS%3aBMO&amp;form=skydnc</v>
    <v>Learn more on Bing</v>
  </rv>
  <rv s="1">
    <v>0</v>
    <v>BANK OF MONTREAL (XNYS:BMO)</v>
    <v>2</v>
    <v>5</v>
    <v>Finance</v>
    <v>4</v>
    <v>en-GB</v>
    <v>a1oo2w</v>
    <v>268435456</v>
    <v>1</v>
    <v>Powered by Refinitiv</v>
    <v>120.44</v>
    <v>81.569999999999993</v>
    <v>1.1465000000000001</v>
    <v>1.23</v>
    <v>1.4548E-2</v>
    <v>USD</v>
    <v>Bank of Montreal (BMO) is a Canada-based financial services provider. The Bank provides a range of personal and commercial banking, wealth management, global markets and investment banking products and services. The Bank conducts its business through three operating groups: Personal and Commercial Banking, BMO Wealth Management and BMO Capital Markets. The Personal and Commercial Banking business includes two retail and business banking operating segments, such as Canadian Personal and Commercial Banking and the United States Personal and Commercial Banking. BMO Wealth Management business provides a full range of clients, from individuals and families to business owners and institutions, offering a wide spectrum of wealth, asset management and insurance products and services. BMO Capital Markets provides products and services to North American and international corporate, institutional and government clients through its investment and corporate banking and global markets divisions.</v>
    <v>46722</v>
    <v>New York Stock Exchange</v>
    <v>XNYS</v>
    <v>XNYS</v>
    <v>1 First Canadian Place, TORONTO, ON, M5X 1A1 CA</v>
    <v>86.18</v>
    <v>Banking Services</v>
    <v>Stock</v>
    <v>45012.958333378905</v>
    <v>27</v>
    <v>85.11</v>
    <v>82328150000</v>
    <v>BANK OF MONTREAL</v>
    <v>BANK OF MONTREAL</v>
    <v>85.85</v>
    <v>7.1851000000000003</v>
    <v>84.55</v>
    <v>85.78</v>
    <v>709664200</v>
    <v>BMO</v>
    <v>BANK OF MONTREAL (XNYS:BMO)</v>
    <v>1</v>
    <v>666522</v>
    <v>1995</v>
  </rv>
  <rv s="2">
    <v>28</v>
  </rv>
  <rv s="0">
    <v>https://www.bing.com/financeapi/forcetrigger?t=a1opar&amp;q=XNYS%3aBNS&amp;form=skydnc</v>
    <v>Learn more on Bing</v>
  </rv>
  <rv s="1">
    <v>0</v>
    <v>THE BANK OF NOVA SCOTIA (XNYS:BNS)</v>
    <v>2</v>
    <v>5</v>
    <v>Finance</v>
    <v>6</v>
    <v>en-GB</v>
    <v>a1opar</v>
    <v>268435456</v>
    <v>1</v>
    <v>Powered by Refinitiv</v>
    <v>74.22</v>
    <v>45.26</v>
    <v>0.93269999999999997</v>
    <v>0.65</v>
    <v>1.3528E-2</v>
    <v>USD</v>
    <v>The Bank of Nova Scotia is an international bank and a financial services provider in Latin America, the Caribbean and Central America, and Asia. The Bank offers a range of advice, products and services, including personal and commercial banking, wealth management and private banking, corporate and investment banking, and capital markets. Its segments include Canadian Banking, which provides a suite of financial advice and banking solutions to retail, small business, commercial and wealth management customers; International Banking, which provides a range of financial products, solutions and advice to retail and commercial customers in select regions outside of Canada; Global Wealth Management, which focuses on delivering wealth management advice and solutions, and Global Banking and Markets (GBM), which provides lending and transaction services, investment banking advice and access to capital markets.</v>
    <v>91264</v>
    <v>New York Stock Exchange</v>
    <v>XNYS</v>
    <v>XNYS</v>
    <v>40 Temperance Street, TORONTO, ON, M5H 0B4 CA</v>
    <v>48.92</v>
    <v>Banking Services</v>
    <v>Stock</v>
    <v>45012.986708448436</v>
    <v>30</v>
    <v>48.33</v>
    <v>78476870000</v>
    <v>THE BANK OF NOVA SCOTIA</v>
    <v>THE BANK OF NOVA SCOTIA</v>
    <v>48.65</v>
    <v>9.0142000000000007</v>
    <v>48.05</v>
    <v>48.7</v>
    <v>1191752000</v>
    <v>BNS</v>
    <v>THE BANK OF NOVA SCOTIA (XNYS:BNS)</v>
    <v>3</v>
    <v>1941561</v>
    <v>1832</v>
  </rv>
  <rv s="2">
    <v>31</v>
  </rv>
  <rv s="0">
    <v>https://www.bing.com/financeapi/forcetrigger?t=a22gtc&amp;q=XNYS%3aSAN&amp;form=skydnc</v>
    <v>Learn more on Bing</v>
  </rv>
  <rv s="1">
    <v>0</v>
    <v>Banco Santander SA (XNYS:SAN)</v>
    <v>2</v>
    <v>3</v>
    <v>Finance</v>
    <v>4</v>
    <v>en-GB</v>
    <v>a22gtc</v>
    <v>268435456</v>
    <v>1</v>
    <v>Powered by Refinitiv</v>
    <v>4.09</v>
    <v>2.2599999999999998</v>
    <v>1.0871999999999999</v>
    <v>0.08</v>
    <v>2.3188E-2</v>
    <v>USD</v>
    <v>Banco Santander, S.A. is a Spain-based company engaged as a retail and commercial bank. The Banks segments include Continental Europe, the United Kingdom, Latin America and the United States. The Continental Europe segment covers all businesses in the Continental Europe. The United Kingdom segment includes the businesses developed by various units and branches in the country. The Latin America segment embraces all its financial activities conducted through its banks and subsidiaries in the region. The United States segment includes the Intermediate Holding Company (IHC) and its subsidiaries Santander Bank, Banco Santander Puerto Rico, Santander Consumer USA, Banco Santander International, Santander Investment Securities, and the Santander branch in New York. The Company's commercial model satisfies the needs of all types of customers: individuals with various income levels.</v>
    <v>189835</v>
    <v>New York Stock Exchange</v>
    <v>XNYS</v>
    <v>XNYS</v>
    <v>Ciudad Grupo Santander, Avda de Cantabria s/n, BOADILLA DEL MONTE, MADRID, 28660 ES</v>
    <v>3.56</v>
    <v>Banking Services</v>
    <v>Stock</v>
    <v>45012.999862060155</v>
    <v>33</v>
    <v>3.4901</v>
    <v>55898220000</v>
    <v>Banco Santander SA</v>
    <v>Banco Santander SA</v>
    <v>3.5</v>
    <v>5.7885</v>
    <v>3.45</v>
    <v>3.53</v>
    <v>16794400000</v>
    <v>SAN</v>
    <v>Banco Santander SA (XNYS:SAN)</v>
    <v>17436</v>
    <v>7255645</v>
    <v>1875</v>
  </rv>
  <rv s="2">
    <v>34</v>
  </rv>
  <rv s="0">
    <v>https://www.bing.com/financeapi/forcetrigger?t=a2359c&amp;q=XNYS%3aSMFG&amp;form=skydnc</v>
    <v>Learn more on Bing</v>
  </rv>
  <rv s="1">
    <v>0</v>
    <v>Sumitomo Mitsui Financial Group, Inc. (XNYS:SMFG)</v>
    <v>2</v>
    <v>3</v>
    <v>Finance</v>
    <v>4</v>
    <v>en-GB</v>
    <v>a2359c</v>
    <v>268435456</v>
    <v>1</v>
    <v>Powered by Refinitiv</v>
    <v>9.1780000000000008</v>
    <v>5.3849999999999998</v>
    <v>0.73750000000000004</v>
    <v>0.03</v>
    <v>3.797E-3</v>
    <v>USD</v>
    <v>Sumitomo Mitsui Financial Group Inc, formerly Sumitomo Mitsui Financial Group Co Ltd, is a Japan-based company engaged in the commercial banking, leasing, securities and consumer finance business. The Company has five business segments. The Wholesale segment is engaged in the banking, leasing and securities business, as well as the venture capital business and management consulting services business for domestic large companies. The Retail segment is engaged in the banking, securities, credit cards and consumer finance business, as well as pension management business for domestic individuals and small corporate customers. The Global segment is engaged in the banking, leasing and securities business, as well as swap-related business for overseas Japanese and non-Japanese companies. The Market segment is engaged in the banking, securities and other financial markets related businesses. The Head Office Management segment is engaged in the system development and other businesses.</v>
    <v>104139</v>
    <v>New York Stock Exchange</v>
    <v>XNYS</v>
    <v>XNYS</v>
    <v>1-1-2, Marunouchi, CHIYODA-KU, TOKYO-TO, 100-0005 JP</v>
    <v>7.94</v>
    <v>Banking Services</v>
    <v>Stock</v>
    <v>45012.958333356248</v>
    <v>36</v>
    <v>7.8650000000000002</v>
    <v>54054190000</v>
    <v>Sumitomo Mitsui Financial Group, Inc.</v>
    <v>Sumitomo Mitsui Financial Group, Inc.</v>
    <v>7.9</v>
    <v>8.4008000000000003</v>
    <v>7.9</v>
    <v>7.93</v>
    <v>6873456000</v>
    <v>SMFG</v>
    <v>Sumitomo Mitsui Financial Group, Inc. (XNYS:SMFG)</v>
    <v>3446</v>
    <v>4538184</v>
    <v>2002</v>
  </rv>
  <rv s="2">
    <v>37</v>
  </rv>
  <rv s="0">
    <v>https://www.bing.com/financeapi/forcetrigger?t=a1vkjc&amp;q=XNYS%3aING&amp;form=skydnc</v>
    <v>Learn more on Bing</v>
  </rv>
  <rv s="1">
    <v>0</v>
    <v>ING Groep NV (XNYS:ING)</v>
    <v>2</v>
    <v>3</v>
    <v>Finance</v>
    <v>4</v>
    <v>en-GB</v>
    <v>a1vkjc</v>
    <v>268435456</v>
    <v>1</v>
    <v>Powered by Refinitiv</v>
    <v>14.72</v>
    <v>8.14</v>
    <v>1.6093</v>
    <v>0.18</v>
    <v>1.5942999999999999E-2</v>
    <v>USD</v>
    <v>ING Groep N.V. (ING) is a financial institution. The Company offers banking services. The Company's segments include Retail Netherlands, which offers current and savings accounts, business lending, mortgages and other consumer lending in the Netherlands; Retail Belgium, which offers products that are similar to those in the Netherlands; Retail Germany, which offers current and savings accounts, mortgages and other customer lending; Retail Other, which offers products that are similar to those in the Netherlands, and Wholesale Banking, which offers wholesale banking activities (a full range of products from cash management to corporate finance), real estate and lease. The Company's Retail Banking business lines provide products and services to individuals, small and medium-sized enterprises (SMEs) and mid-corporates. ING's banking activities in Australia are undertaken by ING Bank (Australia) Limited (trading as ING Direct) and ING Bank NV Sydney Branch.</v>
    <v>60778</v>
    <v>New York Stock Exchange</v>
    <v>XNYS</v>
    <v>XNYS</v>
    <v>Bijlmerdreef 106, AMSTERDAM, NOORD-HOLLAND, 1102 CT NL</v>
    <v>11.585000000000001</v>
    <v>Banking Services</v>
    <v>Stock</v>
    <v>45012.958333367969</v>
    <v>39</v>
    <v>11.315</v>
    <v>41876000000</v>
    <v>ING Groep NV</v>
    <v>ING Groep NV</v>
    <v>11.52</v>
    <v>10.507400000000001</v>
    <v>11.29</v>
    <v>11.47</v>
    <v>3726545000</v>
    <v>ING</v>
    <v>ING Groep NV (XNYS:ING)</v>
    <v>15224</v>
    <v>5585559</v>
    <v>1991</v>
  </rv>
  <rv s="2">
    <v>40</v>
  </rv>
  <rv s="0">
    <v>https://www.bing.com/financeapi/forcetrigger?t=a1o97w&amp;q=XNYS%3aBBVA&amp;form=skydnc</v>
    <v>Learn more on Bing</v>
  </rv>
  <rv s="1">
    <v>0</v>
    <v>Banco Bilbao Vizcaya Argentaria SA (XNYS:BBVA)</v>
    <v>2</v>
    <v>3</v>
    <v>Finance</v>
    <v>4</v>
    <v>en-GB</v>
    <v>a1o97w</v>
    <v>268435456</v>
    <v>1</v>
    <v>Powered by Refinitiv</v>
    <v>7.93</v>
    <v>3.93</v>
    <v>1.2562</v>
    <v>0.14000000000000001</v>
    <v>2.1053000000000002E-2</v>
    <v>USD</v>
    <v>Banco Bilbao Vizcaya Argentaria, S.A. (BBVA) is a Spain - based bank. It is a diversified financial company engaged in retail banking, wholesale banking, asset management and private banking. Its segments are: Spain, the United States, Turkey, Mexico, South America and Rest of Eurasia. The activities in Spain are banking activity and Insurance. In the United States it offers services through, BBVA USA and the BBVA New York branch. The Turkey segment is represented by the group Garanti BBVA, an integrated financial services group, that also operate in Holland and Romania. The Mexico segment activities include banking and insurance businesses. In South America, it provides banking and insurance businesses. The Rest of Eurasia segment includes business activity in the rest of Europe and Asia</v>
    <v>115675</v>
    <v>New York Stock Exchange</v>
    <v>XNYS</v>
    <v>XNYS</v>
    <v>Calle Azul 4, MADRID, MADRID, 28050 ES</v>
    <v>6.83</v>
    <v>Banking Services</v>
    <v>Stock</v>
    <v>45012.992218657033</v>
    <v>42</v>
    <v>6.6849999999999996</v>
    <v>40026190000</v>
    <v>Banco Bilbao Vizcaya Argentaria SA</v>
    <v>Banco Bilbao Vizcaya Argentaria SA</v>
    <v>6.69</v>
    <v>6.4203999999999999</v>
    <v>6.65</v>
    <v>6.79</v>
    <v>6030117000</v>
    <v>BBVA</v>
    <v>Banco Bilbao Vizcaya Argentaria SA (XNYS:BBVA)</v>
    <v>82967</v>
    <v>2165045</v>
    <v>2000</v>
  </rv>
  <rv s="2">
    <v>43</v>
  </rv>
  <rv s="0">
    <v>https://www.bing.com/financeapi/forcetrigger?t=a1pw6h&amp;q=XNYS%3aCM&amp;form=skydnc</v>
    <v>Learn more on Bing</v>
  </rv>
  <rv s="1">
    <v>0</v>
    <v>CANADIAN IMPERIAL BANK OF COMMERCE (XNYS:CM)</v>
    <v>2</v>
    <v>5</v>
    <v>Finance</v>
    <v>4</v>
    <v>en-GB</v>
    <v>a1pw6h</v>
    <v>268435456</v>
    <v>1</v>
    <v>Powered by Refinitiv</v>
    <v>63.211799999999997</v>
    <v>39.4</v>
    <v>1.0552999999999999</v>
    <v>0.73</v>
    <v>1.8038000000000002E-2</v>
    <v>USD</v>
    <v>Canadian Imperial Bank of Commerce is a Canada-based financial institution. The Company offers a full range of advice, solutions and services through its digital banking network across personal and business banking, commercial banking and wealth management, and capital markets businesses. Its personal banking offers products and services, including personal checking, health savings account, personal lending, EasyPath banking, personal savings, retirement, traditions club and mortgage. Its private wealth offers investment management, corporate and institutional services, wealth planning and trustee services and private banking. The Company’s commercial banking includes commercial lending, capital markets, commercial real estate and treasury management. It also includes small business banking and agility digital banking. The Company has over 13 million personal banking, business, public sector and institutional clients.</v>
    <v>49530</v>
    <v>New York Stock Exchange</v>
    <v>XNYS</v>
    <v>XNYS</v>
    <v>81 BAY STREET, CIBC SQUARE, PO Box 770, TORONTO, ON, M5J 0E7 CA</v>
    <v>41.51</v>
    <v>Banking Services</v>
    <v>Stock</v>
    <v>45012.958333344533</v>
    <v>45</v>
    <v>40.905000000000001</v>
    <v>51334190000</v>
    <v>CANADIAN IMPERIAL BANK OF COMMERCE</v>
    <v>CANADIAN IMPERIAL BANK OF COMMERCE</v>
    <v>41.5</v>
    <v>10.8383</v>
    <v>40.47</v>
    <v>41.2</v>
    <v>906004000</v>
    <v>CM</v>
    <v>CANADIAN IMPERIAL BANK OF COMMERCE (XNYS:CM)</v>
    <v>1</v>
    <v>1758149</v>
    <v>1995</v>
  </rv>
  <rv s="2">
    <v>46</v>
  </rv>
  <rv s="0">
    <v>https://www.bing.com/financeapi/forcetrigger?t=a1ob6h&amp;q=XNYS%3aBCS&amp;form=skydnc</v>
    <v>Learn more on Bing</v>
  </rv>
  <rv s="1">
    <v>0</v>
    <v>BARCLAYS PLC (XNYS:BCS)</v>
    <v>2</v>
    <v>3</v>
    <v>Finance</v>
    <v>4</v>
    <v>en-GB</v>
    <v>a1ob6h</v>
    <v>268435456</v>
    <v>1</v>
    <v>Powered by Refinitiv</v>
    <v>9.4350000000000005</v>
    <v>5.8849999999999998</v>
    <v>1.4124000000000001</v>
    <v>0.15</v>
    <v>2.2727000000000001E-2</v>
    <v>USD</v>
    <v>Barclays PLC is a United Kingdom-based global financial services provider that is engaged in retail banking, credit cards, wholesale banking, investment banking, wealth management, and investment management services. The Company operates as two divisions, which include Barclays UK and Barclays International, supported by its service company, Barclays Execution Services. Barclays UK consists of its UK Personal Banking, UK Business Banking and Barclaycard Consumer UK businesses. These businesses are carried on by its UK ring-fenced bank (Barclays Bank UK PLC) and certain other entities. Barclays International consists of its corporate and investment bank and consumer, cards, and payments businesses. These businesses are carried on by its non-ring-fenced bank (Barclays Bank PLC) and its subsidiaries, and certain other entities. Barclays Execution Services provides technology, operations, and functional services to businesses. Its operations include consumer banking and payments services.</v>
    <v>87400</v>
    <v>New York Stock Exchange</v>
    <v>XNYS</v>
    <v>XNYS</v>
    <v>Canary Wharf, 1 Churchill Place, LONDON, UNITED KINGDOM-NA, E14 5HP GB</v>
    <v>6.81</v>
    <v>Banking Services</v>
    <v>Stock</v>
    <v>45012.958333344533</v>
    <v>48</v>
    <v>6.7</v>
    <v>25828110000</v>
    <v>BARCLAYS PLC</v>
    <v>BARCLAYS PLC</v>
    <v>6.74</v>
    <v>4.6821999999999999</v>
    <v>6.6</v>
    <v>6.75</v>
    <v>3942982000</v>
    <v>BCS</v>
    <v>BARCLAYS PLC (XNYS:BCS)</v>
    <v>12174</v>
    <v>10559326</v>
    <v>1896</v>
  </rv>
  <rv s="2">
    <v>49</v>
  </rv>
  <rv s="0">
    <v>https://www.bing.com/financeapi/forcetrigger?t=a1seww&amp;q=XNAS%3aEWBC&amp;form=skydnc</v>
    <v>Learn more on Bing</v>
  </rv>
  <rv s="1">
    <v>0</v>
    <v>EAST WEST BANCORP, INC. (XNAS:EWBC)</v>
    <v>2</v>
    <v>3</v>
    <v>Finance</v>
    <v>4</v>
    <v>en-GB</v>
    <v>a1seww</v>
    <v>268435456</v>
    <v>1</v>
    <v>Powered by Refinitiv</v>
    <v>85.32</v>
    <v>33.86</v>
    <v>1.4503999999999999</v>
    <v>1.01</v>
    <v>1.8453999999999998E-2</v>
    <v>USD</v>
    <v>East West Bancorp, Inc. is a bank holding company that offers a range of banking services to individuals and businesses through its subsidiary, East West Bank (the Bank) and others. The Company operates through three segments: Consumer and Business Banking, Commercial Banking, and Other. The Consumer and Business Banking segment provides financial products and services to consumer and commercial customers through the Company’s domestic branch network. This segment offers consumer and commercial deposits, mortgage and home equity loans, and other products and services. The Commercial Banking segment primarily generates commercial loans and deposits. Commercial loan products include commercial business loans and lines of credit, trade finance loans and letters of credit, commercial real estate (CRE) loans, construction and land loans, affordable housing loans and letters of credit, asset-based lending and others. The Bank operates in over 120 locations in the United States and China.</v>
    <v>3155</v>
    <v>Nasdaq Stock Market</v>
    <v>XNAS</v>
    <v>XNAS</v>
    <v>135 N. Los Robles Ave. 7Th Floor, PASADENA, CA, 91101 US</v>
    <v>57.5</v>
    <v>Banking Services</v>
    <v>Stock</v>
    <v>45012.994633217189</v>
    <v>51</v>
    <v>55.12</v>
    <v>7859546238</v>
    <v>EAST WEST BANCORP, INC.</v>
    <v>EAST WEST BANCORP, INC.</v>
    <v>56.97</v>
    <v>7.0358999999999998</v>
    <v>54.73</v>
    <v>55.74</v>
    <v>141003700</v>
    <v>EWBC</v>
    <v>EAST WEST BANCORP, INC. (XNAS:EWBC)</v>
    <v>11</v>
    <v>2235344</v>
    <v>1998</v>
  </rv>
  <rv s="2">
    <v>52</v>
  </rv>
  <rv s="0">
    <v>https://www.bing.com/financeapi/forcetrigger?t=a1yrdm&amp;q=XNYS%3aNTB&amp;form=skydnc</v>
    <v>Learn more on Bing</v>
  </rv>
  <rv s="1">
    <v>0</v>
    <v>BANK OF N.T. BUTTERFIELD &amp; SON LIMITED (THE) (XNYS:NTB)</v>
    <v>2</v>
    <v>3</v>
    <v>Finance</v>
    <v>6</v>
    <v>en-GB</v>
    <v>a1yrdm</v>
    <v>268435456</v>
    <v>1</v>
    <v>Powered by Refinitiv</v>
    <v>38.31</v>
    <v>26.22</v>
    <v>1.4246000000000001</v>
    <v>0.44</v>
    <v>1.6442000000000002E-2</v>
    <v>USD</v>
    <v>The Bank of N.T. Butterfield &amp; Son Limited (the Bank) offers banking services, consisting of retail and corporate banking, and wealth management, which consists of trust, private banking, and asset management. The Bank provides lending products and services including residential mortgage lending, automobile lending, credit cards, consumer financing, and overdraft facilities to its retail customers, and commercial real estate lending, commercial and industrial loans, and overdraft facilities to its commercial and corporate customers. The Bank operates in four segments: Bermuda, the Cayman Islands, the Channel Islands and the UK and Other. The Bermuda and Cayman Islands segments offer retail banking and wealth management. The Channel Islands and the UK segment offers corporate banking, wealth management and residential property lending. The Other segment includes its operations in the jurisdictions of The Bahamas, Canada, Mauritius, Singapore and Switzerland.</v>
    <v>1261</v>
    <v>New York Stock Exchange</v>
    <v>XNYS</v>
    <v>XNYS</v>
    <v>65 Front Street, HAMILTON, HM 12 BM</v>
    <v>27.84</v>
    <v>Banking Services</v>
    <v>Stock</v>
    <v>45012.958333344533</v>
    <v>54</v>
    <v>27.16</v>
    <v>1367547184</v>
    <v>BANK OF N.T. BUTTERFIELD &amp; SON LIMITED (THE)</v>
    <v>BANK OF N.T. BUTTERFIELD &amp; SON LIMITED (THE)</v>
    <v>27.4</v>
    <v>6.3371000000000004</v>
    <v>26.76</v>
    <v>27.2</v>
    <v>50277470</v>
    <v>NTB</v>
    <v>BANK OF N.T. BUTTERFIELD &amp; SON LIMITED (THE) (XNYS:NTB)</v>
    <v>18</v>
    <v>403988</v>
    <v>1904</v>
  </rv>
  <rv s="2">
    <v>55</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v>
      <v>2</v>
      <v>2</v>
      <v>1</v>
      <v>3</v>
      <v>1</v>
      <v>1</v>
      <v>1</v>
      <v>4</v>
      <v>4</v>
      <v>5</v>
      <v>10</v>
      <v>1</v>
      <v>1</v>
      <v>1</v>
      <v>4</v>
      <v>7</v>
      <v>8</v>
      <v>9</v>
      <v>4</v>
    </spb>
    <spb s="4">
      <v>Delayed 15 minutes</v>
      <v>from previous close</v>
      <v>from previous close</v>
      <v>Source: Nasdaq</v>
      <v>GMT</v>
    </spb>
    <spb s="3">
      <v>1</v>
      <v>2</v>
      <v>2</v>
      <v>1</v>
      <v>3</v>
      <v>1</v>
      <v>1</v>
      <v>1</v>
      <v>4</v>
      <v>4</v>
      <v>5</v>
      <v>11</v>
      <v>1</v>
      <v>1</v>
      <v>1</v>
      <v>4</v>
      <v>7</v>
      <v>8</v>
      <v>9</v>
      <v>4</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#,##0_);_([$$-en-CA]* (#,##0);_([$$-en-CA]* "-"_);_(@_)</rpv>
    </rSty>
    <rSty dxfid="1">
      <rpv i="0" xml:space="preserve">_ * #,##0_) [$CHF-fr-CH]_ ;_ * (#,##0) [$CHF-fr-CH]_ ;_ * "-"_) [$CHF-fr-CH]_ ;_ @_ </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Bank%20of%20America%20Corporation%20(BA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349A5-09B9-7F44-8368-A5DA399C57AA}">
  <dimension ref="A1:AA24"/>
  <sheetViews>
    <sheetView tabSelected="1" workbookViewId="0">
      <pane xSplit="2" ySplit="2" topLeftCell="C3" activePane="bottomRight" state="frozen"/>
      <selection pane="topRight" activeCell="C1" sqref="C1"/>
      <selection pane="bottomLeft" activeCell="A3" sqref="A3"/>
      <selection pane="bottomRight" activeCell="Z3" sqref="Z3"/>
    </sheetView>
  </sheetViews>
  <sheetFormatPr baseColWidth="10" defaultRowHeight="16" x14ac:dyDescent="0.2"/>
  <cols>
    <col min="4" max="4" width="12" bestFit="1" customWidth="1"/>
    <col min="6" max="6" width="10.83203125" customWidth="1"/>
    <col min="8" max="8" width="13.6640625" hidden="1" customWidth="1"/>
    <col min="10" max="10" width="11.1640625" hidden="1" customWidth="1"/>
  </cols>
  <sheetData>
    <row r="1" spans="1:27" s="1" customFormat="1" x14ac:dyDescent="0.2">
      <c r="A1" s="10" t="s">
        <v>25</v>
      </c>
      <c r="L1" s="2" t="s">
        <v>20</v>
      </c>
      <c r="M1" s="2"/>
      <c r="N1" s="2"/>
      <c r="O1" s="2"/>
      <c r="P1" s="2"/>
      <c r="Q1" s="2"/>
      <c r="R1" s="2"/>
      <c r="S1" s="2"/>
      <c r="T1" s="2"/>
      <c r="W1" s="2" t="s">
        <v>19</v>
      </c>
      <c r="X1" s="2"/>
      <c r="Y1" s="2"/>
    </row>
    <row r="2" spans="1:27" s="1" customFormat="1" x14ac:dyDescent="0.2">
      <c r="A2" s="13">
        <v>45012</v>
      </c>
      <c r="B2" s="1" t="s">
        <v>0</v>
      </c>
      <c r="C2" s="1" t="s">
        <v>1</v>
      </c>
      <c r="D2" s="1" t="s">
        <v>2</v>
      </c>
      <c r="E2" s="1" t="s">
        <v>3</v>
      </c>
      <c r="F2" s="1" t="s">
        <v>4</v>
      </c>
      <c r="G2" s="1" t="s">
        <v>5</v>
      </c>
      <c r="H2" s="1" t="s">
        <v>28</v>
      </c>
      <c r="I2" s="1" t="s">
        <v>27</v>
      </c>
      <c r="J2" s="1" t="s">
        <v>29</v>
      </c>
      <c r="K2" s="1" t="s">
        <v>30</v>
      </c>
      <c r="L2" s="1" t="s">
        <v>6</v>
      </c>
      <c r="M2" s="1" t="s">
        <v>7</v>
      </c>
      <c r="N2" s="1" t="s">
        <v>8</v>
      </c>
      <c r="O2" s="1" t="s">
        <v>9</v>
      </c>
      <c r="P2" s="1" t="s">
        <v>10</v>
      </c>
      <c r="Q2" s="1" t="s">
        <v>11</v>
      </c>
      <c r="R2" s="1" t="s">
        <v>12</v>
      </c>
      <c r="S2" s="1" t="s">
        <v>13</v>
      </c>
      <c r="T2" s="1" t="s">
        <v>14</v>
      </c>
      <c r="U2" s="1" t="s">
        <v>23</v>
      </c>
      <c r="V2" s="1" t="s">
        <v>24</v>
      </c>
      <c r="W2" s="1" t="s">
        <v>15</v>
      </c>
      <c r="X2" s="1" t="s">
        <v>16</v>
      </c>
      <c r="Y2" s="1" t="s">
        <v>17</v>
      </c>
      <c r="Z2" s="1" t="s">
        <v>18</v>
      </c>
      <c r="AA2" s="1" t="s">
        <v>26</v>
      </c>
    </row>
    <row r="3" spans="1:27" x14ac:dyDescent="0.2">
      <c r="B3" t="e" vm="1">
        <v>#VALUE!</v>
      </c>
      <c r="C3" t="str" cm="1">
        <f t="array" ref="C3">_FV(B3,"Ticker symbol",TRUE)</f>
        <v>JPM</v>
      </c>
      <c r="D3" s="3" cm="1">
        <f t="array" ref="D3">_FV(B3,"Price")</f>
        <v>128.49</v>
      </c>
      <c r="E3" s="4" cm="1">
        <f t="array" ref="E3">_FV(B3,"Price")/_FV(B3,"52 week high",TRUE)</f>
        <v>0.89018982956907311</v>
      </c>
      <c r="F3" s="5" cm="1">
        <f t="array" ref="F3">_FV(B3,"Market cap",TRUE)/1000000</f>
        <v>378191.68394999998</v>
      </c>
      <c r="G3" s="5">
        <v>342926</v>
      </c>
      <c r="H3" s="5" cm="1">
        <f t="array" ref="H3">_FV(B3,"Shares outstanding",TRUE)/1000000</f>
        <v>2943.355</v>
      </c>
      <c r="I3" s="5">
        <f>G3/H3</f>
        <v>116.5085421228496</v>
      </c>
      <c r="J3" s="5"/>
      <c r="K3" s="5">
        <f>J3/H3</f>
        <v>0</v>
      </c>
      <c r="L3">
        <v>2.66</v>
      </c>
      <c r="M3">
        <v>2.86</v>
      </c>
      <c r="N3">
        <v>2.27</v>
      </c>
      <c r="O3">
        <v>6.67</v>
      </c>
      <c r="P3">
        <v>7.17</v>
      </c>
      <c r="Q3">
        <v>4.2</v>
      </c>
      <c r="R3">
        <v>7.73</v>
      </c>
      <c r="S3">
        <v>8.31</v>
      </c>
      <c r="T3">
        <v>4.78</v>
      </c>
      <c r="U3" s="7">
        <v>0.125</v>
      </c>
      <c r="V3">
        <v>10.55</v>
      </c>
      <c r="W3" s="6" cm="1">
        <f t="array" ref="W3">_FV(B3,"P/E",TRUE)</f>
        <v>10.632199999999999</v>
      </c>
      <c r="X3">
        <v>10.96</v>
      </c>
      <c r="Y3">
        <v>10.06</v>
      </c>
      <c r="Z3" s="7">
        <v>-0.21290000000000001</v>
      </c>
      <c r="AA3" s="7">
        <v>1E-3</v>
      </c>
    </row>
    <row r="4" spans="1:27" x14ac:dyDescent="0.2">
      <c r="B4" t="e" vm="2">
        <v>#VALUE!</v>
      </c>
      <c r="C4" s="9" t="str" cm="1">
        <f t="array" ref="C4">_FV(B4,"Ticker symbol",TRUE)</f>
        <v>BAC</v>
      </c>
      <c r="D4" s="3" cm="1">
        <f t="array" ref="D4">_FV(B4,"Price")</f>
        <v>28.49</v>
      </c>
      <c r="E4" s="4" cm="1">
        <f t="array" ref="E4">_FV(B4,"Price")/_FV(B4,"52 week high",TRUE)</f>
        <v>0.64181266459262132</v>
      </c>
      <c r="F4" s="5" cm="1">
        <f t="array" ref="F4">_FV(B4,"Market cap",TRUE)/1000000</f>
        <v>227899.60115999999</v>
      </c>
      <c r="G4" s="5">
        <v>210613</v>
      </c>
      <c r="H4" s="5" cm="1">
        <f t="array" ref="H4">_FV(B4,"Shares outstanding",TRUE)/1000000</f>
        <v>7999.2839999999997</v>
      </c>
      <c r="I4" s="5">
        <f t="shared" ref="I4:I21" si="0">G4/H4</f>
        <v>26.328981443839226</v>
      </c>
      <c r="J4" s="5"/>
      <c r="K4" s="5">
        <f t="shared" ref="K4:K21" si="1">J4/H4</f>
        <v>0</v>
      </c>
      <c r="L4">
        <v>2.2200000000000002</v>
      </c>
      <c r="M4">
        <v>2.73</v>
      </c>
      <c r="N4">
        <v>2.85</v>
      </c>
      <c r="O4">
        <v>6.39</v>
      </c>
      <c r="P4">
        <v>7.87</v>
      </c>
      <c r="Q4">
        <v>7.09</v>
      </c>
      <c r="R4">
        <v>6.8</v>
      </c>
      <c r="S4">
        <v>8.3699999999999992</v>
      </c>
      <c r="T4">
        <v>7.48</v>
      </c>
      <c r="U4" s="7">
        <v>9.6000000000000002E-2</v>
      </c>
      <c r="V4">
        <v>15.13</v>
      </c>
      <c r="W4" s="6" cm="1">
        <f t="array" ref="W4">_FV(B4,"P/E",TRUE)</f>
        <v>8.9591999999999992</v>
      </c>
      <c r="X4">
        <v>10.210000000000001</v>
      </c>
      <c r="Y4">
        <v>11.92</v>
      </c>
      <c r="Z4" s="7">
        <v>-0.10639999999999999</v>
      </c>
      <c r="AA4" s="7">
        <v>1.1000000000000001E-3</v>
      </c>
    </row>
    <row r="5" spans="1:27" x14ac:dyDescent="0.2">
      <c r="B5" t="e" vm="3">
        <v>#VALUE!</v>
      </c>
      <c r="C5" t="str" cm="1">
        <f t="array" ref="C5">_FV(B5,"Ticker symbol",TRUE)</f>
        <v>WFC</v>
      </c>
      <c r="D5" s="3" cm="1">
        <f t="array" ref="D5">_FV(B5,"Price")</f>
        <v>37.47</v>
      </c>
      <c r="E5" s="4" cm="1">
        <f t="array" ref="E5">_FV(B5,"Price")/_FV(B5,"52 week high",TRUE)</f>
        <v>0.7030018761726079</v>
      </c>
      <c r="F5" s="5" cm="1">
        <f t="array" ref="F5">_FV(B5,"Market cap",TRUE)/1000000</f>
        <v>141527.48736</v>
      </c>
      <c r="G5" s="5">
        <v>203702</v>
      </c>
      <c r="H5" s="5" cm="1">
        <f t="array" ref="H5">_FV(B5,"Shares outstanding",TRUE)/1000000</f>
        <v>3777.0880000000002</v>
      </c>
      <c r="I5" s="5">
        <f t="shared" si="0"/>
        <v>53.930964806750595</v>
      </c>
      <c r="J5" s="5"/>
      <c r="K5" s="5">
        <f t="shared" si="1"/>
        <v>0</v>
      </c>
      <c r="L5">
        <v>2.76</v>
      </c>
      <c r="M5">
        <v>3.04</v>
      </c>
      <c r="N5">
        <v>1.94</v>
      </c>
      <c r="O5">
        <v>9.2200000000000006</v>
      </c>
      <c r="P5">
        <v>10.14</v>
      </c>
      <c r="Q5">
        <v>4.3499999999999996</v>
      </c>
      <c r="R5">
        <v>13.34</v>
      </c>
      <c r="S5">
        <v>14.68</v>
      </c>
      <c r="T5">
        <v>5.61</v>
      </c>
      <c r="U5" s="7">
        <v>6.8000000000000005E-2</v>
      </c>
      <c r="V5">
        <v>10.23</v>
      </c>
      <c r="W5" s="6" cm="1">
        <f t="array" ref="W5">_FV(B5,"P/E",TRUE)</f>
        <v>11.9161</v>
      </c>
      <c r="X5">
        <v>13.04</v>
      </c>
      <c r="Y5">
        <v>9.44</v>
      </c>
      <c r="Z5" s="7">
        <v>-0.36570000000000003</v>
      </c>
      <c r="AA5" s="7">
        <v>2E-3</v>
      </c>
    </row>
    <row r="6" spans="1:27" x14ac:dyDescent="0.2">
      <c r="B6" t="e" vm="4">
        <v>#VALUE!</v>
      </c>
      <c r="C6" t="str" cm="1">
        <f t="array" ref="C6">_FV(B6,"Ticker symbol",TRUE)</f>
        <v>HSBC</v>
      </c>
      <c r="D6" s="3" cm="1">
        <f t="array" ref="D6">_FV(B6,"Price")</f>
        <v>33.64</v>
      </c>
      <c r="E6" s="4" cm="1">
        <f t="array" ref="E6">_FV(B6,"Price")/_FV(B6,"52 week high",TRUE)</f>
        <v>0.84887115781080069</v>
      </c>
      <c r="F6" s="5" cm="1">
        <f t="array" ref="F6">_FV(B6,"Market cap",TRUE)/1000000</f>
        <v>130429.1</v>
      </c>
      <c r="G6" s="5">
        <v>14656</v>
      </c>
      <c r="H6" s="5" cm="1">
        <f t="array" ref="H6">_FV(B6,"Shares outstanding",TRUE)/1000000</f>
        <v>3994.2559999999999</v>
      </c>
      <c r="I6" s="5">
        <f t="shared" si="0"/>
        <v>3.6692690703850732</v>
      </c>
      <c r="J6" s="5"/>
      <c r="K6" s="5">
        <f t="shared" si="1"/>
        <v>0</v>
      </c>
      <c r="L6">
        <v>0.24</v>
      </c>
      <c r="M6">
        <v>0.11</v>
      </c>
      <c r="N6">
        <v>-0.85</v>
      </c>
      <c r="O6">
        <v>0.71</v>
      </c>
      <c r="P6">
        <v>0.34</v>
      </c>
      <c r="Q6">
        <v>-2.42</v>
      </c>
      <c r="R6">
        <v>0.87</v>
      </c>
      <c r="S6">
        <v>0.42</v>
      </c>
      <c r="T6">
        <v>-2.99</v>
      </c>
      <c r="U6" s="7">
        <v>7.6999999999999999E-2</v>
      </c>
      <c r="V6">
        <v>9.89</v>
      </c>
      <c r="W6" s="6" cm="1">
        <f t="array" ref="W6">_FV(B6,"P/E",TRUE)</f>
        <v>9.077</v>
      </c>
      <c r="X6">
        <v>8.68</v>
      </c>
      <c r="Y6">
        <v>9.9</v>
      </c>
      <c r="Z6" s="7">
        <v>0.19350000000000001</v>
      </c>
      <c r="AA6" s="7">
        <v>3.0000000000000001E-3</v>
      </c>
    </row>
    <row r="7" spans="1:27" x14ac:dyDescent="0.2">
      <c r="B7" t="e" vm="5">
        <v>#VALUE!</v>
      </c>
      <c r="C7" t="str" cm="1">
        <f t="array" ref="C7">_FV(B7,"Ticker symbol",TRUE)</f>
        <v>RY</v>
      </c>
      <c r="D7" s="3" cm="1">
        <f t="array" ref="D7">_FV(B7,"Price")</f>
        <v>93.55</v>
      </c>
      <c r="E7" s="4" cm="1">
        <f t="array" ref="E7">_FV(B7,"Price")/_FV(B7,"52 week high",TRUE)</f>
        <v>0.82299639306765193</v>
      </c>
      <c r="F7" s="5" cm="1">
        <f t="array" ref="F7">_FV(B7,"Market cap",TRUE)/1000000</f>
        <v>175748.4</v>
      </c>
      <c r="G7" s="5">
        <v>16937</v>
      </c>
      <c r="H7" s="5" cm="1">
        <f t="array" ref="H7">_FV(B7,"Shares outstanding",TRUE)/1000000</f>
        <v>1385.9190000000001</v>
      </c>
      <c r="I7" s="5">
        <f t="shared" si="0"/>
        <v>12.220771921014142</v>
      </c>
      <c r="J7" s="5"/>
      <c r="K7" s="5">
        <f t="shared" si="1"/>
        <v>0</v>
      </c>
      <c r="L7">
        <v>0.44</v>
      </c>
      <c r="M7">
        <v>0.51</v>
      </c>
      <c r="N7">
        <v>0.4</v>
      </c>
      <c r="O7">
        <v>1.06</v>
      </c>
      <c r="P7">
        <v>1.17</v>
      </c>
      <c r="Q7">
        <v>0.9</v>
      </c>
      <c r="R7">
        <v>1.1299999999999999</v>
      </c>
      <c r="S7">
        <v>1.24</v>
      </c>
      <c r="T7">
        <v>0.96</v>
      </c>
      <c r="U7" s="7">
        <v>0.14099999999999999</v>
      </c>
      <c r="V7">
        <v>1.44</v>
      </c>
      <c r="W7" s="6" cm="1">
        <f t="array" ref="W7">_FV(B7,"P/E",TRUE)</f>
        <v>11.8431</v>
      </c>
      <c r="X7">
        <v>11.24</v>
      </c>
      <c r="Y7">
        <v>11.46</v>
      </c>
      <c r="AA7" s="7">
        <v>1E-3</v>
      </c>
    </row>
    <row r="8" spans="1:27" x14ac:dyDescent="0.2">
      <c r="B8" t="e" vm="6">
        <v>#VALUE!</v>
      </c>
      <c r="C8" t="str" cm="1">
        <f t="array" ref="C8">_FV(B8,"Ticker symbol",TRUE)</f>
        <v>TD</v>
      </c>
      <c r="D8" s="3" cm="1">
        <f t="array" ref="D8">_FV(B8,"Price")</f>
        <v>57.93</v>
      </c>
      <c r="E8" s="4" cm="1">
        <f t="array" ref="E8">_FV(B8,"Price")/_FV(B8,"52 week high",TRUE)</f>
        <v>0.70320466132556447</v>
      </c>
      <c r="F8" s="5" cm="1">
        <f t="array" ref="F8">_FV(B8,"Market cap",TRUE)/1000000</f>
        <v>141397.9</v>
      </c>
      <c r="G8" s="5">
        <v>162400</v>
      </c>
      <c r="H8" s="5" cm="1">
        <f t="array" ref="H8">_FV(B8,"Shares outstanding",TRUE)/1000000</f>
        <v>1821.6690000000001</v>
      </c>
      <c r="I8" s="5">
        <f t="shared" si="0"/>
        <v>89.14901664352854</v>
      </c>
      <c r="J8" s="5"/>
      <c r="K8" s="5">
        <f t="shared" si="1"/>
        <v>0</v>
      </c>
      <c r="L8">
        <v>4.3499999999999996</v>
      </c>
      <c r="M8">
        <v>4.5</v>
      </c>
      <c r="N8">
        <v>3.66</v>
      </c>
      <c r="O8">
        <v>10.37</v>
      </c>
      <c r="P8">
        <v>9.52</v>
      </c>
      <c r="Q8">
        <v>7.82</v>
      </c>
      <c r="R8">
        <v>11.32</v>
      </c>
      <c r="S8">
        <v>10.3</v>
      </c>
      <c r="T8">
        <v>8.7200000000000006</v>
      </c>
      <c r="U8" s="7">
        <v>0.14099999999999999</v>
      </c>
      <c r="V8">
        <v>10.93</v>
      </c>
      <c r="W8" s="6" cm="1">
        <f t="array" ref="W8">_FV(B8,"P/E",TRUE)</f>
        <v>9.3285999999999998</v>
      </c>
      <c r="X8">
        <v>9.32</v>
      </c>
      <c r="Y8">
        <v>11.62</v>
      </c>
      <c r="Z8" s="7">
        <v>0.22670000000000001</v>
      </c>
      <c r="AA8" s="7">
        <v>1E-3</v>
      </c>
    </row>
    <row r="9" spans="1:27" x14ac:dyDescent="0.2">
      <c r="B9" t="e" vm="7">
        <v>#VALUE!</v>
      </c>
      <c r="C9" t="str" cm="1">
        <f t="array" ref="C9">_FV(B9,"Ticker symbol",TRUE)</f>
        <v>C</v>
      </c>
      <c r="D9" s="3" cm="1">
        <f t="array" ref="D9">_FV(B9,"Price")</f>
        <v>44.78</v>
      </c>
      <c r="E9" s="4" cm="1">
        <f t="array" ref="E9">_FV(B9,"Price")/_FV(B9,"52 week high",TRUE)</f>
        <v>0.78013937282229973</v>
      </c>
      <c r="F9" s="5" cm="1">
        <f t="array" ref="F9">_FV(B9,"Market cap",TRUE)/1000000</f>
        <v>87162.702699999994</v>
      </c>
      <c r="G9" s="5">
        <v>263033</v>
      </c>
      <c r="H9" s="5" cm="1">
        <f t="array" ref="H9">_FV(B9,"Shares outstanding",TRUE)/1000000</f>
        <v>1946.4649999999999</v>
      </c>
      <c r="I9" s="5">
        <f t="shared" si="0"/>
        <v>135.13369107587346</v>
      </c>
      <c r="J9" s="5"/>
      <c r="K9" s="5">
        <f t="shared" si="1"/>
        <v>0</v>
      </c>
      <c r="L9">
        <v>3.49</v>
      </c>
      <c r="M9">
        <v>3.54</v>
      </c>
      <c r="N9">
        <v>4.6100000000000003</v>
      </c>
      <c r="O9">
        <v>11.56</v>
      </c>
      <c r="P9">
        <v>11.72</v>
      </c>
      <c r="Q9">
        <v>10.57</v>
      </c>
      <c r="R9">
        <v>14.23</v>
      </c>
      <c r="S9">
        <v>14.43</v>
      </c>
      <c r="T9">
        <v>12.09</v>
      </c>
      <c r="U9" s="7">
        <v>7.4999999999999997E-2</v>
      </c>
      <c r="V9">
        <v>22.91</v>
      </c>
      <c r="W9" s="6" cm="1">
        <f t="array" ref="W9">_FV(B9,"P/E",TRUE)</f>
        <v>6.2973999999999997</v>
      </c>
      <c r="X9">
        <v>5.9</v>
      </c>
      <c r="Y9">
        <v>5.46</v>
      </c>
      <c r="Z9" s="7">
        <v>-0.30969999999999998</v>
      </c>
      <c r="AA9" s="7">
        <v>2E-3</v>
      </c>
    </row>
    <row r="10" spans="1:27" x14ac:dyDescent="0.2">
      <c r="B10" t="e" vm="8">
        <v>#VALUE!</v>
      </c>
      <c r="C10" t="str" cm="1">
        <f t="array" ref="C10">_FV(B10,"Ticker symbol",TRUE)</f>
        <v>MUFG</v>
      </c>
      <c r="D10" s="3" cm="1">
        <f t="array" ref="D10">_FV(B10,"Price")</f>
        <v>6.34</v>
      </c>
      <c r="E10" s="4" cm="1">
        <f t="array" ref="E10">_FV(B10,"Price")/_FV(B10,"52 week high",TRUE)</f>
        <v>0.82230869001297013</v>
      </c>
      <c r="F10" s="5" cm="1">
        <f t="array" ref="F10">_FV(B10,"Market cap",TRUE)/1000000</f>
        <v>80504.55</v>
      </c>
      <c r="G10" s="5">
        <v>-102712</v>
      </c>
      <c r="H10" s="5" cm="1">
        <f t="array" ref="H10">_FV(B10,"Shares outstanding",TRUE)/1000000</f>
        <v>12687.71</v>
      </c>
      <c r="I10" s="5">
        <f t="shared" si="0"/>
        <v>-8.0953931008826654</v>
      </c>
      <c r="J10" s="5">
        <v>109820547</v>
      </c>
      <c r="K10" s="5">
        <f t="shared" si="1"/>
        <v>8655.6633939457952</v>
      </c>
      <c r="L10">
        <v>-3.73</v>
      </c>
      <c r="N10">
        <v>-3.73</v>
      </c>
      <c r="O10">
        <v>-46.83</v>
      </c>
      <c r="Q10">
        <v>-46.83</v>
      </c>
      <c r="R10">
        <v>117.67</v>
      </c>
      <c r="T10">
        <v>117.67</v>
      </c>
      <c r="U10" s="7">
        <v>-5.0000000000000001E-3</v>
      </c>
      <c r="V10">
        <v>358.19</v>
      </c>
      <c r="W10" s="6" cm="1">
        <f t="array" ref="W10">_FV(B10,"P/E",TRUE)</f>
        <v>25.606100000000001</v>
      </c>
      <c r="AA10" s="12">
        <v>0.05</v>
      </c>
    </row>
    <row r="11" spans="1:27" x14ac:dyDescent="0.2">
      <c r="B11" t="e" vm="9">
        <v>#VALUE!</v>
      </c>
      <c r="C11" t="str" cm="1">
        <f t="array" ref="C11">_FV(B11,"Ticker symbol",TRUE)</f>
        <v>UBS</v>
      </c>
      <c r="D11" s="3" cm="1">
        <f t="array" ref="D11">_FV(B11,"Price")</f>
        <v>19.399999999999999</v>
      </c>
      <c r="E11" s="4" cm="1">
        <f t="array" ref="E11">_FV(B11,"Price")/_FV(B11,"52 week high",TRUE)</f>
        <v>0.87005269649063788</v>
      </c>
      <c r="F11" s="5" cm="1">
        <f t="array" ref="F11">_FV(B11,"Market cap",TRUE)/1000000</f>
        <v>61067.56</v>
      </c>
      <c r="G11" s="5">
        <v>166260</v>
      </c>
      <c r="H11" s="5" cm="1">
        <f t="array" ref="H11">_FV(B11,"Shares outstanding",TRUE)/1000000</f>
        <v>3524.636</v>
      </c>
      <c r="I11" s="5">
        <f t="shared" si="0"/>
        <v>47.170828420296452</v>
      </c>
      <c r="J11" s="5"/>
      <c r="K11" s="5">
        <f t="shared" si="1"/>
        <v>0</v>
      </c>
      <c r="L11">
        <v>4.47</v>
      </c>
      <c r="M11">
        <v>4.75</v>
      </c>
      <c r="N11">
        <v>4.71</v>
      </c>
      <c r="O11">
        <v>13.29</v>
      </c>
      <c r="P11">
        <v>14.1</v>
      </c>
      <c r="Q11">
        <v>14.41</v>
      </c>
      <c r="R11">
        <v>16.149999999999999</v>
      </c>
      <c r="S11">
        <v>17.14</v>
      </c>
      <c r="T11">
        <v>17.64</v>
      </c>
      <c r="U11" s="7">
        <v>0.13</v>
      </c>
      <c r="V11">
        <v>23.14</v>
      </c>
      <c r="W11" s="6" cm="1">
        <f t="array" ref="W11">_FV(B11,"P/E",TRUE)</f>
        <v>8.6477000000000004</v>
      </c>
      <c r="X11">
        <v>8.43</v>
      </c>
      <c r="Y11">
        <v>8.42</v>
      </c>
      <c r="Z11" s="7">
        <v>9.2200000000000004E-2</v>
      </c>
      <c r="AA11" s="7">
        <v>5.9999999999999995E-4</v>
      </c>
    </row>
    <row r="12" spans="1:27" x14ac:dyDescent="0.2">
      <c r="B12" t="e" vm="10">
        <v>#VALUE!</v>
      </c>
      <c r="C12" t="str" cm="1">
        <f t="array" ref="C12">_FV(B12,"Ticker symbol",TRUE)</f>
        <v>BMO</v>
      </c>
      <c r="D12" s="3" cm="1">
        <f t="array" ref="D12">_FV(B12,"Price")</f>
        <v>85.78</v>
      </c>
      <c r="E12" s="4" cm="1">
        <f t="array" ref="E12">_FV(B12,"Price")/_FV(B12,"52 week high",TRUE)</f>
        <v>0.71222185320491538</v>
      </c>
      <c r="F12" s="5" cm="1">
        <f t="array" ref="F12">_FV(B12,"Market cap",TRUE)/1000000</f>
        <v>82328.149999999994</v>
      </c>
      <c r="G12" s="5"/>
      <c r="H12" s="5" cm="1">
        <f t="array" ref="H12">_FV(B12,"Shares outstanding",TRUE)/1000000</f>
        <v>709.66420000000005</v>
      </c>
      <c r="I12" s="5">
        <f t="shared" si="0"/>
        <v>0</v>
      </c>
      <c r="J12" s="5"/>
      <c r="K12" s="5">
        <f t="shared" si="1"/>
        <v>0</v>
      </c>
      <c r="W12" s="6" cm="1">
        <f t="array" ref="W12">_FV(B12,"P/E",TRUE)</f>
        <v>7.1851000000000003</v>
      </c>
      <c r="AA12" s="7">
        <v>1E-3</v>
      </c>
    </row>
    <row r="13" spans="1:27" x14ac:dyDescent="0.2">
      <c r="B13" t="e" vm="11">
        <v>#VALUE!</v>
      </c>
      <c r="C13" t="str" cm="1">
        <f t="array" ref="C13">_FV(B13,"Ticker symbol",TRUE)</f>
        <v>BNS</v>
      </c>
      <c r="D13" s="3" cm="1">
        <f t="array" ref="D13">_FV(B13,"Price")</f>
        <v>48.7</v>
      </c>
      <c r="E13" s="4" cm="1">
        <f t="array" ref="E13">_FV(B13,"Price")/_FV(B13,"52 week high",TRUE)</f>
        <v>0.65615736998113716</v>
      </c>
      <c r="F13" s="5" cm="1">
        <f t="array" ref="F13">_FV(B13,"Market cap",TRUE)/1000000</f>
        <v>78476.87</v>
      </c>
      <c r="G13" s="5"/>
      <c r="H13" s="5" cm="1">
        <f t="array" ref="H13">_FV(B13,"Shares outstanding",TRUE)/1000000</f>
        <v>1191.752</v>
      </c>
      <c r="I13" s="5">
        <f t="shared" si="0"/>
        <v>0</v>
      </c>
      <c r="J13" s="5"/>
      <c r="K13" s="5">
        <f t="shared" si="1"/>
        <v>0</v>
      </c>
      <c r="W13" s="6" cm="1">
        <f t="array" ref="W13">_FV(B13,"P/E",TRUE)</f>
        <v>9.0142000000000007</v>
      </c>
      <c r="AA13" s="7">
        <v>2.9999999999999997E-4</v>
      </c>
    </row>
    <row r="14" spans="1:27" x14ac:dyDescent="0.2">
      <c r="B14" t="e" vm="12">
        <v>#VALUE!</v>
      </c>
      <c r="C14" t="str" cm="1">
        <f t="array" ref="C14">_FV(B14,"Ticker symbol",TRUE)</f>
        <v>SAN</v>
      </c>
      <c r="D14" s="3" cm="1">
        <f t="array" ref="D14">_FV(B14,"Price")</f>
        <v>3.53</v>
      </c>
      <c r="E14" s="4" cm="1">
        <f t="array" ref="E14">_FV(B14,"Price")/_FV(B14,"52 week high",TRUE)</f>
        <v>0.86308068459657705</v>
      </c>
      <c r="F14" s="5" cm="1">
        <f t="array" ref="F14">_FV(B14,"Market cap",TRUE)/1000000</f>
        <v>55898.22</v>
      </c>
      <c r="G14" s="5"/>
      <c r="H14" s="5" cm="1">
        <f t="array" ref="H14">_FV(B14,"Shares outstanding",TRUE)/1000000</f>
        <v>16794.400000000001</v>
      </c>
      <c r="I14" s="5">
        <f t="shared" si="0"/>
        <v>0</v>
      </c>
      <c r="J14" s="5"/>
      <c r="K14" s="5">
        <f t="shared" si="1"/>
        <v>0</v>
      </c>
      <c r="W14" s="6" cm="1">
        <f t="array" ref="W14">_FV(B14,"P/E",TRUE)</f>
        <v>5.7885</v>
      </c>
      <c r="AA14" s="7">
        <v>0.21</v>
      </c>
    </row>
    <row r="15" spans="1:27" x14ac:dyDescent="0.2">
      <c r="B15" t="e" vm="13">
        <v>#VALUE!</v>
      </c>
      <c r="C15" t="str" cm="1">
        <f t="array" ref="C15">_FV(B15,"Ticker symbol",TRUE)</f>
        <v>SMFG</v>
      </c>
      <c r="D15" s="3" cm="1">
        <f t="array" ref="D15">_FV(B15,"Price")</f>
        <v>7.93</v>
      </c>
      <c r="E15" s="4" cm="1">
        <f t="array" ref="E15">_FV(B15,"Price")/_FV(B15,"52 week high",TRUE)</f>
        <v>0.86402266288951834</v>
      </c>
      <c r="F15" s="5" cm="1">
        <f t="array" ref="F15">_FV(B15,"Market cap",TRUE)/1000000</f>
        <v>54054.19</v>
      </c>
      <c r="G15" s="5"/>
      <c r="H15" s="5" cm="1">
        <f t="array" ref="H15">_FV(B15,"Shares outstanding",TRUE)/1000000</f>
        <v>6873.4560000000001</v>
      </c>
      <c r="I15" s="5">
        <f t="shared" si="0"/>
        <v>0</v>
      </c>
      <c r="J15" s="5"/>
      <c r="K15" s="5">
        <f t="shared" si="1"/>
        <v>0</v>
      </c>
      <c r="W15" s="6" cm="1">
        <f t="array" ref="W15">_FV(B15,"P/E",TRUE)</f>
        <v>8.4008000000000003</v>
      </c>
    </row>
    <row r="16" spans="1:27" x14ac:dyDescent="0.2">
      <c r="B16" t="e" vm="14">
        <v>#VALUE!</v>
      </c>
      <c r="C16" t="str" cm="1">
        <f t="array" ref="C16">_FV(B16,"Ticker symbol",TRUE)</f>
        <v>ING</v>
      </c>
      <c r="D16" s="3" cm="1">
        <f t="array" ref="D16">_FV(B16,"Price")</f>
        <v>11.47</v>
      </c>
      <c r="E16" s="4" cm="1">
        <f t="array" ref="E16">_FV(B16,"Price")/_FV(B16,"52 week high",TRUE)</f>
        <v>0.77921195652173914</v>
      </c>
      <c r="F16" s="5" cm="1">
        <f t="array" ref="F16">_FV(B16,"Market cap",TRUE)/1000000</f>
        <v>41876</v>
      </c>
      <c r="G16" s="5"/>
      <c r="H16" s="5" cm="1">
        <f t="array" ref="H16">_FV(B16,"Shares outstanding",TRUE)/1000000</f>
        <v>3726.5450000000001</v>
      </c>
      <c r="I16" s="5">
        <f t="shared" si="0"/>
        <v>0</v>
      </c>
      <c r="J16" s="5"/>
      <c r="K16" s="5">
        <f t="shared" si="1"/>
        <v>0</v>
      </c>
      <c r="W16" s="6" cm="1">
        <f t="array" ref="W16">_FV(B16,"P/E",TRUE)</f>
        <v>10.507400000000001</v>
      </c>
      <c r="AA16" s="12">
        <v>0.01</v>
      </c>
    </row>
    <row r="17" spans="2:27" x14ac:dyDescent="0.2">
      <c r="B17" t="e" vm="15">
        <v>#VALUE!</v>
      </c>
      <c r="C17" t="str" cm="1">
        <f t="array" ref="C17">_FV(B17,"Ticker symbol",TRUE)</f>
        <v>BBVA</v>
      </c>
      <c r="D17" s="3" cm="1">
        <f t="array" ref="D17">_FV(B17,"Price")</f>
        <v>6.79</v>
      </c>
      <c r="E17" s="4" cm="1">
        <f t="array" ref="E17">_FV(B17,"Price")/_FV(B17,"52 week high",TRUE)</f>
        <v>0.85624211853720056</v>
      </c>
      <c r="F17" s="5" cm="1">
        <f t="array" ref="F17">_FV(B17,"Market cap",TRUE)/1000000</f>
        <v>40026.19</v>
      </c>
      <c r="G17" s="5"/>
      <c r="H17" s="5" cm="1">
        <f t="array" ref="H17">_FV(B17,"Shares outstanding",TRUE)/1000000</f>
        <v>6030.1170000000002</v>
      </c>
      <c r="I17" s="5">
        <f t="shared" si="0"/>
        <v>0</v>
      </c>
      <c r="J17" s="5"/>
      <c r="K17" s="5">
        <f t="shared" si="1"/>
        <v>0</v>
      </c>
      <c r="W17" s="6" cm="1">
        <f t="array" ref="W17">_FV(B17,"P/E",TRUE)</f>
        <v>6.4203999999999999</v>
      </c>
      <c r="AA17" s="7">
        <v>7.9000000000000001E-2</v>
      </c>
    </row>
    <row r="18" spans="2:27" x14ac:dyDescent="0.2">
      <c r="B18" t="e" vm="16">
        <v>#VALUE!</v>
      </c>
      <c r="C18" t="str" cm="1">
        <f t="array" ref="C18">_FV(B18,"Ticker symbol",TRUE)</f>
        <v>CM</v>
      </c>
      <c r="D18" s="3" cm="1">
        <f t="array" ref="D18">_FV(B18,"Price")</f>
        <v>41.2</v>
      </c>
      <c r="E18" s="4" cm="1">
        <f t="array" ref="E18">_FV(B18,"Price")/_FV(B18,"52 week high",TRUE)</f>
        <v>0.65177704162830363</v>
      </c>
      <c r="F18" s="5" cm="1">
        <f t="array" ref="F18">_FV(B18,"Market cap",TRUE)/1000000</f>
        <v>51334.19</v>
      </c>
      <c r="G18" s="5">
        <v>524709</v>
      </c>
      <c r="H18" s="5" cm="1">
        <f t="array" ref="H18">_FV(B18,"Shares outstanding",TRUE)/1000000</f>
        <v>906.00400000000002</v>
      </c>
      <c r="I18" s="5">
        <f t="shared" si="0"/>
        <v>579.14644968454888</v>
      </c>
      <c r="J18" s="5"/>
      <c r="K18" s="5">
        <f t="shared" si="1"/>
        <v>0</v>
      </c>
      <c r="L18">
        <v>31.58</v>
      </c>
      <c r="M18">
        <v>32.57</v>
      </c>
      <c r="N18">
        <v>31.8</v>
      </c>
      <c r="O18">
        <v>90.29</v>
      </c>
      <c r="P18">
        <v>79.05</v>
      </c>
      <c r="Q18">
        <v>68.27</v>
      </c>
      <c r="R18">
        <v>104.69</v>
      </c>
      <c r="S18">
        <v>89.46</v>
      </c>
      <c r="T18">
        <v>76.63</v>
      </c>
      <c r="U18" s="7">
        <v>9.2999999999999999E-2</v>
      </c>
      <c r="V18">
        <v>92.06</v>
      </c>
      <c r="W18" s="6" cm="1">
        <f t="array" ref="W18">_FV(B18,"P/E",TRUE)</f>
        <v>10.8383</v>
      </c>
      <c r="X18">
        <v>9.3699999999999992</v>
      </c>
      <c r="Y18">
        <v>10.72</v>
      </c>
      <c r="Z18" s="7">
        <v>-4.02E-2</v>
      </c>
      <c r="AA18" s="7">
        <v>5.9999999999999995E-4</v>
      </c>
    </row>
    <row r="19" spans="2:27" x14ac:dyDescent="0.2">
      <c r="B19" t="e" vm="17">
        <v>#VALUE!</v>
      </c>
      <c r="C19" t="str" cm="1">
        <f t="array" ref="C19">_FV(B19,"Ticker symbol",TRUE)</f>
        <v>BCS</v>
      </c>
      <c r="D19" s="3" cm="1">
        <f t="array" ref="D19">_FV(B19,"Price")</f>
        <v>6.75</v>
      </c>
      <c r="E19" s="4" cm="1">
        <f t="array" ref="E19">_FV(B19,"Price")/_FV(B19,"52 week high",TRUE)</f>
        <v>0.71542130365659773</v>
      </c>
      <c r="F19" s="5" cm="1">
        <f t="array" ref="F19">_FV(B19,"Market cap",TRUE)/1000000</f>
        <v>25828.11</v>
      </c>
      <c r="G19" s="5">
        <v>562022</v>
      </c>
      <c r="H19" s="5" cm="1">
        <f t="array" ref="H19">_FV(B19,"Shares outstanding",TRUE)/1000000</f>
        <v>3942.982</v>
      </c>
      <c r="I19" s="5">
        <f t="shared" si="0"/>
        <v>142.53729791310232</v>
      </c>
      <c r="J19" s="5"/>
      <c r="K19" s="5">
        <f t="shared" si="1"/>
        <v>0</v>
      </c>
      <c r="L19">
        <v>18.690000000000001</v>
      </c>
      <c r="M19">
        <v>18.91</v>
      </c>
      <c r="N19">
        <v>19.559999999999999</v>
      </c>
      <c r="O19">
        <v>59.44</v>
      </c>
      <c r="P19">
        <v>60.12</v>
      </c>
      <c r="Q19">
        <v>45.57</v>
      </c>
      <c r="R19">
        <v>76.95</v>
      </c>
      <c r="S19">
        <v>77.84</v>
      </c>
      <c r="T19">
        <v>58.45</v>
      </c>
      <c r="U19" s="7">
        <v>7.2999999999999995E-2</v>
      </c>
      <c r="V19">
        <v>89.35</v>
      </c>
      <c r="W19" s="6" cm="1">
        <f t="array" ref="W19">_FV(B19,"P/E",TRUE)</f>
        <v>4.6821999999999999</v>
      </c>
      <c r="X19">
        <v>5.38</v>
      </c>
      <c r="Y19">
        <v>5.27</v>
      </c>
      <c r="Z19" s="7">
        <v>-0.16289999999999999</v>
      </c>
      <c r="AA19" s="12">
        <v>0.12</v>
      </c>
    </row>
    <row r="20" spans="2:27" x14ac:dyDescent="0.2">
      <c r="B20" t="e" vm="18">
        <v>#VALUE!</v>
      </c>
      <c r="C20" t="str" cm="1">
        <f t="array" ref="C20">_FV(B20,"Ticker symbol",TRUE)</f>
        <v>EWBC</v>
      </c>
      <c r="D20" s="3" cm="1">
        <f t="array" ref="D20">_FV(B20,"Price")</f>
        <v>55.74</v>
      </c>
      <c r="E20" s="4" cm="1">
        <f t="array" ref="E20">_FV(B20,"Price")/_FV(B20,"52 week high",TRUE)</f>
        <v>0.65330520393811542</v>
      </c>
      <c r="F20" s="5" cm="1">
        <f t="array" ref="F20">_FV(B20,"Market cap",TRUE)/1000000</f>
        <v>7859.5462379999999</v>
      </c>
      <c r="G20" s="5"/>
      <c r="H20" s="5" cm="1">
        <f t="array" ref="H20">_FV(B20,"Shares outstanding",TRUE)/1000000</f>
        <v>141.00370000000001</v>
      </c>
      <c r="I20" s="5">
        <f t="shared" si="0"/>
        <v>0</v>
      </c>
      <c r="J20" s="5"/>
      <c r="K20" s="5">
        <f t="shared" si="1"/>
        <v>0</v>
      </c>
      <c r="W20" s="6" cm="1">
        <f t="array" ref="W20">_FV(B20,"P/E",TRUE)</f>
        <v>7.0358999999999998</v>
      </c>
      <c r="AA20" s="7">
        <v>1E-3</v>
      </c>
    </row>
    <row r="21" spans="2:27" x14ac:dyDescent="0.2">
      <c r="B21" t="e" vm="19">
        <v>#VALUE!</v>
      </c>
      <c r="C21" t="str" cm="1">
        <f t="array" ref="C21">_FV(B21,"Ticker symbol",TRUE)</f>
        <v>NTB</v>
      </c>
      <c r="D21" s="3" cm="1">
        <f t="array" ref="D21">_FV(B21,"Price")</f>
        <v>27.2</v>
      </c>
      <c r="E21" s="4" cm="1">
        <f t="array" ref="E21">_FV(B21,"Price")/_FV(B21,"52 week high",TRUE)</f>
        <v>0.70999738971547888</v>
      </c>
      <c r="F21" s="5" cm="1">
        <f t="array" ref="F21">_FV(B21,"Market cap",TRUE)/1000000</f>
        <v>1367.547184</v>
      </c>
      <c r="G21" s="5"/>
      <c r="H21" s="5" cm="1">
        <f t="array" ref="H21">_FV(B21,"Shares outstanding",TRUE)/1000000</f>
        <v>50.277470000000001</v>
      </c>
      <c r="I21" s="5">
        <f t="shared" si="0"/>
        <v>0</v>
      </c>
      <c r="J21" s="5"/>
      <c r="K21" s="5">
        <f t="shared" si="1"/>
        <v>0</v>
      </c>
      <c r="W21" s="6" cm="1">
        <f t="array" ref="W21">_FV(B21,"P/E",TRUE)</f>
        <v>6.3371000000000004</v>
      </c>
      <c r="AA21" s="7">
        <v>1.3599999999999999E-2</v>
      </c>
    </row>
    <row r="23" spans="2:27" x14ac:dyDescent="0.2">
      <c r="B23" t="s">
        <v>22</v>
      </c>
      <c r="G23" s="5">
        <f>AVERAGE(G3:G21)</f>
        <v>214958.72727272726</v>
      </c>
      <c r="H23" s="5">
        <f t="shared" ref="H23:I23" si="2">AVERAGE(H3:H21)</f>
        <v>4234.0307036842105</v>
      </c>
      <c r="I23" s="5">
        <f t="shared" si="2"/>
        <v>63.036864210595027</v>
      </c>
      <c r="J23" s="5"/>
      <c r="K23" s="8">
        <f>AVERAGE(K3:K21)</f>
        <v>455.56123126030502</v>
      </c>
      <c r="L23" s="8">
        <f>AVERAGE(L3:L21)</f>
        <v>6.1063636363636364</v>
      </c>
      <c r="M23" s="8">
        <f>AVERAGE(M3:M21)</f>
        <v>7.3519999999999994</v>
      </c>
      <c r="N23" s="8">
        <f>AVERAGE(N3:N21)</f>
        <v>6.1109090909090904</v>
      </c>
      <c r="O23" s="8">
        <f>AVERAGE(O3:O21)</f>
        <v>14.742727272727274</v>
      </c>
      <c r="P23" s="8">
        <f>AVERAGE(P3:P21)</f>
        <v>20.119999999999997</v>
      </c>
      <c r="Q23" s="8">
        <f>AVERAGE(Q3:Q21)</f>
        <v>10.357272727272727</v>
      </c>
      <c r="R23" s="8">
        <f>AVERAGE(R3:R21)</f>
        <v>33.716363636363639</v>
      </c>
      <c r="S23" s="8">
        <f>AVERAGE(S3:S21)</f>
        <v>24.219000000000001</v>
      </c>
      <c r="T23" s="8">
        <f>AVERAGE(T3:T21)</f>
        <v>27.91272727272727</v>
      </c>
      <c r="U23" s="4">
        <f>AVERAGE(U3:U21)</f>
        <v>9.2181818181818184E-2</v>
      </c>
      <c r="V23" s="8">
        <f>AVERAGE(V3:V21)</f>
        <v>58.529090909090911</v>
      </c>
      <c r="W23" s="8">
        <f>AVERAGE(W3:W21)</f>
        <v>9.3956473684210522</v>
      </c>
      <c r="X23" s="8">
        <f>AVERAGE(X3:X21)</f>
        <v>9.2530000000000001</v>
      </c>
      <c r="Y23" s="8">
        <f>AVERAGE(Y3:Y21)</f>
        <v>9.4269999999999996</v>
      </c>
      <c r="Z23" s="4">
        <f>AVERAGE(Z3:Z21)</f>
        <v>-7.615555555555556E-2</v>
      </c>
      <c r="AA23" s="11">
        <f>AVERAGE(AA3:AA21)</f>
        <v>2.7622222222222225E-2</v>
      </c>
    </row>
    <row r="24" spans="2:27" x14ac:dyDescent="0.2">
      <c r="B24" t="s">
        <v>21</v>
      </c>
      <c r="G24" s="5">
        <f>MEDIAN(G3:G21)</f>
        <v>203702</v>
      </c>
      <c r="H24" s="5">
        <f t="shared" ref="H24:I24" si="3">MEDIAN(H3:H21)</f>
        <v>3524.636</v>
      </c>
      <c r="I24" s="5">
        <f t="shared" si="3"/>
        <v>3.6692690703850732</v>
      </c>
      <c r="J24" s="5"/>
      <c r="K24">
        <f>MEDIAN(K3:K21)</f>
        <v>0</v>
      </c>
      <c r="L24">
        <f>MEDIAN(L3:L21)</f>
        <v>2.76</v>
      </c>
      <c r="M24">
        <f t="shared" ref="M24:Y24" si="4">MEDIAN(M3:M21)</f>
        <v>3.29</v>
      </c>
      <c r="N24">
        <f t="shared" si="4"/>
        <v>2.85</v>
      </c>
      <c r="O24">
        <f t="shared" si="4"/>
        <v>9.2200000000000006</v>
      </c>
      <c r="P24">
        <f t="shared" si="4"/>
        <v>9.83</v>
      </c>
      <c r="Q24">
        <f t="shared" si="4"/>
        <v>7.09</v>
      </c>
      <c r="R24">
        <f t="shared" si="4"/>
        <v>13.34</v>
      </c>
      <c r="S24">
        <f t="shared" si="4"/>
        <v>12.365</v>
      </c>
      <c r="T24">
        <f t="shared" si="4"/>
        <v>8.7200000000000006</v>
      </c>
      <c r="U24" s="4">
        <f>MEDIAN(U3:U21)</f>
        <v>9.2999999999999999E-2</v>
      </c>
      <c r="V24">
        <f t="shared" si="4"/>
        <v>15.13</v>
      </c>
      <c r="W24" s="6">
        <f>MEDIAN(W3:W21)</f>
        <v>8.9591999999999992</v>
      </c>
      <c r="X24" s="8">
        <f t="shared" si="4"/>
        <v>9.3449999999999989</v>
      </c>
      <c r="Y24">
        <f t="shared" si="4"/>
        <v>9.98</v>
      </c>
      <c r="Z24" s="4">
        <f>MEDIAN(Z3:Z21)</f>
        <v>-0.10639999999999999</v>
      </c>
      <c r="AA24" s="11">
        <f>MEDIAN(AA3:AA21)</f>
        <v>1.5500000000000002E-3</v>
      </c>
    </row>
  </sheetData>
  <mergeCells count="2">
    <mergeCell ref="W1:Y1"/>
    <mergeCell ref="L1:T1"/>
  </mergeCells>
  <hyperlinks>
    <hyperlink ref="C4" r:id="rId1" display="Bank of America Corporation (BAC).xlsx" xr:uid="{2BA8FB84-070C-0648-9E45-C70681C6FF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2023-03-27T12:25:59Z</dcterms:created>
  <dcterms:modified xsi:type="dcterms:W3CDTF">2023-03-28T12:47:46Z</dcterms:modified>
</cp:coreProperties>
</file>