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AC557ECA-52C1-9447-81A7-ACEAC342C5F5}" xr6:coauthVersionLast="47" xr6:coauthVersionMax="47" xr10:uidLastSave="{00000000-0000-0000-0000-000000000000}"/>
  <bookViews>
    <workbookView xWindow="1940" yWindow="1960" windowWidth="27640" windowHeight="16940" activeTab="1" xr2:uid="{8E1C8917-9A34-A445-B3F1-368522A3F4D0}"/>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 i="2" l="1"/>
  <c r="F12" i="2" l="1"/>
  <c r="F5" i="2"/>
  <c r="F13" i="2" s="1"/>
  <c r="F16" i="2" s="1"/>
  <c r="F18" i="2" s="1"/>
  <c r="F19" i="2" s="1"/>
  <c r="J19" i="2"/>
  <c r="J18" i="2"/>
  <c r="J16" i="2"/>
  <c r="J13" i="2"/>
  <c r="J12" i="2"/>
  <c r="J5" i="2"/>
  <c r="D4" i="1"/>
  <c r="D3" i="1" a="1"/>
  <c r="D3" i="1" s="1"/>
  <c r="D5" i="1" s="1"/>
  <c r="D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<sst xmlns="http://schemas.openxmlformats.org/spreadsheetml/2006/main" count="27" uniqueCount="27">
  <si>
    <t>P</t>
  </si>
  <si>
    <t>S/O</t>
  </si>
  <si>
    <t>MC</t>
  </si>
  <si>
    <t>Cash</t>
  </si>
  <si>
    <t>Debt</t>
  </si>
  <si>
    <t>EV</t>
  </si>
  <si>
    <t>Net Revenue</t>
  </si>
  <si>
    <t>Main</t>
  </si>
  <si>
    <t>In Thousands</t>
  </si>
  <si>
    <t>Other Revenue</t>
  </si>
  <si>
    <t>Total Revenue</t>
  </si>
  <si>
    <t>Transaction Expenses</t>
  </si>
  <si>
    <t>Technology and Dev</t>
  </si>
  <si>
    <t>S&amp;M</t>
  </si>
  <si>
    <t>G&amp;A</t>
  </si>
  <si>
    <t>Restructuring</t>
  </si>
  <si>
    <t>Other Opperating Expenses</t>
  </si>
  <si>
    <t>Total Operating Expenses</t>
  </si>
  <si>
    <t>Operating Loss</t>
  </si>
  <si>
    <t>Interest Expense</t>
  </si>
  <si>
    <t>Other Expense</t>
  </si>
  <si>
    <t>Income before Tax</t>
  </si>
  <si>
    <t>Tax</t>
  </si>
  <si>
    <t>Net Income</t>
  </si>
  <si>
    <t>Shares</t>
  </si>
  <si>
    <t>EPS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</si>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</sst>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7">
    <xf numFmtId="0" fontId="0" fillId="0" borderId="0" xfId="0"/>
    <xf numFmtId="3" fontId="0" fillId="0" borderId="0" xfId="0" applyNumberFormat="1"/>
    <xf numFmtId="14" fontId="0" fillId="0" borderId="0" xfId="0" applyNumberFormat="1"/>
    <xf numFmtId="14" fontId="2" fillId="0" borderId="0" xfId="2" applyNumberFormat="1"/>
    <xf numFmtId="4" fontId="0" fillId="0" borderId="0" xfId="0" applyNumberFormat="1"/>
    <xf numFmtId="3" fontId="0" fillId="0" borderId="0" xfId="0" applyNumberFormat="1" applyAlignment="1">
      <alignment horizontal="center"/>
    </xf>
    <xf numFmtId="9" fontId="0" fillId="0" borderId="0" xfId="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https://www.bing.com/financeapi/forcetrigger?t=bzu86h&amp;q=XNAS%3aCOIN&amp;form=skydnc</v>
    <v>Learn more on Bing</v>
  </rv>
  <rv s="1">
    <v>0</v>
    <v>COINBASE GLOBAL, INC. (XNAS:COIN)</v>
    <v>2</v>
    <v>3</v>
    <v>Finance</v>
    <v>4</v>
    <v>en-GB</v>
    <v>bzu86h</v>
    <v>268435456</v>
    <v>1</v>
    <v>Powered by Refinitiv</v>
    <v>368.9</v>
    <v>40.83</v>
    <v>2.8450000000000002</v>
    <v>-3.23</v>
    <v>-4.1822999999999999E-2</v>
    <v>0.6</v>
    <v>8.1079999999999989E-3</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76.369900000000001</v>
    <v>Financial Technology (Fintech) &amp; Infrastructure</v>
    <v>Stock</v>
    <v>44820.999679733592</v>
    <v>0</v>
    <v>73.598200000000006</v>
    <v>16660690000</v>
    <v>COINBASE GLOBAL, INC.</v>
    <v>COINBASE GLOBAL, INC.</v>
    <v>75.150000000000006</v>
    <v>8.2423000000000002</v>
    <v>77.23</v>
    <v>74</v>
    <v>74.599999999999994</v>
    <v>225144400</v>
    <v>COIN</v>
    <v>COINBASE GLOBAL, INC. (XNAS:COIN)</v>
    <v>17088966</v>
    <v>10584511</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1F9D-59F8-2740-9E4A-227E775E46E3}">
  <dimension ref="A1:D8"/>
  <sheetViews>
    <sheetView workbookViewId="0">
      <selection activeCell="D8" sqref="D8"/>
    </sheetView>
  </sheetViews>
  <sheetFormatPr baseColWidth="10" defaultRowHeight="16" x14ac:dyDescent="0.2"/>
  <cols>
    <col min="1" max="3" width="10.83203125" style="1"/>
    <col min="4" max="4" width="13.6640625" style="1" bestFit="1" customWidth="1"/>
    <col min="5" max="16384" width="10.83203125" style="1"/>
  </cols>
  <sheetData>
    <row r="1" spans="1:4" x14ac:dyDescent="0.2">
      <c r="A1" s="1" t="e" vm="1">
        <v>#VALUE!</v>
      </c>
    </row>
    <row r="3" spans="1:4" x14ac:dyDescent="0.2">
      <c r="C3" s="1" t="s">
        <v>0</v>
      </c>
      <c r="D3" s="1" cm="1">
        <f t="array" ref="D3">_FV(A1,"Price")</f>
        <v>74</v>
      </c>
    </row>
    <row r="4" spans="1:4" x14ac:dyDescent="0.2">
      <c r="C4" s="1" t="s">
        <v>1</v>
      </c>
      <c r="D4" s="1">
        <f>176833689+48310752</f>
        <v>225144441</v>
      </c>
    </row>
    <row r="5" spans="1:4" x14ac:dyDescent="0.2">
      <c r="C5" s="1" t="s">
        <v>2</v>
      </c>
      <c r="D5" s="1">
        <f>D3*D4</f>
        <v>16660688634</v>
      </c>
    </row>
    <row r="6" spans="1:4" x14ac:dyDescent="0.2">
      <c r="C6" s="1" t="s">
        <v>3</v>
      </c>
      <c r="D6" s="1">
        <v>5682068000</v>
      </c>
    </row>
    <row r="7" spans="1:4" x14ac:dyDescent="0.2">
      <c r="C7" s="1" t="s">
        <v>4</v>
      </c>
      <c r="D7" s="1">
        <v>3389033000</v>
      </c>
    </row>
    <row r="8" spans="1:4" x14ac:dyDescent="0.2">
      <c r="C8" s="1" t="s">
        <v>5</v>
      </c>
      <c r="D8" s="1">
        <f>D5+D7-D6</f>
        <v>14367653634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5873-66DC-F44D-984B-9F7BC7160634}">
  <dimension ref="A1:J31"/>
  <sheetViews>
    <sheetView tabSelected="1" workbookViewId="0">
      <pane xSplit="2" ySplit="2" topLeftCell="C3" activePane="bottomRight" state="frozen"/>
      <selection pane="topRight" activeCell="C1" sqref="C1"/>
      <selection pane="bottomLeft" activeCell="A3" sqref="A3"/>
      <selection pane="bottomRight" activeCell="J23" sqref="A23:XFD23"/>
    </sheetView>
  </sheetViews>
  <sheetFormatPr baseColWidth="10" defaultRowHeight="16" x14ac:dyDescent="0.2"/>
  <cols>
    <col min="1" max="1" width="10.83203125" style="1"/>
    <col min="2" max="2" width="18.83203125" style="1" bestFit="1" customWidth="1"/>
    <col min="3" max="5" width="10.83203125" style="1"/>
    <col min="6" max="6" width="12.6640625" style="1" bestFit="1" customWidth="1"/>
    <col min="7" max="9" width="10.83203125" style="1"/>
    <col min="10" max="10" width="11.1640625" style="1" bestFit="1" customWidth="1"/>
    <col min="11" max="16384" width="10.83203125" style="1"/>
  </cols>
  <sheetData>
    <row r="1" spans="1:10" s="2" customFormat="1" x14ac:dyDescent="0.2">
      <c r="A1" s="3" t="s">
        <v>7</v>
      </c>
      <c r="B1" s="2" t="s">
        <v>8</v>
      </c>
    </row>
    <row r="2" spans="1:10" s="2" customFormat="1" x14ac:dyDescent="0.2">
      <c r="F2" s="2">
        <v>44377</v>
      </c>
      <c r="J2" s="2">
        <v>44742</v>
      </c>
    </row>
    <row r="3" spans="1:10" x14ac:dyDescent="0.2">
      <c r="B3" s="1" t="s">
        <v>6</v>
      </c>
      <c r="F3" s="1">
        <v>2033011</v>
      </c>
      <c r="J3" s="1">
        <v>802603</v>
      </c>
    </row>
    <row r="4" spans="1:10" x14ac:dyDescent="0.2">
      <c r="B4" s="1" t="s">
        <v>9</v>
      </c>
      <c r="F4" s="1">
        <v>194951</v>
      </c>
      <c r="J4" s="1">
        <v>5722</v>
      </c>
    </row>
    <row r="5" spans="1:10" x14ac:dyDescent="0.2">
      <c r="B5" s="1" t="s">
        <v>10</v>
      </c>
      <c r="F5" s="1">
        <f>SUM(F3:F4)</f>
        <v>2227962</v>
      </c>
      <c r="J5" s="1">
        <f>SUM(J3:J4)</f>
        <v>808325</v>
      </c>
    </row>
    <row r="6" spans="1:10" x14ac:dyDescent="0.2">
      <c r="B6" s="1" t="s">
        <v>11</v>
      </c>
      <c r="F6" s="1">
        <v>335426</v>
      </c>
      <c r="J6" s="1">
        <v>167187</v>
      </c>
    </row>
    <row r="7" spans="1:10" x14ac:dyDescent="0.2">
      <c r="B7" s="1" t="s">
        <v>12</v>
      </c>
      <c r="F7" s="1">
        <v>291461</v>
      </c>
      <c r="J7" s="1">
        <v>609249</v>
      </c>
    </row>
    <row r="8" spans="1:10" x14ac:dyDescent="0.2">
      <c r="B8" s="1" t="s">
        <v>13</v>
      </c>
      <c r="F8" s="1">
        <v>195733</v>
      </c>
      <c r="J8" s="1">
        <v>140894</v>
      </c>
    </row>
    <row r="9" spans="1:10" x14ac:dyDescent="0.2">
      <c r="B9" s="1" t="s">
        <v>14</v>
      </c>
      <c r="F9" s="1">
        <v>248195</v>
      </c>
      <c r="J9" s="1">
        <v>470169</v>
      </c>
    </row>
    <row r="10" spans="1:10" x14ac:dyDescent="0.2">
      <c r="B10" s="1" t="s">
        <v>15</v>
      </c>
      <c r="F10" s="5" t="s">
        <v>26</v>
      </c>
      <c r="J10" s="1">
        <v>42453</v>
      </c>
    </row>
    <row r="11" spans="1:10" x14ac:dyDescent="0.2">
      <c r="B11" s="1" t="s">
        <v>16</v>
      </c>
      <c r="F11" s="1">
        <v>282422</v>
      </c>
      <c r="J11" s="1">
        <v>422762</v>
      </c>
    </row>
    <row r="12" spans="1:10" x14ac:dyDescent="0.2">
      <c r="B12" s="1" t="s">
        <v>17</v>
      </c>
      <c r="F12" s="1">
        <f>SUM(F6:F11)</f>
        <v>1353237</v>
      </c>
      <c r="J12" s="1">
        <f>SUM(J6:J11)</f>
        <v>1852714</v>
      </c>
    </row>
    <row r="13" spans="1:10" x14ac:dyDescent="0.2">
      <c r="B13" s="1" t="s">
        <v>18</v>
      </c>
      <c r="F13" s="1">
        <f>F5-F12</f>
        <v>874725</v>
      </c>
      <c r="J13" s="1">
        <f>J5-J12</f>
        <v>-1044389</v>
      </c>
    </row>
    <row r="14" spans="1:10" x14ac:dyDescent="0.2">
      <c r="B14" s="1" t="s">
        <v>19</v>
      </c>
      <c r="F14" s="1">
        <v>748</v>
      </c>
      <c r="J14" s="1">
        <v>23656</v>
      </c>
    </row>
    <row r="15" spans="1:10" x14ac:dyDescent="0.2">
      <c r="B15" s="1" t="s">
        <v>20</v>
      </c>
      <c r="F15" s="1">
        <v>5096</v>
      </c>
      <c r="J15" s="1">
        <v>172524</v>
      </c>
    </row>
    <row r="16" spans="1:10" x14ac:dyDescent="0.2">
      <c r="B16" s="1" t="s">
        <v>21</v>
      </c>
      <c r="F16" s="1">
        <f>F13-SUM(F14:F15)</f>
        <v>868881</v>
      </c>
      <c r="J16" s="1">
        <f>J13-SUM(J14:J15)</f>
        <v>-1240569</v>
      </c>
    </row>
    <row r="17" spans="2:10" x14ac:dyDescent="0.2">
      <c r="B17" s="1" t="s">
        <v>22</v>
      </c>
      <c r="F17" s="1">
        <v>-737468</v>
      </c>
      <c r="J17" s="1">
        <v>-146915</v>
      </c>
    </row>
    <row r="18" spans="2:10" x14ac:dyDescent="0.2">
      <c r="B18" s="1" t="s">
        <v>23</v>
      </c>
      <c r="F18" s="1">
        <f>F16-F17</f>
        <v>1606349</v>
      </c>
      <c r="J18" s="1">
        <f>J16-J17</f>
        <v>-1093654</v>
      </c>
    </row>
    <row r="19" spans="2:10" x14ac:dyDescent="0.2">
      <c r="B19" s="1" t="s">
        <v>25</v>
      </c>
      <c r="F19" s="4">
        <f>F18/F20</f>
        <v>6.4733766678621949</v>
      </c>
      <c r="J19" s="4">
        <f>J18/J20</f>
        <v>-4.9478994181890572</v>
      </c>
    </row>
    <row r="20" spans="2:10" x14ac:dyDescent="0.2">
      <c r="B20" s="1" t="s">
        <v>24</v>
      </c>
      <c r="F20" s="1">
        <v>248147</v>
      </c>
      <c r="J20" s="1">
        <v>221034</v>
      </c>
    </row>
    <row r="23" spans="2:10" s="6" customFormat="1" x14ac:dyDescent="0.2">
      <c r="J23" s="6">
        <f>J5/F5</f>
        <v>0.36280915024583005</v>
      </c>
    </row>
    <row r="31" spans="2:10" x14ac:dyDescent="0.2">
      <c r="F31" s="6"/>
    </row>
  </sheetData>
  <hyperlinks>
    <hyperlink ref="A1" location="Main!A1" display="Main" xr:uid="{C1C23C7F-0FFE-EE41-8C75-8E4CC25E4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2022-09-17T22:02:32Z</dcterms:created>
  <dcterms:modified xsi:type="dcterms:W3CDTF">2022-09-19T12:50:48Z</dcterms:modified>
</cp:coreProperties>
</file>