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/Documents/Finance/"/>
    </mc:Choice>
  </mc:AlternateContent>
  <xr:revisionPtr revIDLastSave="0" documentId="13_ncr:1_{66A07F70-E141-5F4E-ACA4-F0DA5C459A85}" xr6:coauthVersionLast="47" xr6:coauthVersionMax="47" xr10:uidLastSave="{00000000-0000-0000-0000-000000000000}"/>
  <bookViews>
    <workbookView xWindow="2300" yWindow="2520" windowWidth="32260" windowHeight="16960" activeTab="1" xr2:uid="{175BCE94-2AB8-AF4A-8BC6-0D0F2DB187F4}"/>
  </bookViews>
  <sheets>
    <sheet name="Main" sheetId="1" r:id="rId1"/>
    <sheet name="Model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2" l="1"/>
  <c r="E28" i="2"/>
  <c r="F28" i="2"/>
  <c r="G28" i="2"/>
  <c r="H28" i="2"/>
  <c r="I28" i="2"/>
  <c r="C28" i="2"/>
  <c r="D16" i="2"/>
  <c r="E16" i="2"/>
  <c r="F16" i="2"/>
  <c r="G16" i="2"/>
  <c r="H16" i="2"/>
  <c r="I16" i="2"/>
  <c r="C16" i="2"/>
  <c r="D14" i="2"/>
  <c r="E14" i="2"/>
  <c r="F14" i="2"/>
  <c r="G14" i="2"/>
  <c r="H14" i="2"/>
  <c r="I14" i="2"/>
  <c r="C14" i="2"/>
  <c r="D12" i="2"/>
  <c r="E12" i="2"/>
  <c r="F12" i="2"/>
  <c r="G12" i="2"/>
  <c r="H12" i="2"/>
  <c r="I12" i="2"/>
  <c r="C12" i="2"/>
  <c r="D27" i="2"/>
  <c r="E27" i="2"/>
  <c r="F27" i="2"/>
  <c r="G27" i="2"/>
  <c r="H27" i="2"/>
  <c r="I27" i="2"/>
  <c r="C27" i="2"/>
  <c r="D9" i="2" l="1"/>
  <c r="E9" i="2"/>
  <c r="F9" i="2"/>
  <c r="G9" i="2"/>
  <c r="H9" i="2"/>
  <c r="I9" i="2"/>
  <c r="C9" i="2"/>
  <c r="D8" i="2"/>
  <c r="E8" i="2"/>
  <c r="F8" i="2"/>
  <c r="G8" i="2"/>
  <c r="H8" i="2"/>
  <c r="I8" i="2"/>
  <c r="C8" i="2"/>
  <c r="D21" i="2"/>
  <c r="E21" i="2"/>
  <c r="F21" i="2"/>
  <c r="G21" i="2"/>
  <c r="H21" i="2"/>
  <c r="I21" i="2"/>
  <c r="C21" i="2"/>
  <c r="D26" i="2"/>
  <c r="E26" i="2"/>
  <c r="F26" i="2"/>
  <c r="G26" i="2"/>
  <c r="H26" i="2"/>
  <c r="I26" i="2"/>
  <c r="C26" i="2"/>
  <c r="D5" i="2"/>
  <c r="E5" i="2"/>
  <c r="F5" i="2"/>
  <c r="G5" i="2"/>
  <c r="H5" i="2"/>
  <c r="I5" i="2"/>
  <c r="C5" i="2"/>
  <c r="E25" i="2"/>
  <c r="F25" i="2"/>
  <c r="G25" i="2"/>
  <c r="H25" i="2"/>
  <c r="I25" i="2"/>
  <c r="D25" i="2"/>
</calcChain>
</file>

<file path=xl/sharedStrings.xml><?xml version="1.0" encoding="utf-8"?>
<sst xmlns="http://schemas.openxmlformats.org/spreadsheetml/2006/main" count="30" uniqueCount="29">
  <si>
    <t>GME</t>
  </si>
  <si>
    <t>Price</t>
  </si>
  <si>
    <t>S/O</t>
  </si>
  <si>
    <t>MC</t>
  </si>
  <si>
    <t>Cash</t>
  </si>
  <si>
    <t>Debt</t>
  </si>
  <si>
    <t>EV</t>
  </si>
  <si>
    <t>Revenue</t>
  </si>
  <si>
    <t>Cost of Revenue</t>
  </si>
  <si>
    <t>Gross Profit</t>
  </si>
  <si>
    <t>SG&amp;A</t>
  </si>
  <si>
    <t>Other Operating Expenses</t>
  </si>
  <si>
    <t>Main</t>
  </si>
  <si>
    <t>In Millions</t>
  </si>
  <si>
    <t>Operating Expenses</t>
  </si>
  <si>
    <t>Operating Income</t>
  </si>
  <si>
    <t>Interest Expense</t>
  </si>
  <si>
    <t>Other Expense</t>
  </si>
  <si>
    <t>Pretax Income</t>
  </si>
  <si>
    <t>Income Tax</t>
  </si>
  <si>
    <t>Net Income</t>
  </si>
  <si>
    <t>Shares Outstanding</t>
  </si>
  <si>
    <t>EPS</t>
  </si>
  <si>
    <t>Revenue YoY</t>
  </si>
  <si>
    <t>Gross Profit Margin</t>
  </si>
  <si>
    <t>Cash &amp; Equivalents</t>
  </si>
  <si>
    <t>Short-Term Investments</t>
  </si>
  <si>
    <t>Interest Rate</t>
  </si>
  <si>
    <t>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</si>
</sst>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3" fontId="0" fillId="0" borderId="0" xfId="0" applyNumberFormat="1"/>
    <xf numFmtId="3" fontId="2" fillId="0" borderId="0" xfId="0" applyNumberFormat="1" applyFont="1"/>
    <xf numFmtId="0" fontId="3" fillId="0" borderId="0" xfId="2" applyNumberFormat="1"/>
    <xf numFmtId="0" fontId="0" fillId="0" borderId="0" xfId="0" applyNumberFormat="1"/>
    <xf numFmtId="9" fontId="0" fillId="0" borderId="0" xfId="1" applyFont="1"/>
    <xf numFmtId="164" fontId="0" fillId="0" borderId="0" xfId="0" applyNumberFormat="1"/>
    <xf numFmtId="4" fontId="0" fillId="0" borderId="0" xfId="0" applyNumberForma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177800</xdr:colOff>
      <xdr:row>0</xdr:row>
      <xdr:rowOff>63500</xdr:rowOff>
    </xdr:from>
    <xdr:to>
      <xdr:col>9</xdr:col>
      <xdr:colOff>177800</xdr:colOff>
      <xdr:row>37</xdr:row>
      <xdr:rowOff>50800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7D6F616-7824-8870-9CAF-BDD6E75C5831}"/>
            </a:ext>
          </a:extLst>
        </xdr:cNvPr>
        <xdr:cNvCxnSpPr/>
      </xdr:nvCxnSpPr>
      <xdr:spPr>
        <a:xfrm>
          <a:off x="7607300" y="63500"/>
          <a:ext cx="0" cy="7505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40F92-3152-2F4F-B93F-75683D7D5FFC}">
  <dimension ref="A1:J8"/>
  <sheetViews>
    <sheetView workbookViewId="0">
      <selection activeCell="J9" sqref="J9"/>
    </sheetView>
  </sheetViews>
  <sheetFormatPr baseColWidth="10" defaultRowHeight="16" x14ac:dyDescent="0.2"/>
  <sheetData>
    <row r="1" spans="1:10" x14ac:dyDescent="0.2">
      <c r="A1" t="s">
        <v>0</v>
      </c>
    </row>
    <row r="3" spans="1:10" x14ac:dyDescent="0.2">
      <c r="J3" t="s">
        <v>1</v>
      </c>
    </row>
    <row r="4" spans="1:10" x14ac:dyDescent="0.2">
      <c r="J4" t="s">
        <v>2</v>
      </c>
    </row>
    <row r="5" spans="1:10" x14ac:dyDescent="0.2">
      <c r="J5" t="s">
        <v>3</v>
      </c>
    </row>
    <row r="6" spans="1:10" x14ac:dyDescent="0.2">
      <c r="J6" t="s">
        <v>4</v>
      </c>
    </row>
    <row r="7" spans="1:10" x14ac:dyDescent="0.2">
      <c r="J7" t="s">
        <v>5</v>
      </c>
    </row>
    <row r="8" spans="1:10" x14ac:dyDescent="0.2">
      <c r="J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CE473-490A-6E4C-AC5E-350C330723BD}">
  <dimension ref="A1:BH2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1" sqref="F31"/>
    </sheetView>
  </sheetViews>
  <sheetFormatPr baseColWidth="10" defaultRowHeight="16" x14ac:dyDescent="0.2"/>
  <cols>
    <col min="1" max="1" width="5.33203125" style="1" bestFit="1" customWidth="1"/>
    <col min="2" max="2" width="22.83203125" style="1" bestFit="1" customWidth="1"/>
    <col min="3" max="16384" width="10.83203125" style="1"/>
  </cols>
  <sheetData>
    <row r="1" spans="1:60" s="4" customFormat="1" x14ac:dyDescent="0.2">
      <c r="A1" s="3" t="s">
        <v>12</v>
      </c>
      <c r="B1" s="4" t="s">
        <v>13</v>
      </c>
    </row>
    <row r="2" spans="1:60" s="4" customFormat="1" x14ac:dyDescent="0.2">
      <c r="C2" s="4">
        <v>2013</v>
      </c>
      <c r="D2" s="4">
        <v>2014</v>
      </c>
      <c r="E2" s="4">
        <v>2015</v>
      </c>
      <c r="F2" s="4">
        <v>2016</v>
      </c>
      <c r="G2" s="4">
        <v>2017</v>
      </c>
      <c r="H2" s="4">
        <v>2018</v>
      </c>
      <c r="I2" s="4">
        <v>2019</v>
      </c>
      <c r="J2" s="4">
        <v>2020</v>
      </c>
      <c r="K2" s="4">
        <v>2021</v>
      </c>
      <c r="L2" s="4">
        <v>2022</v>
      </c>
      <c r="M2" s="4">
        <v>2023</v>
      </c>
      <c r="N2" s="4">
        <v>2024</v>
      </c>
      <c r="O2" s="4">
        <v>2025</v>
      </c>
      <c r="P2" s="4">
        <v>2026</v>
      </c>
      <c r="Q2" s="4">
        <v>2027</v>
      </c>
      <c r="R2" s="4">
        <v>2028</v>
      </c>
      <c r="S2" s="4">
        <v>2029</v>
      </c>
      <c r="T2" s="4">
        <v>2030</v>
      </c>
      <c r="U2" s="4">
        <v>2031</v>
      </c>
      <c r="V2" s="4">
        <v>2032</v>
      </c>
      <c r="W2" s="4">
        <v>2033</v>
      </c>
      <c r="X2" s="4">
        <v>2034</v>
      </c>
      <c r="Y2" s="4">
        <v>2035</v>
      </c>
      <c r="Z2" s="4">
        <v>2036</v>
      </c>
      <c r="AA2" s="4">
        <v>2037</v>
      </c>
      <c r="AB2" s="4">
        <v>2038</v>
      </c>
      <c r="AC2" s="4">
        <v>2039</v>
      </c>
      <c r="AD2" s="4">
        <v>2040</v>
      </c>
      <c r="AE2" s="4">
        <v>2041</v>
      </c>
      <c r="AF2" s="4">
        <v>2042</v>
      </c>
      <c r="AG2" s="4">
        <v>2043</v>
      </c>
      <c r="AH2" s="4">
        <v>2044</v>
      </c>
      <c r="AI2" s="4">
        <v>2045</v>
      </c>
      <c r="AJ2" s="4">
        <v>2046</v>
      </c>
      <c r="AK2" s="4">
        <v>2047</v>
      </c>
      <c r="AL2" s="4">
        <v>2048</v>
      </c>
      <c r="AM2" s="4">
        <v>2049</v>
      </c>
      <c r="AN2" s="4">
        <v>2050</v>
      </c>
      <c r="AO2" s="4">
        <v>2051</v>
      </c>
      <c r="AP2" s="4">
        <v>2052</v>
      </c>
      <c r="AQ2" s="4">
        <v>2053</v>
      </c>
      <c r="AR2" s="4">
        <v>2054</v>
      </c>
      <c r="AS2" s="4">
        <v>2055</v>
      </c>
      <c r="AT2" s="4">
        <v>2056</v>
      </c>
      <c r="AU2" s="4">
        <v>2057</v>
      </c>
      <c r="AV2" s="4">
        <v>2058</v>
      </c>
      <c r="AW2" s="4">
        <v>2059</v>
      </c>
      <c r="AX2" s="4">
        <v>2060</v>
      </c>
      <c r="AY2" s="4">
        <v>2061</v>
      </c>
      <c r="AZ2" s="4">
        <v>2062</v>
      </c>
      <c r="BA2" s="4">
        <v>2063</v>
      </c>
      <c r="BB2" s="4">
        <v>2064</v>
      </c>
      <c r="BC2" s="4">
        <v>2065</v>
      </c>
      <c r="BD2" s="4">
        <v>2066</v>
      </c>
      <c r="BE2" s="4">
        <v>2067</v>
      </c>
      <c r="BF2" s="4">
        <v>2068</v>
      </c>
      <c r="BG2" s="4">
        <v>2069</v>
      </c>
      <c r="BH2" s="4">
        <v>2070</v>
      </c>
    </row>
    <row r="3" spans="1:60" s="2" customFormat="1" x14ac:dyDescent="0.2">
      <c r="B3" s="2" t="s">
        <v>7</v>
      </c>
      <c r="C3" s="2">
        <v>9039.5</v>
      </c>
      <c r="D3" s="2">
        <v>9296</v>
      </c>
      <c r="E3" s="2">
        <v>9363.7999999999993</v>
      </c>
      <c r="F3" s="2">
        <v>7965</v>
      </c>
      <c r="G3" s="2">
        <v>8547.1</v>
      </c>
      <c r="H3" s="2">
        <v>8285.2999999999993</v>
      </c>
      <c r="I3" s="2">
        <v>6466</v>
      </c>
    </row>
    <row r="4" spans="1:60" x14ac:dyDescent="0.2">
      <c r="B4" s="1" t="s">
        <v>8</v>
      </c>
      <c r="C4" s="1">
        <v>6378.4</v>
      </c>
      <c r="D4" s="1">
        <v>6520.1</v>
      </c>
      <c r="E4" s="1">
        <v>6445.5</v>
      </c>
      <c r="F4" s="1">
        <v>5465.1</v>
      </c>
      <c r="G4" s="1">
        <v>6062.2</v>
      </c>
      <c r="H4" s="1">
        <v>5977.2</v>
      </c>
      <c r="I4" s="1">
        <v>4557.3</v>
      </c>
    </row>
    <row r="5" spans="1:60" x14ac:dyDescent="0.2">
      <c r="B5" s="1" t="s">
        <v>9</v>
      </c>
      <c r="C5" s="1">
        <f>C3-C4</f>
        <v>2661.1000000000004</v>
      </c>
      <c r="D5" s="1">
        <f t="shared" ref="D5:I5" si="0">D3-D4</f>
        <v>2775.8999999999996</v>
      </c>
      <c r="E5" s="1">
        <f t="shared" si="0"/>
        <v>2918.2999999999993</v>
      </c>
      <c r="F5" s="1">
        <f t="shared" si="0"/>
        <v>2499.8999999999996</v>
      </c>
      <c r="G5" s="1">
        <f t="shared" si="0"/>
        <v>2484.9000000000005</v>
      </c>
      <c r="H5" s="1">
        <f t="shared" si="0"/>
        <v>2308.0999999999995</v>
      </c>
      <c r="I5" s="1">
        <f t="shared" si="0"/>
        <v>1908.6999999999998</v>
      </c>
    </row>
    <row r="6" spans="1:60" x14ac:dyDescent="0.2">
      <c r="B6" s="1" t="s">
        <v>10</v>
      </c>
      <c r="C6" s="1">
        <v>1892.4</v>
      </c>
      <c r="D6" s="1">
        <v>2001</v>
      </c>
      <c r="E6" s="1">
        <v>2108.9</v>
      </c>
      <c r="F6" s="1">
        <v>1861.9</v>
      </c>
      <c r="G6" s="1">
        <v>2031.9</v>
      </c>
      <c r="H6" s="1">
        <v>1994.2</v>
      </c>
      <c r="I6" s="1">
        <v>1922.7</v>
      </c>
    </row>
    <row r="7" spans="1:60" x14ac:dyDescent="0.2">
      <c r="B7" s="1" t="s">
        <v>11</v>
      </c>
      <c r="C7" s="1">
        <v>195.2</v>
      </c>
      <c r="D7" s="1">
        <v>156.6</v>
      </c>
      <c r="E7" s="1">
        <v>161.19999999999999</v>
      </c>
      <c r="F7" s="1">
        <v>156.30000000000001</v>
      </c>
      <c r="G7" s="1">
        <v>13.8</v>
      </c>
      <c r="H7" s="1">
        <v>1015.9</v>
      </c>
      <c r="I7" s="1">
        <v>385.6</v>
      </c>
    </row>
    <row r="8" spans="1:60" x14ac:dyDescent="0.2">
      <c r="B8" s="1" t="s">
        <v>14</v>
      </c>
      <c r="C8" s="1">
        <f>SUM(C6:C7)</f>
        <v>2087.6</v>
      </c>
      <c r="D8" s="1">
        <f t="shared" ref="D8:I8" si="1">SUM(D6:D7)</f>
        <v>2157.6</v>
      </c>
      <c r="E8" s="1">
        <f t="shared" si="1"/>
        <v>2270.1</v>
      </c>
      <c r="F8" s="1">
        <f t="shared" si="1"/>
        <v>2018.2</v>
      </c>
      <c r="G8" s="1">
        <f t="shared" si="1"/>
        <v>2045.7</v>
      </c>
      <c r="H8" s="1">
        <f t="shared" si="1"/>
        <v>3010.1</v>
      </c>
      <c r="I8" s="1">
        <f t="shared" si="1"/>
        <v>2308.3000000000002</v>
      </c>
    </row>
    <row r="9" spans="1:60" x14ac:dyDescent="0.2">
      <c r="B9" s="1" t="s">
        <v>15</v>
      </c>
      <c r="C9" s="1">
        <f>C5-C8</f>
        <v>573.50000000000045</v>
      </c>
      <c r="D9" s="1">
        <f t="shared" ref="D9:I9" si="2">D5-D8</f>
        <v>618.29999999999973</v>
      </c>
      <c r="E9" s="1">
        <f t="shared" si="2"/>
        <v>648.19999999999936</v>
      </c>
      <c r="F9" s="1">
        <f t="shared" si="2"/>
        <v>481.69999999999959</v>
      </c>
      <c r="G9" s="1">
        <f t="shared" si="2"/>
        <v>439.2000000000005</v>
      </c>
      <c r="H9" s="1">
        <f t="shared" si="2"/>
        <v>-702.00000000000045</v>
      </c>
      <c r="I9" s="1">
        <f t="shared" si="2"/>
        <v>-399.60000000000036</v>
      </c>
    </row>
    <row r="10" spans="1:60" x14ac:dyDescent="0.2">
      <c r="B10" s="1" t="s">
        <v>16</v>
      </c>
      <c r="C10" s="1">
        <v>5.6</v>
      </c>
      <c r="D10" s="1">
        <v>10.7</v>
      </c>
      <c r="E10" s="1">
        <v>23.4</v>
      </c>
      <c r="F10" s="1">
        <v>53.8</v>
      </c>
      <c r="G10" s="1">
        <v>56.8</v>
      </c>
      <c r="H10" s="1">
        <v>56.8</v>
      </c>
      <c r="I10" s="1">
        <v>27.2</v>
      </c>
    </row>
    <row r="11" spans="1:60" s="6" customFormat="1" x14ac:dyDescent="0.2">
      <c r="B11" s="6" t="s">
        <v>17</v>
      </c>
      <c r="C11" s="6">
        <v>-0.9</v>
      </c>
      <c r="D11" s="6">
        <v>-0.7</v>
      </c>
      <c r="E11" s="6">
        <v>-0.4</v>
      </c>
      <c r="F11" s="6">
        <v>-49.5</v>
      </c>
      <c r="G11" s="6">
        <v>194.2</v>
      </c>
      <c r="H11" s="6">
        <v>-127.5</v>
      </c>
      <c r="I11" s="6">
        <v>6.5</v>
      </c>
    </row>
    <row r="12" spans="1:60" x14ac:dyDescent="0.2">
      <c r="B12" s="1" t="s">
        <v>18</v>
      </c>
      <c r="C12" s="1">
        <f>C9-SUM(C10:C11)</f>
        <v>568.80000000000041</v>
      </c>
      <c r="D12" s="1">
        <f t="shared" ref="D12:I12" si="3">D9-SUM(D10:D11)</f>
        <v>608.29999999999973</v>
      </c>
      <c r="E12" s="1">
        <f t="shared" si="3"/>
        <v>625.19999999999936</v>
      </c>
      <c r="F12" s="1">
        <f t="shared" si="3"/>
        <v>477.39999999999958</v>
      </c>
      <c r="G12" s="1">
        <f t="shared" si="3"/>
        <v>188.2000000000005</v>
      </c>
      <c r="H12" s="1">
        <f t="shared" si="3"/>
        <v>-631.30000000000041</v>
      </c>
      <c r="I12" s="1">
        <f t="shared" si="3"/>
        <v>-433.30000000000035</v>
      </c>
    </row>
    <row r="13" spans="1:60" x14ac:dyDescent="0.2">
      <c r="B13" s="1" t="s">
        <v>19</v>
      </c>
      <c r="C13" s="1">
        <v>214.6</v>
      </c>
      <c r="D13" s="1">
        <v>215.2</v>
      </c>
      <c r="E13" s="1">
        <v>222.4</v>
      </c>
      <c r="F13" s="1">
        <v>124.2</v>
      </c>
      <c r="G13" s="1">
        <v>153.5</v>
      </c>
      <c r="H13" s="1">
        <v>41.7</v>
      </c>
      <c r="I13" s="1">
        <v>37.6</v>
      </c>
    </row>
    <row r="14" spans="1:60" x14ac:dyDescent="0.2">
      <c r="B14" s="1" t="s">
        <v>20</v>
      </c>
      <c r="C14" s="1">
        <f>C12-C13</f>
        <v>354.20000000000039</v>
      </c>
      <c r="D14" s="1">
        <f t="shared" ref="D14:I14" si="4">D12-D13</f>
        <v>393.09999999999974</v>
      </c>
      <c r="E14" s="1">
        <f t="shared" si="4"/>
        <v>402.79999999999939</v>
      </c>
      <c r="F14" s="1">
        <f t="shared" si="4"/>
        <v>353.19999999999959</v>
      </c>
      <c r="G14" s="1">
        <f t="shared" si="4"/>
        <v>34.7000000000005</v>
      </c>
      <c r="H14" s="1">
        <f t="shared" si="4"/>
        <v>-673.00000000000045</v>
      </c>
      <c r="I14" s="1">
        <f t="shared" si="4"/>
        <v>-470.90000000000038</v>
      </c>
    </row>
    <row r="15" spans="1:60" x14ac:dyDescent="0.2">
      <c r="B15" s="1" t="s">
        <v>21</v>
      </c>
      <c r="C15" s="1">
        <v>469</v>
      </c>
      <c r="D15" s="1">
        <v>449</v>
      </c>
      <c r="E15" s="1">
        <v>424</v>
      </c>
      <c r="F15" s="1">
        <v>414</v>
      </c>
      <c r="G15" s="1">
        <v>406</v>
      </c>
      <c r="H15" s="1">
        <v>408</v>
      </c>
      <c r="I15" s="1">
        <v>350</v>
      </c>
    </row>
    <row r="16" spans="1:60" x14ac:dyDescent="0.2">
      <c r="B16" s="1" t="s">
        <v>22</v>
      </c>
      <c r="C16" s="7">
        <f>C14/C15</f>
        <v>0.75522388059701573</v>
      </c>
      <c r="D16" s="7">
        <f t="shared" ref="D16:I16" si="5">D14/D15</f>
        <v>0.87550111358574556</v>
      </c>
      <c r="E16" s="7">
        <f t="shared" si="5"/>
        <v>0.94999999999999851</v>
      </c>
      <c r="F16" s="7">
        <f t="shared" si="5"/>
        <v>0.85314009661835655</v>
      </c>
      <c r="G16" s="7">
        <f t="shared" si="5"/>
        <v>8.5467980295567736E-2</v>
      </c>
      <c r="H16" s="7">
        <f t="shared" si="5"/>
        <v>-1.6495098039215697</v>
      </c>
      <c r="I16" s="7">
        <f t="shared" si="5"/>
        <v>-1.3454285714285725</v>
      </c>
    </row>
    <row r="19" spans="2:9" x14ac:dyDescent="0.2">
      <c r="B19" s="1" t="s">
        <v>25</v>
      </c>
      <c r="C19" s="1">
        <v>536.20000000000005</v>
      </c>
      <c r="D19" s="1">
        <v>610.1</v>
      </c>
      <c r="E19" s="1">
        <v>450.4</v>
      </c>
      <c r="F19" s="1">
        <v>669.4</v>
      </c>
      <c r="G19" s="1">
        <v>854.2</v>
      </c>
      <c r="H19" s="1">
        <v>1624.4</v>
      </c>
      <c r="I19" s="1">
        <v>499.7</v>
      </c>
    </row>
    <row r="20" spans="2:9" x14ac:dyDescent="0.2">
      <c r="B20" s="1" t="s">
        <v>26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2:9" s="2" customFormat="1" x14ac:dyDescent="0.2">
      <c r="B21" s="2" t="s">
        <v>4</v>
      </c>
      <c r="C21" s="2">
        <f>SUM(C19:C20)</f>
        <v>536.20000000000005</v>
      </c>
      <c r="D21" s="2">
        <f t="shared" ref="D21:I21" si="6">SUM(D19:D20)</f>
        <v>610.1</v>
      </c>
      <c r="E21" s="2">
        <f t="shared" si="6"/>
        <v>450.4</v>
      </c>
      <c r="F21" s="2">
        <f t="shared" si="6"/>
        <v>669.4</v>
      </c>
      <c r="G21" s="2">
        <f t="shared" si="6"/>
        <v>854.2</v>
      </c>
      <c r="H21" s="2">
        <f t="shared" si="6"/>
        <v>1624.4</v>
      </c>
      <c r="I21" s="2">
        <f t="shared" si="6"/>
        <v>499.7</v>
      </c>
    </row>
    <row r="25" spans="2:9" x14ac:dyDescent="0.2">
      <c r="B25" s="1" t="s">
        <v>23</v>
      </c>
      <c r="D25" s="5">
        <f>D3/C3</f>
        <v>1.0283754632446485</v>
      </c>
      <c r="E25" s="5">
        <f t="shared" ref="E25:I25" si="7">E3/D3</f>
        <v>1.0072934595524956</v>
      </c>
      <c r="F25" s="5">
        <f t="shared" si="7"/>
        <v>0.85061620282364003</v>
      </c>
      <c r="G25" s="5">
        <f t="shared" si="7"/>
        <v>1.07308223477715</v>
      </c>
      <c r="H25" s="5">
        <f t="shared" si="7"/>
        <v>0.96936972774391306</v>
      </c>
      <c r="I25" s="5">
        <f t="shared" si="7"/>
        <v>0.78041833126139071</v>
      </c>
    </row>
    <row r="26" spans="2:9" x14ac:dyDescent="0.2">
      <c r="B26" s="1" t="s">
        <v>24</v>
      </c>
      <c r="C26" s="5">
        <f>C5/C3</f>
        <v>0.29438575142430451</v>
      </c>
      <c r="D26" s="5">
        <f t="shared" ref="D26:I26" si="8">D5/D3</f>
        <v>0.29861230636833042</v>
      </c>
      <c r="E26" s="5">
        <f t="shared" si="8"/>
        <v>0.31165766035156661</v>
      </c>
      <c r="F26" s="5">
        <f t="shared" si="8"/>
        <v>0.31386064030131822</v>
      </c>
      <c r="G26" s="5">
        <f t="shared" si="8"/>
        <v>0.29073018918697574</v>
      </c>
      <c r="H26" s="5">
        <f t="shared" si="8"/>
        <v>0.27857772198954772</v>
      </c>
      <c r="I26" s="5">
        <f t="shared" si="8"/>
        <v>0.29519022579647386</v>
      </c>
    </row>
    <row r="27" spans="2:9" x14ac:dyDescent="0.2">
      <c r="B27" s="1" t="s">
        <v>27</v>
      </c>
      <c r="C27" s="5">
        <f>C10/C9</f>
        <v>9.7646033129904011E-3</v>
      </c>
      <c r="D27" s="5">
        <f t="shared" ref="D27:I27" si="9">D10/D9</f>
        <v>1.7305515122109014E-2</v>
      </c>
      <c r="E27" s="5">
        <f t="shared" si="9"/>
        <v>3.6099969145325553E-2</v>
      </c>
      <c r="F27" s="5">
        <f t="shared" si="9"/>
        <v>0.11168777247249334</v>
      </c>
      <c r="G27" s="5">
        <f t="shared" si="9"/>
        <v>0.1293260473588341</v>
      </c>
      <c r="H27" s="5">
        <f t="shared" si="9"/>
        <v>-8.0911680911680856E-2</v>
      </c>
      <c r="I27" s="5">
        <f t="shared" si="9"/>
        <v>-6.8068068068068005E-2</v>
      </c>
    </row>
    <row r="28" spans="2:9" x14ac:dyDescent="0.2">
      <c r="B28" s="1" t="s">
        <v>28</v>
      </c>
      <c r="C28" s="5">
        <f>C13/C12</f>
        <v>0.37728551336146243</v>
      </c>
      <c r="D28" s="5">
        <f t="shared" ref="D28:I28" si="10">D13/D12</f>
        <v>0.35377280946901213</v>
      </c>
      <c r="E28" s="5">
        <f t="shared" si="10"/>
        <v>0.35572616762635995</v>
      </c>
      <c r="F28" s="5">
        <f t="shared" si="10"/>
        <v>0.26015919564306683</v>
      </c>
      <c r="G28" s="5">
        <f t="shared" si="10"/>
        <v>0.81562167906482252</v>
      </c>
      <c r="H28" s="5">
        <f t="shared" si="10"/>
        <v>-6.6054173926817644E-2</v>
      </c>
      <c r="I28" s="5">
        <f t="shared" si="10"/>
        <v>-8.6775905838910622E-2</v>
      </c>
    </row>
  </sheetData>
  <hyperlinks>
    <hyperlink ref="A1" location="Main!A1" display="Main" xr:uid="{A770A3DA-46E1-804D-9F4A-46241BD32612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Liegis</dc:creator>
  <cp:lastModifiedBy>Luka Liegis</cp:lastModifiedBy>
  <dcterms:created xsi:type="dcterms:W3CDTF">2023-04-01T14:28:55Z</dcterms:created>
  <dcterms:modified xsi:type="dcterms:W3CDTF">2023-04-01T15:14:56Z</dcterms:modified>
</cp:coreProperties>
</file>