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B22D7935-FD94-0F4F-9D69-75DEC1F021E2}" xr6:coauthVersionLast="47" xr6:coauthVersionMax="47" xr10:uidLastSave="{00000000-0000-0000-0000-000000000000}"/>
  <bookViews>
    <workbookView xWindow="3660" yWindow="2320" windowWidth="30900" windowHeight="17260" activeTab="1" xr2:uid="{0E4D20DE-E32C-9D47-8904-8F87C86B4F8F}"/>
  </bookViews>
  <sheets>
    <sheet name="Main" sheetId="1" r:id="rId1"/>
    <sheet name="Model" sheetId="2"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4" i="2" l="1"/>
  <c r="G24" i="2"/>
  <c r="H24" i="2"/>
  <c r="I24" i="2"/>
  <c r="K24" i="2"/>
  <c r="L24" i="2"/>
  <c r="C24" i="2"/>
  <c r="E23" i="2"/>
  <c r="F23" i="2"/>
  <c r="G23" i="2"/>
  <c r="H23" i="2"/>
  <c r="I23" i="2"/>
  <c r="J23" i="2"/>
  <c r="K23" i="2"/>
  <c r="L23" i="2"/>
  <c r="D23" i="2"/>
  <c r="D5" i="2"/>
  <c r="D24" i="2" s="1"/>
  <c r="E5" i="2"/>
  <c r="E24" i="2" s="1"/>
  <c r="F5" i="2"/>
  <c r="G5" i="2"/>
  <c r="H5" i="2"/>
  <c r="I5" i="2"/>
  <c r="J5" i="2"/>
  <c r="J24" i="2" s="1"/>
  <c r="K5" i="2"/>
  <c r="L5" i="2"/>
  <c r="C5" i="2"/>
  <c r="K4" i="1" a="1"/>
  <c r="K4" i="1" s="1"/>
  <c r="K3" i="1" a="1"/>
  <c r="K3" i="1" s="1"/>
  <c r="K5"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<sst xmlns="http://schemas.openxmlformats.org/spreadsheetml/2006/main" count="24" uniqueCount="24">
  <si>
    <t>Price</t>
  </si>
  <si>
    <t>S/O</t>
  </si>
  <si>
    <t>MC</t>
  </si>
  <si>
    <t>Cash</t>
  </si>
  <si>
    <t>Debt</t>
  </si>
  <si>
    <t>EV</t>
  </si>
  <si>
    <t>Revenue</t>
  </si>
  <si>
    <t>Cost of Revenue</t>
  </si>
  <si>
    <t>Gross Profit</t>
  </si>
  <si>
    <t>SG&amp;A</t>
  </si>
  <si>
    <t>Other Expenses</t>
  </si>
  <si>
    <t>In Millions</t>
  </si>
  <si>
    <t>Main</t>
  </si>
  <si>
    <t>Operating Expenses</t>
  </si>
  <si>
    <t>Operating Income</t>
  </si>
  <si>
    <t>Interest Expense</t>
  </si>
  <si>
    <t>Other Operating Expenses</t>
  </si>
  <si>
    <t>Pretax Income</t>
  </si>
  <si>
    <t>Income Tax</t>
  </si>
  <si>
    <t>Net Income</t>
  </si>
  <si>
    <t>Shares Outstanding</t>
  </si>
  <si>
    <t>EPS</t>
  </si>
  <si>
    <t>Revenue YoY</t>
  </si>
  <si>
    <t>Gross 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</si>
</sst>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4"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6">
    <xf numFmtId="0" fontId="0" fillId="0" borderId="0" xfId="0"/>
    <xf numFmtId="164" fontId="0" fillId="0" borderId="0" xfId="0" applyNumberFormat="1"/>
    <xf numFmtId="3" fontId="0" fillId="0" borderId="0" xfId="0" applyNumberFormat="1"/>
    <xf numFmtId="3" fontId="2" fillId="0" borderId="0" xfId="0" applyNumberFormat="1" applyFont="1"/>
    <xf numFmtId="0" fontId="3" fillId="0" borderId="0" xfId="2" applyNumberFormat="1"/>
    <xf numFmtId="9" fontId="0" fillId="0" borderId="0" xfId="1" applyFont="1"/>
  </cellXfs>
  <cellStyles count="3">
    <cellStyle name="Hyperlink" xfId="2" builtinId="8"/>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12</xdr:col>
      <xdr:colOff>177800</xdr:colOff>
      <xdr:row>0</xdr:row>
      <xdr:rowOff>63500</xdr:rowOff>
    </xdr:from>
    <xdr:to>
      <xdr:col>12</xdr:col>
      <xdr:colOff>177800</xdr:colOff>
      <xdr:row>36</xdr:row>
      <xdr:rowOff>127000</xdr:rowOff>
    </xdr:to>
    <xdr:cxnSp macro="">
      <xdr:nvCxnSpPr>
        <xdr:cNvPr id="3" name="Straight Connector 2">
          <a:extLst>
            <a:ext uri="{FF2B5EF4-FFF2-40B4-BE49-F238E27FC236}">
              <a16:creationId xmlns:a16="http://schemas.microsoft.com/office/drawing/2014/main" id="{B9888D06-EFA9-FD57-281B-89FDB36F1823}"/>
            </a:ext>
          </a:extLst>
        </xdr:cNvPr>
        <xdr:cNvCxnSpPr/>
      </xdr:nvCxnSpPr>
      <xdr:spPr>
        <a:xfrm>
          <a:off x="9931400" y="63500"/>
          <a:ext cx="0" cy="73787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https://www.bing.com/financeapi/forcetrigger?t=a1ty7w&amp;q=XNYS%3aGLT&amp;form=skydnc</v>
    <v>Learn more on Bing</v>
  </rv>
  <rv s="1">
    <v>0</v>
    <v>Glatfelter Corporation (XNYS:GLT)</v>
    <v>2</v>
    <v>3</v>
    <v>Finance</v>
    <v>4</v>
    <v>en-GB</v>
    <v>a1ty7w</v>
    <v>268435456</v>
    <v>1</v>
    <v>Powered by Refinitiv</v>
    <v>12.8</v>
    <v>2.08</v>
    <v>1.6428</v>
    <v>0.15</v>
    <v>4.9341999999999997E-2</v>
    <v>0.15</v>
    <v>4.7022000000000001E-2</v>
    <v>USD</v>
    <v>Glatfelter Corporation is a global supplier of engineered materials. The Company offers solutions across tea and single-serve coffee filtration, personal hygiene, as well as in many diverse packaging, home improvement and industrial applications. The Company’s segments include Airlaid Materials, Composite Fibers and Spunlace. Its Airlaid Materials segment is engaged in the sales of airlaid nonwoven fabric-like materials used in feminine hygiene products, adult incontinence products, tabletop, specialty wipes, home care products and other airlaid applications. Its Composite Fibers segment is engaged in the sales of single-serve tea and coffee filtration papers, wallcovering base materials, composite laminate papers, technical specialties including substrates for electrical applications, and metallized products. Its Spunlace segment is engaged in the sales of quality spunlace nonwovens for critical cleaning, high-performance materials, personal care, hygiene and medical applications.</v>
    <v>3250</v>
    <v>New York Stock Exchange</v>
    <v>XNYS</v>
    <v>XNYS</v>
    <v>4350 Congress Street, Suite 600, CHARLOTTE, NC, 28209 US</v>
    <v>3.1949999999999998</v>
    <v>Paper &amp; Forest Products</v>
    <v>Stock</v>
    <v>45016.966503900003</v>
    <v>0</v>
    <v>3.07</v>
    <v>142998900</v>
    <v>Glatfelter Corporation</v>
    <v>Glatfelter Corporation</v>
    <v>3.07</v>
    <v>71.886099999999999</v>
    <v>3.04</v>
    <v>3.19</v>
    <v>3.34</v>
    <v>44827250</v>
    <v>GLT</v>
    <v>Glatfelter Corporation (XNYS:GLT)</v>
    <v>394179</v>
    <v>588654</v>
    <v>1905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DDAA5-C0F3-454F-8282-146363B00AE9}">
  <dimension ref="A1:K8"/>
  <sheetViews>
    <sheetView workbookViewId="0">
      <selection activeCell="K6" sqref="K6"/>
    </sheetView>
  </sheetViews>
  <sheetFormatPr baseColWidth="10" defaultRowHeight="16" x14ac:dyDescent="0.2"/>
  <cols>
    <col min="11" max="11" width="11.1640625" customWidth="1"/>
  </cols>
  <sheetData>
    <row r="1" spans="1:11" x14ac:dyDescent="0.2">
      <c r="A1" t="e" vm="1">
        <v>#VALUE!</v>
      </c>
    </row>
    <row r="3" spans="1:11" x14ac:dyDescent="0.2">
      <c r="J3" t="s">
        <v>0</v>
      </c>
      <c r="K3" s="1" cm="1">
        <f t="array" ref="K3">_FV(A1,"Price")</f>
        <v>3.19</v>
      </c>
    </row>
    <row r="4" spans="1:11" x14ac:dyDescent="0.2">
      <c r="J4" t="s">
        <v>1</v>
      </c>
      <c r="K4" s="2" cm="1">
        <f t="array" ref="K4">_FV(A1,"Shares outstanding",TRUE)</f>
        <v>44827250</v>
      </c>
    </row>
    <row r="5" spans="1:11" x14ac:dyDescent="0.2">
      <c r="J5" t="s">
        <v>2</v>
      </c>
      <c r="K5" s="2">
        <f>K3*K4</f>
        <v>142998927.5</v>
      </c>
    </row>
    <row r="6" spans="1:11" x14ac:dyDescent="0.2">
      <c r="J6" t="s">
        <v>3</v>
      </c>
      <c r="K6" s="2"/>
    </row>
    <row r="7" spans="1:11" x14ac:dyDescent="0.2">
      <c r="J7" t="s">
        <v>4</v>
      </c>
      <c r="K7" s="2"/>
    </row>
    <row r="8" spans="1:11" x14ac:dyDescent="0.2">
      <c r="J8" t="s">
        <v>5</v>
      </c>
      <c r="K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AE367-D609-C243-A6F8-2E748CAE6424}">
  <dimension ref="A1:BH24"/>
  <sheetViews>
    <sheetView tabSelected="1" workbookViewId="0">
      <pane xSplit="2" ySplit="2" topLeftCell="C3" activePane="bottomRight" state="frozen"/>
      <selection pane="topRight" activeCell="C1" sqref="C1"/>
      <selection pane="bottomLeft" activeCell="A3" sqref="A3"/>
      <selection pane="bottomRight" activeCell="I29" sqref="I29"/>
    </sheetView>
  </sheetViews>
  <sheetFormatPr baseColWidth="10" defaultRowHeight="16" x14ac:dyDescent="0.2"/>
  <cols>
    <col min="1" max="1" width="5.33203125" style="2" bestFit="1" customWidth="1"/>
    <col min="2" max="2" width="22.83203125" style="2" bestFit="1" customWidth="1"/>
    <col min="3" max="16384" width="10.83203125" style="2"/>
  </cols>
  <sheetData>
    <row r="1" spans="1:60" customFormat="1" x14ac:dyDescent="0.2">
      <c r="A1" s="4" t="s">
        <v>12</v>
      </c>
      <c r="B1" t="s">
        <v>11</v>
      </c>
    </row>
    <row r="2" spans="1:60" customFormat="1" x14ac:dyDescent="0.2">
      <c r="C2">
        <v>2013</v>
      </c>
      <c r="D2">
        <v>2014</v>
      </c>
      <c r="E2">
        <v>2015</v>
      </c>
      <c r="F2">
        <v>2016</v>
      </c>
      <c r="G2">
        <v>2017</v>
      </c>
      <c r="H2">
        <v>2018</v>
      </c>
      <c r="I2">
        <v>2019</v>
      </c>
      <c r="J2">
        <v>2020</v>
      </c>
      <c r="K2">
        <v>2021</v>
      </c>
      <c r="L2">
        <v>2022</v>
      </c>
      <c r="M2">
        <v>2023</v>
      </c>
      <c r="N2">
        <v>2024</v>
      </c>
      <c r="O2">
        <v>2025</v>
      </c>
      <c r="P2">
        <v>2026</v>
      </c>
      <c r="Q2">
        <v>2027</v>
      </c>
      <c r="R2">
        <v>2028</v>
      </c>
      <c r="S2">
        <v>2029</v>
      </c>
      <c r="T2">
        <v>2030</v>
      </c>
      <c r="U2">
        <v>2031</v>
      </c>
      <c r="V2">
        <v>2032</v>
      </c>
      <c r="W2">
        <v>2033</v>
      </c>
      <c r="X2">
        <v>2034</v>
      </c>
      <c r="Y2">
        <v>2035</v>
      </c>
      <c r="Z2">
        <v>2036</v>
      </c>
      <c r="AA2">
        <v>2037</v>
      </c>
      <c r="AB2">
        <v>2038</v>
      </c>
      <c r="AC2">
        <v>2039</v>
      </c>
      <c r="AD2">
        <v>2040</v>
      </c>
      <c r="AE2">
        <v>2041</v>
      </c>
      <c r="AF2">
        <v>2042</v>
      </c>
      <c r="AG2">
        <v>2043</v>
      </c>
      <c r="AH2">
        <v>2044</v>
      </c>
      <c r="AI2">
        <v>2045</v>
      </c>
      <c r="AJ2">
        <v>2046</v>
      </c>
      <c r="AK2">
        <v>2047</v>
      </c>
      <c r="AL2">
        <v>2048</v>
      </c>
      <c r="AM2">
        <v>2049</v>
      </c>
      <c r="AN2">
        <v>2050</v>
      </c>
      <c r="AO2">
        <v>2051</v>
      </c>
      <c r="AP2">
        <v>2052</v>
      </c>
      <c r="AQ2">
        <v>2053</v>
      </c>
      <c r="AR2">
        <v>2054</v>
      </c>
      <c r="AS2">
        <v>2055</v>
      </c>
      <c r="AT2">
        <v>2056</v>
      </c>
      <c r="AU2">
        <v>2057</v>
      </c>
      <c r="AV2">
        <v>2058</v>
      </c>
      <c r="AW2">
        <v>2059</v>
      </c>
      <c r="AX2">
        <v>2060</v>
      </c>
      <c r="AY2">
        <v>2061</v>
      </c>
      <c r="AZ2">
        <v>2062</v>
      </c>
      <c r="BA2">
        <v>2063</v>
      </c>
      <c r="BB2">
        <v>2064</v>
      </c>
      <c r="BC2">
        <v>2065</v>
      </c>
      <c r="BD2">
        <v>2066</v>
      </c>
      <c r="BE2">
        <v>2067</v>
      </c>
      <c r="BF2">
        <v>2068</v>
      </c>
      <c r="BG2">
        <v>2069</v>
      </c>
      <c r="BH2">
        <v>2070</v>
      </c>
    </row>
    <row r="3" spans="1:60" s="3" customFormat="1" x14ac:dyDescent="0.2">
      <c r="B3" s="3" t="s">
        <v>6</v>
      </c>
      <c r="C3" s="3">
        <v>1725.77</v>
      </c>
      <c r="D3" s="3">
        <v>1810.34</v>
      </c>
      <c r="E3" s="3">
        <v>1666.75</v>
      </c>
      <c r="F3" s="3">
        <v>761.22</v>
      </c>
      <c r="G3" s="3">
        <v>800.36</v>
      </c>
      <c r="H3" s="3">
        <v>866.29</v>
      </c>
      <c r="I3" s="3">
        <v>927.67</v>
      </c>
      <c r="J3" s="3">
        <v>916.5</v>
      </c>
      <c r="K3" s="3">
        <v>1084.69</v>
      </c>
      <c r="L3" s="3">
        <v>1491.33</v>
      </c>
    </row>
    <row r="4" spans="1:60" x14ac:dyDescent="0.2">
      <c r="B4" s="2" t="s">
        <v>7</v>
      </c>
      <c r="C4" s="2">
        <v>1507.11</v>
      </c>
      <c r="D4" s="2">
        <v>1575.19</v>
      </c>
      <c r="E4" s="2">
        <v>1463.78</v>
      </c>
      <c r="F4" s="2">
        <v>629.47</v>
      </c>
      <c r="G4" s="2">
        <v>656.77</v>
      </c>
      <c r="H4" s="2">
        <v>735.88</v>
      </c>
      <c r="I4" s="2">
        <v>780.13</v>
      </c>
      <c r="J4" s="2">
        <v>768.63</v>
      </c>
      <c r="K4" s="2">
        <v>939.9</v>
      </c>
      <c r="L4" s="2">
        <v>1342.52</v>
      </c>
    </row>
    <row r="5" spans="1:60" x14ac:dyDescent="0.2">
      <c r="B5" s="2" t="s">
        <v>8</v>
      </c>
      <c r="C5" s="2">
        <f>C3-C4</f>
        <v>218.66000000000008</v>
      </c>
      <c r="D5" s="2">
        <f t="shared" ref="D5:L5" si="0">D3-D4</f>
        <v>235.14999999999986</v>
      </c>
      <c r="E5" s="2">
        <f t="shared" si="0"/>
        <v>202.97000000000003</v>
      </c>
      <c r="F5" s="2">
        <f t="shared" si="0"/>
        <v>131.75</v>
      </c>
      <c r="G5" s="2">
        <f t="shared" si="0"/>
        <v>143.59000000000003</v>
      </c>
      <c r="H5" s="2">
        <f t="shared" si="0"/>
        <v>130.40999999999997</v>
      </c>
      <c r="I5" s="2">
        <f t="shared" si="0"/>
        <v>147.53999999999996</v>
      </c>
      <c r="J5" s="2">
        <f t="shared" si="0"/>
        <v>147.87</v>
      </c>
      <c r="K5" s="2">
        <f t="shared" si="0"/>
        <v>144.79000000000008</v>
      </c>
      <c r="L5" s="2">
        <f t="shared" si="0"/>
        <v>148.80999999999995</v>
      </c>
    </row>
    <row r="6" spans="1:60" x14ac:dyDescent="0.2">
      <c r="B6" s="2" t="s">
        <v>9</v>
      </c>
    </row>
    <row r="7" spans="1:60" x14ac:dyDescent="0.2">
      <c r="B7" s="2" t="s">
        <v>16</v>
      </c>
    </row>
    <row r="8" spans="1:60" x14ac:dyDescent="0.2">
      <c r="B8" s="2" t="s">
        <v>13</v>
      </c>
    </row>
    <row r="9" spans="1:60" x14ac:dyDescent="0.2">
      <c r="B9" s="2" t="s">
        <v>14</v>
      </c>
    </row>
    <row r="10" spans="1:60" x14ac:dyDescent="0.2">
      <c r="B10" s="2" t="s">
        <v>15</v>
      </c>
    </row>
    <row r="11" spans="1:60" x14ac:dyDescent="0.2">
      <c r="B11" s="2" t="s">
        <v>10</v>
      </c>
    </row>
    <row r="12" spans="1:60" x14ac:dyDescent="0.2">
      <c r="B12" s="2" t="s">
        <v>17</v>
      </c>
    </row>
    <row r="13" spans="1:60" x14ac:dyDescent="0.2">
      <c r="B13" s="2" t="s">
        <v>18</v>
      </c>
    </row>
    <row r="14" spans="1:60" x14ac:dyDescent="0.2">
      <c r="B14" s="2" t="s">
        <v>19</v>
      </c>
    </row>
    <row r="15" spans="1:60" x14ac:dyDescent="0.2">
      <c r="B15" s="2" t="s">
        <v>20</v>
      </c>
    </row>
    <row r="16" spans="1:60" x14ac:dyDescent="0.2">
      <c r="B16" s="2" t="s">
        <v>21</v>
      </c>
    </row>
    <row r="23" spans="2:12" x14ac:dyDescent="0.2">
      <c r="B23" s="2" t="s">
        <v>22</v>
      </c>
      <c r="D23" s="5">
        <f>D3/C3</f>
        <v>1.0490042126123411</v>
      </c>
      <c r="E23" s="5">
        <f t="shared" ref="E23:L23" si="1">E3/D3</f>
        <v>0.92068340753670586</v>
      </c>
      <c r="F23" s="5">
        <f t="shared" si="1"/>
        <v>0.45670916454177291</v>
      </c>
      <c r="G23" s="5">
        <f t="shared" si="1"/>
        <v>1.0514174614434724</v>
      </c>
      <c r="H23" s="5">
        <f t="shared" si="1"/>
        <v>1.0823754310560247</v>
      </c>
      <c r="I23" s="5">
        <f t="shared" si="1"/>
        <v>1.0708538711055189</v>
      </c>
      <c r="J23" s="5">
        <f t="shared" si="1"/>
        <v>0.98795908027639145</v>
      </c>
      <c r="K23" s="5">
        <f t="shared" si="1"/>
        <v>1.1835133660665575</v>
      </c>
      <c r="L23" s="5">
        <f t="shared" si="1"/>
        <v>1.3748905217158818</v>
      </c>
    </row>
    <row r="24" spans="2:12" x14ac:dyDescent="0.2">
      <c r="B24" s="2" t="s">
        <v>23</v>
      </c>
      <c r="C24" s="5">
        <f>C5/C3</f>
        <v>0.12670286306981815</v>
      </c>
      <c r="D24" s="5">
        <f t="shared" ref="D24:L24" si="2">D5/D3</f>
        <v>0.1298927273329871</v>
      </c>
      <c r="E24" s="5">
        <f t="shared" si="2"/>
        <v>0.1217759112044398</v>
      </c>
      <c r="F24" s="5">
        <f t="shared" si="2"/>
        <v>0.17307742833871942</v>
      </c>
      <c r="G24" s="5">
        <f t="shared" si="2"/>
        <v>0.17940676695487034</v>
      </c>
      <c r="H24" s="5">
        <f t="shared" si="2"/>
        <v>0.15053850327257612</v>
      </c>
      <c r="I24" s="5">
        <f t="shared" si="2"/>
        <v>0.1590436254271454</v>
      </c>
      <c r="J24" s="5">
        <f t="shared" si="2"/>
        <v>0.16134206219312602</v>
      </c>
      <c r="K24" s="5">
        <f t="shared" si="2"/>
        <v>0.13348514322064375</v>
      </c>
      <c r="L24" s="5">
        <f t="shared" si="2"/>
        <v>9.978341480423511E-2</v>
      </c>
    </row>
  </sheetData>
  <hyperlinks>
    <hyperlink ref="A1" location="Main!A1" display="Main" xr:uid="{C7EA1C86-A37E-0B49-B9DF-6EB45405DA98}"/>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2023-04-01T13:55:35Z</dcterms:created>
  <dcterms:modified xsi:type="dcterms:W3CDTF">2023-04-01T15:40:13Z</dcterms:modified>
</cp:coreProperties>
</file>