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/Documents/Finance/"/>
    </mc:Choice>
  </mc:AlternateContent>
  <xr:revisionPtr revIDLastSave="0" documentId="13_ncr:1_{F66C9065-70AC-C74F-BCDD-F6774CE4566D}" xr6:coauthVersionLast="47" xr6:coauthVersionMax="47" xr10:uidLastSave="{00000000-0000-0000-0000-000000000000}"/>
  <bookViews>
    <workbookView xWindow="3660" yWindow="2660" windowWidth="30900" windowHeight="16940" activeTab="1" xr2:uid="{C63278C6-913C-0D41-B77E-3C4CA8D8421C}"/>
  </bookViews>
  <sheets>
    <sheet name="Main" sheetId="1" r:id="rId1"/>
    <sheet name="Model" sheetId="2" r:id="rId2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4" i="2" l="1"/>
  <c r="H6" i="2"/>
  <c r="F5" i="1" a="1"/>
  <c r="F5" i="1" s="1"/>
  <c r="F4" i="1" a="1"/>
  <c r="F4" i="1" s="1"/>
  <c r="F6" i="1" l="1"/>
  <c r="F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<sst xmlns="http://schemas.openxmlformats.org/spreadsheetml/2006/main" count="21" uniqueCount="20">
  <si>
    <t>Price</t>
  </si>
  <si>
    <t>S/O</t>
  </si>
  <si>
    <t>MC</t>
  </si>
  <si>
    <t>Cash</t>
  </si>
  <si>
    <t>Debt</t>
  </si>
  <si>
    <t>EV</t>
  </si>
  <si>
    <t>Q 22</t>
  </si>
  <si>
    <t>Revenue</t>
  </si>
  <si>
    <t>Energy Expense</t>
  </si>
  <si>
    <t>Depreciation</t>
  </si>
  <si>
    <t>Cost of Revenue</t>
  </si>
  <si>
    <t>G&amp;A</t>
  </si>
  <si>
    <t>Legal</t>
  </si>
  <si>
    <t>Vendor Bankruptcy</t>
  </si>
  <si>
    <t>Impairment of Assets</t>
  </si>
  <si>
    <t>Impairment of Pattents</t>
  </si>
  <si>
    <t>-</t>
  </si>
  <si>
    <t>Gain on Sale</t>
  </si>
  <si>
    <t>In Thousands</t>
  </si>
  <si>
    <t>Operating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</si>
</sst>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4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https://www.bing.com/financeapi/forcetrigger?t=a1xadm&amp;q=XNAS%3aMARA&amp;form=skydnc</v>
    <v>Learn more on Bing</v>
  </rv>
  <rv s="1">
    <v>0</v>
    <v>MARATHON DIGITAL HOLDINGS, INC. (XNAS:MARA)</v>
    <v>2</v>
    <v>3</v>
    <v>Finance</v>
    <v>4</v>
    <v>en-GB</v>
    <v>a1xadm</v>
    <v>268435456</v>
    <v>1</v>
    <v>Powered by Refinitiv</v>
    <v>32.74</v>
    <v>3.11</v>
    <v>5.0053000000000001</v>
    <v>1.37</v>
    <v>0.25703600000000004</v>
    <v>7.0000000000000007E-2</v>
    <v>1.0447999999999999E-2</v>
    <v>USD</v>
    <v>Marathon Digital Holdings, Inc., formerly Marathon Patent Group, Inc., is a digital asset technology company. The Company mines cryptocurrencies with a focus on the blockchain ecosystem and the generation of digital assets. It operates in the Digital Currency Blockchain segment. The Company operates Data Center in Hardin, Montana, United States with a power capacity of approximately 105 megawatts. The Company also owns approximately 2,060 Application Specific Integrated Circuits (ASIC) Bitcoin Miners at a co-hosted facility in North Dakota, United States. Its mining hardware performs operations in support of the blockchain measured in hash rate or hashes per second.</v>
    <v>10</v>
    <v>Nasdaq Stock Market</v>
    <v>XNAS</v>
    <v>XNAS</v>
    <v>1180 N Town Center Dr Ste 100, LAS VEGAS, NV, 89144 US</v>
    <v>6.9550000000000001</v>
    <v>Financial Technology (Fintech) &amp; Infrastructure</v>
    <v>Stock</v>
    <v>44998.999994062498</v>
    <v>0</v>
    <v>5.35</v>
    <v>782843410</v>
    <v>MARATHON DIGITAL HOLDINGS, INC.</v>
    <v>MARATHON DIGITAL HOLDINGS, INC.</v>
    <v>5.7</v>
    <v>55.818600000000004</v>
    <v>5.33</v>
    <v>6.7</v>
    <v>6.77</v>
    <v>116842300</v>
    <v>MARA</v>
    <v>MARATHON DIGITAL HOLDINGS, INC. (XNAS:MARA)</v>
    <v>66972986</v>
    <v>28097854</v>
    <v>2010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hange (Extended hours)"/>
    <k n="Change % (Extended hours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Price (Extended hours)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5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(Extended hours)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  <v>1</v>
      <v>1</v>
      <v>5</v>
    </spb>
    <spb s="4">
      <v>at close</v>
      <v>from previous close</v>
      <v>from previous close</v>
      <v>Source: Nasdaq</v>
      <v>GMT</v>
      <v>Delayed 15 minutes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  <k n="Change (Extended hours)" t="i"/>
    <k n="Change % (Extended hours)" t="i"/>
  </s>
  <s>
    <k n="Price" t="s"/>
    <k n="Change" t="s"/>
    <k n="Change (%)" t="s"/>
    <k n="ExchangeID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dd/mm/yyyy\ h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C0754-51A9-6249-8070-D1A06D73ADFE}">
  <dimension ref="A1:F9"/>
  <sheetViews>
    <sheetView workbookViewId="0">
      <selection activeCell="F8" sqref="F8"/>
    </sheetView>
  </sheetViews>
  <sheetFormatPr baseColWidth="10" defaultRowHeight="16" x14ac:dyDescent="0.2"/>
  <cols>
    <col min="1" max="5" width="10.83203125" style="1"/>
    <col min="6" max="6" width="15.83203125" style="1" bestFit="1" customWidth="1"/>
    <col min="7" max="16384" width="10.83203125" style="1"/>
  </cols>
  <sheetData>
    <row r="1" spans="1:6" x14ac:dyDescent="0.2">
      <c r="A1" s="1" t="e" vm="1">
        <v>#VALUE!</v>
      </c>
    </row>
    <row r="4" spans="1:6" x14ac:dyDescent="0.2">
      <c r="E4" s="1" t="s">
        <v>0</v>
      </c>
      <c r="F4" s="2" cm="1">
        <f t="array" ref="F4">_FV(A1,"Price")</f>
        <v>6.7</v>
      </c>
    </row>
    <row r="5" spans="1:6" x14ac:dyDescent="0.2">
      <c r="E5" s="1" t="s">
        <v>1</v>
      </c>
      <c r="F5" s="1" cm="1">
        <f t="array" ref="F5">_FV(A1,"Shares outstanding",TRUE)</f>
        <v>116842300</v>
      </c>
    </row>
    <row r="6" spans="1:6" x14ac:dyDescent="0.2">
      <c r="E6" s="1" t="s">
        <v>2</v>
      </c>
      <c r="F6" s="1">
        <f>F4*F5</f>
        <v>782843410</v>
      </c>
    </row>
    <row r="7" spans="1:6" x14ac:dyDescent="0.2">
      <c r="E7" s="1" t="s">
        <v>3</v>
      </c>
      <c r="F7" s="1">
        <v>55339400</v>
      </c>
    </row>
    <row r="8" spans="1:6" x14ac:dyDescent="0.2">
      <c r="E8" s="1" t="s">
        <v>4</v>
      </c>
    </row>
    <row r="9" spans="1:6" x14ac:dyDescent="0.2">
      <c r="E9" s="1" t="s">
        <v>5</v>
      </c>
      <c r="F9" s="1">
        <f>F6+F8-F7</f>
        <v>727504010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16D04-7AB8-FD4D-BEE1-AED1A3599F71}">
  <dimension ref="B1:H14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17" sqref="H17"/>
    </sheetView>
  </sheetViews>
  <sheetFormatPr baseColWidth="10" defaultRowHeight="16" x14ac:dyDescent="0.2"/>
  <cols>
    <col min="1" max="1" width="10.83203125" style="1"/>
    <col min="2" max="2" width="20.5" style="1" bestFit="1" customWidth="1"/>
    <col min="3" max="16384" width="10.83203125" style="1"/>
  </cols>
  <sheetData>
    <row r="1" spans="2:8" s="3" customFormat="1" x14ac:dyDescent="0.2">
      <c r="B1" s="3" t="s">
        <v>18</v>
      </c>
      <c r="D1" s="3">
        <v>44469</v>
      </c>
      <c r="H1" s="3">
        <v>44834</v>
      </c>
    </row>
    <row r="2" spans="2:8" s="4" customFormat="1" x14ac:dyDescent="0.2">
      <c r="H2" s="4" t="s">
        <v>6</v>
      </c>
    </row>
    <row r="3" spans="2:8" x14ac:dyDescent="0.2">
      <c r="B3" s="1" t="s">
        <v>7</v>
      </c>
      <c r="D3" s="1">
        <v>51707.483</v>
      </c>
      <c r="H3" s="1">
        <v>12690</v>
      </c>
    </row>
    <row r="4" spans="2:8" x14ac:dyDescent="0.2">
      <c r="B4" s="1" t="s">
        <v>8</v>
      </c>
      <c r="H4" s="1">
        <v>-13777.555</v>
      </c>
    </row>
    <row r="5" spans="2:8" x14ac:dyDescent="0.2">
      <c r="B5" s="1" t="s">
        <v>9</v>
      </c>
      <c r="H5" s="1">
        <v>-26294.842000000001</v>
      </c>
    </row>
    <row r="6" spans="2:8" x14ac:dyDescent="0.2">
      <c r="B6" s="1" t="s">
        <v>10</v>
      </c>
      <c r="H6" s="1">
        <f>SUM(H4:H5)</f>
        <v>-40072.396999999997</v>
      </c>
    </row>
    <row r="7" spans="2:8" x14ac:dyDescent="0.2">
      <c r="B7" s="1" t="s">
        <v>11</v>
      </c>
      <c r="H7" s="1">
        <v>-12352.008</v>
      </c>
    </row>
    <row r="8" spans="2:8" x14ac:dyDescent="0.2">
      <c r="B8" s="1" t="s">
        <v>12</v>
      </c>
      <c r="H8" s="1">
        <v>-24960</v>
      </c>
    </row>
    <row r="9" spans="2:8" x14ac:dyDescent="0.2">
      <c r="B9" s="1" t="s">
        <v>13</v>
      </c>
      <c r="H9" s="1">
        <v>-7987.1469999999999</v>
      </c>
    </row>
    <row r="10" spans="2:8" x14ac:dyDescent="0.2">
      <c r="B10" s="1" t="s">
        <v>14</v>
      </c>
      <c r="H10" s="1">
        <v>-5903.8909999999996</v>
      </c>
    </row>
    <row r="11" spans="2:8" x14ac:dyDescent="0.2">
      <c r="B11" s="1" t="s">
        <v>15</v>
      </c>
      <c r="H11" s="1" t="s">
        <v>16</v>
      </c>
    </row>
    <row r="12" spans="2:8" x14ac:dyDescent="0.2">
      <c r="H12" s="1" t="s">
        <v>16</v>
      </c>
    </row>
    <row r="13" spans="2:8" x14ac:dyDescent="0.2">
      <c r="B13" s="1" t="s">
        <v>17</v>
      </c>
      <c r="H13" s="1">
        <v>31934.307000000001</v>
      </c>
    </row>
    <row r="14" spans="2:8" x14ac:dyDescent="0.2">
      <c r="B14" s="1" t="s">
        <v>19</v>
      </c>
      <c r="H14" s="1">
        <f>SUM(H7:H13)</f>
        <v>-19268.739000000001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Liegis</dc:creator>
  <cp:lastModifiedBy>Luka Liegis</cp:lastModifiedBy>
  <dcterms:created xsi:type="dcterms:W3CDTF">2023-03-13T23:02:38Z</dcterms:created>
  <dcterms:modified xsi:type="dcterms:W3CDTF">2023-03-14T01:07:51Z</dcterms:modified>
</cp:coreProperties>
</file>