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F0080E23-E693-9E42-B376-B0C5CDCA30EB}" xr6:coauthVersionLast="47" xr6:coauthVersionMax="47" xr10:uidLastSave="{00000000-0000-0000-0000-000000000000}"/>
  <bookViews>
    <workbookView xWindow="820" yWindow="3960" windowWidth="33740" windowHeight="16660" activeTab="1" xr2:uid="{DC18EFA4-B317-4244-AB3D-9AADA5B76C91}"/>
  </bookViews>
  <sheets>
    <sheet name="Main" sheetId="1" r:id="rId1"/>
    <sheet name="Model" sheetId="2" r:id="rId2"/>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2" l="1"/>
  <c r="F5" i="2"/>
  <c r="E5" i="2"/>
  <c r="D5" i="2"/>
  <c r="C5" i="2"/>
  <c r="K4" i="1" a="1"/>
  <c r="K4" i="1" s="1"/>
  <c r="K10" i="1" s="1"/>
  <c r="K3" i="1" a="1"/>
  <c r="K3" i="1" s="1"/>
  <c r="K5" i="1" l="1"/>
  <c r="K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<sst xmlns="http://schemas.openxmlformats.org/spreadsheetml/2006/main" count="27" uniqueCount="22">
  <si>
    <t>Revenue</t>
  </si>
  <si>
    <t>Revenue % growth</t>
  </si>
  <si>
    <t>Main</t>
  </si>
  <si>
    <t>In Millions</t>
  </si>
  <si>
    <t>Price</t>
  </si>
  <si>
    <t>S/O</t>
  </si>
  <si>
    <t>MC</t>
  </si>
  <si>
    <t>Cash</t>
  </si>
  <si>
    <t>Debt</t>
  </si>
  <si>
    <t>EV</t>
  </si>
  <si>
    <t>Cash/Share</t>
  </si>
  <si>
    <t>COGS</t>
  </si>
  <si>
    <t>Gross Profit</t>
  </si>
  <si>
    <t>-</t>
  </si>
  <si>
    <t>SG&amp;A</t>
  </si>
  <si>
    <t>R&amp;D</t>
  </si>
  <si>
    <t>Operating Expenses</t>
  </si>
  <si>
    <t>Operating Income</t>
  </si>
  <si>
    <t>Other Expense</t>
  </si>
  <si>
    <t>Pretax Income</t>
  </si>
  <si>
    <t>Tax</t>
  </si>
  <si>
    <t>Net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</si>
</sst>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4" x14ac:knownFonts="1">
    <font>
      <sz val="12"/>
      <color theme="1"/>
      <name val="Calibri"/>
      <family val="2"/>
      <scheme val="minor"/>
    </font>
    <font>
      <b/>
      <sz val="12"/>
      <color theme="0"/>
      <name val="Calibri"/>
      <family val="2"/>
      <scheme val="minor"/>
    </font>
    <font>
      <i/>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164" fontId="0" fillId="0" borderId="0" xfId="0" applyNumberFormat="1"/>
    <xf numFmtId="3" fontId="0" fillId="0" borderId="0" xfId="0" applyNumberFormat="1"/>
    <xf numFmtId="2" fontId="0" fillId="0" borderId="0" xfId="0" applyNumberFormat="1"/>
    <xf numFmtId="3" fontId="2" fillId="0" borderId="0" xfId="0" applyNumberFormat="1" applyFont="1"/>
    <xf numFmtId="0" fontId="3" fillId="0" borderId="0" xfId="1" applyNumberFormat="1"/>
    <xf numFmtId="0" fontId="0" fillId="0" borderId="0" xfId="0" applyNumberFormat="1"/>
    <xf numFmtId="0" fontId="1" fillId="2" borderId="0" xfId="0" applyNumberFormat="1" applyFont="1" applyFill="1"/>
    <xf numFmtId="3"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7</xdr:col>
      <xdr:colOff>279400</xdr:colOff>
      <xdr:row>0</xdr:row>
      <xdr:rowOff>63500</xdr:rowOff>
    </xdr:from>
    <xdr:to>
      <xdr:col>7</xdr:col>
      <xdr:colOff>279400</xdr:colOff>
      <xdr:row>36</xdr:row>
      <xdr:rowOff>76200</xdr:rowOff>
    </xdr:to>
    <xdr:cxnSp macro="">
      <xdr:nvCxnSpPr>
        <xdr:cNvPr id="3" name="Straight Connector 2">
          <a:extLst>
            <a:ext uri="{FF2B5EF4-FFF2-40B4-BE49-F238E27FC236}">
              <a16:creationId xmlns:a16="http://schemas.microsoft.com/office/drawing/2014/main" id="{FC1BA8BD-0551-A163-7A8F-7FF383CF7B02}"/>
            </a:ext>
          </a:extLst>
        </xdr:cNvPr>
        <xdr:cNvCxnSpPr/>
      </xdr:nvCxnSpPr>
      <xdr:spPr>
        <a:xfrm>
          <a:off x="6057900" y="63500"/>
          <a:ext cx="0" cy="73279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https://www.bing.com/financeapi/forcetrigger?t=brfk4c&amp;q=XNAS%3aSWTX&amp;form=skydnc</v>
    <v>Learn more on Bing</v>
  </rv>
  <rv s="1">
    <v>0</v>
    <v>SPRINGWORKS THERAPEUTICS, INC. (XNAS:SWTX)</v>
    <v>2</v>
    <v>3</v>
    <v>Finance</v>
    <v>4</v>
    <v>en-GB</v>
    <v>brfk4c</v>
    <v>268435456</v>
    <v>1</v>
    <v>Powered by Refinitiv</v>
    <v>53.47</v>
    <v>13.6</v>
    <v>0.58220000000000005</v>
    <v>-1.41</v>
    <v>-5.5643000000000005E-2</v>
    <v>0.48</v>
    <v>2.0059E-2</v>
    <v>USD</v>
    <v>SpringWorks Therapeutics, Inc. is a clinical-stage biopharmaceutical company. The Company is focused on acquiring, developing and commercializing life-changing medicines for patients living with severe rare diseases and cancer. It has a differentiated targeted oncology pipeline spanning solid tumors and hematological cancers, including two late-stage clinical trials in rare tumor types as well as several programs addressing highly prevalent, genetically defined cancers. Its product candidate, nirogacestat, is an oral, small molecule gamma secretase inhibitor (GSI), in development as a monotherapy for the treatment of desmoid tumors, a rare and often debilitating and disfiguring soft tissue tumor. Its second product candidate is mirdametinib, an oral, small molecule MEK inhibitor in development for the treatment of neurofibromatosis type 1-associated plexiform neurofibromas (NF1-PN), a rare tumor of the peripheral nerve sheath that causes pain and disfigurement.</v>
    <v>227</v>
    <v>Nasdaq Stock Market</v>
    <v>XNAS</v>
    <v>XNAS</v>
    <v>100 Washington Blvd, STAMFORD, CT, 06902-9302 US</v>
    <v>25.45</v>
    <v>Biotechnology &amp; Medical Research</v>
    <v>Stock</v>
    <v>45030.9524542125</v>
    <v>0</v>
    <v>23.274999999999999</v>
    <v>1496186000</v>
    <v>SPRINGWORKS THERAPEUTICS, INC.</v>
    <v>SPRINGWORKS THERAPEUTICS, INC.</v>
    <v>25.16</v>
    <v>11.1342</v>
    <v>25.34</v>
    <v>23.93</v>
    <v>24.41</v>
    <v>62523440</v>
    <v>SWTX</v>
    <v>SPRINGWORKS THERAPEUTICS, INC. (XNAS:SWTX)</v>
    <v>703327</v>
    <v>770323</v>
    <v>2019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58C02-7DA5-B44C-AE76-4C7B930320C4}">
  <dimension ref="A1:K10"/>
  <sheetViews>
    <sheetView workbookViewId="0">
      <selection activeCell="J11" sqref="J11"/>
    </sheetView>
  </sheetViews>
  <sheetFormatPr baseColWidth="10" defaultRowHeight="16" x14ac:dyDescent="0.2"/>
  <sheetData>
    <row r="1" spans="1:11" x14ac:dyDescent="0.2">
      <c r="A1" t="e" vm="1">
        <v>#VALUE!</v>
      </c>
    </row>
    <row r="3" spans="1:11" x14ac:dyDescent="0.2">
      <c r="J3" t="s">
        <v>4</v>
      </c>
      <c r="K3" s="1" cm="1">
        <f t="array" ref="K3">_FV(A1,"Price")</f>
        <v>23.93</v>
      </c>
    </row>
    <row r="4" spans="1:11" x14ac:dyDescent="0.2">
      <c r="J4" t="s">
        <v>5</v>
      </c>
      <c r="K4" s="2" cm="1">
        <f t="array" ref="K4">_FV(A1,"Shares outstanding",TRUE)/1000000</f>
        <v>62.523440000000001</v>
      </c>
    </row>
    <row r="5" spans="1:11" x14ac:dyDescent="0.2">
      <c r="J5" t="s">
        <v>6</v>
      </c>
      <c r="K5" s="2">
        <f>K3*K4</f>
        <v>1496.1859191999999</v>
      </c>
    </row>
    <row r="6" spans="1:11" x14ac:dyDescent="0.2">
      <c r="J6" t="s">
        <v>7</v>
      </c>
      <c r="K6" s="2">
        <v>592.79</v>
      </c>
    </row>
    <row r="7" spans="1:11" x14ac:dyDescent="0.2">
      <c r="J7" t="s">
        <v>8</v>
      </c>
      <c r="K7" s="2">
        <v>4.7699999999999996</v>
      </c>
    </row>
    <row r="8" spans="1:11" x14ac:dyDescent="0.2">
      <c r="J8" t="s">
        <v>9</v>
      </c>
      <c r="K8" s="2">
        <f>K5+K7-K6</f>
        <v>908.16591919999996</v>
      </c>
    </row>
    <row r="10" spans="1:11" x14ac:dyDescent="0.2">
      <c r="J10" t="s">
        <v>10</v>
      </c>
      <c r="K10" s="3">
        <f>K6/K4</f>
        <v>9.481084214176315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F5DDA-7B97-F74E-BDC7-10466B041138}">
  <dimension ref="A1:O32"/>
  <sheetViews>
    <sheetView tabSelected="1" workbookViewId="0">
      <pane xSplit="2" ySplit="2" topLeftCell="C11" activePane="bottomRight" state="frozen"/>
      <selection pane="topRight" activeCell="C1" sqref="C1"/>
      <selection pane="bottomLeft" activeCell="A3" sqref="A3"/>
      <selection pane="bottomRight" activeCell="B23" sqref="B23"/>
    </sheetView>
  </sheetViews>
  <sheetFormatPr baseColWidth="10" defaultRowHeight="16" x14ac:dyDescent="0.2"/>
  <cols>
    <col min="1" max="1" width="5.33203125" style="2" bestFit="1" customWidth="1"/>
    <col min="2" max="2" width="17.33203125" style="2" bestFit="1" customWidth="1"/>
    <col min="3" max="16384" width="10.83203125" style="2"/>
  </cols>
  <sheetData>
    <row r="1" spans="1:15" s="6" customFormat="1" x14ac:dyDescent="0.2">
      <c r="A1" s="5" t="s">
        <v>2</v>
      </c>
      <c r="B1" s="6" t="s">
        <v>3</v>
      </c>
    </row>
    <row r="2" spans="1:15" s="7" customFormat="1" x14ac:dyDescent="0.2">
      <c r="C2" s="7">
        <v>2018</v>
      </c>
      <c r="D2" s="7">
        <v>2019</v>
      </c>
      <c r="E2" s="7">
        <v>2020</v>
      </c>
      <c r="F2" s="7">
        <v>2021</v>
      </c>
      <c r="G2" s="7">
        <v>2022</v>
      </c>
      <c r="H2" s="7">
        <v>2023</v>
      </c>
      <c r="I2" s="7">
        <v>2024</v>
      </c>
      <c r="J2" s="7">
        <v>2025</v>
      </c>
      <c r="K2" s="7">
        <v>2026</v>
      </c>
      <c r="L2" s="7">
        <v>2027</v>
      </c>
      <c r="M2" s="7">
        <v>2028</v>
      </c>
      <c r="N2" s="7">
        <v>2029</v>
      </c>
      <c r="O2" s="7">
        <v>2030</v>
      </c>
    </row>
    <row r="3" spans="1:15" x14ac:dyDescent="0.2">
      <c r="B3" s="2" t="s">
        <v>0</v>
      </c>
      <c r="C3" s="2">
        <v>0</v>
      </c>
      <c r="D3" s="2">
        <v>0</v>
      </c>
      <c r="E3" s="2">
        <v>35</v>
      </c>
      <c r="F3" s="2">
        <v>0</v>
      </c>
      <c r="G3" s="2">
        <v>0</v>
      </c>
    </row>
    <row r="4" spans="1:15" x14ac:dyDescent="0.2">
      <c r="B4" s="2" t="s">
        <v>11</v>
      </c>
      <c r="C4" s="8" t="s">
        <v>13</v>
      </c>
      <c r="D4" s="8" t="s">
        <v>13</v>
      </c>
      <c r="E4" s="8" t="s">
        <v>13</v>
      </c>
      <c r="F4" s="8" t="s">
        <v>13</v>
      </c>
      <c r="G4" s="8" t="s">
        <v>13</v>
      </c>
    </row>
    <row r="5" spans="1:15" x14ac:dyDescent="0.2">
      <c r="B5" s="2" t="s">
        <v>12</v>
      </c>
      <c r="C5" s="2">
        <f>C3</f>
        <v>0</v>
      </c>
      <c r="D5" s="2">
        <f t="shared" ref="D5:G5" si="0">D3</f>
        <v>0</v>
      </c>
      <c r="E5" s="2">
        <f t="shared" si="0"/>
        <v>35</v>
      </c>
      <c r="F5" s="2">
        <f t="shared" si="0"/>
        <v>0</v>
      </c>
      <c r="G5" s="2">
        <f t="shared" si="0"/>
        <v>0</v>
      </c>
    </row>
    <row r="6" spans="1:15" x14ac:dyDescent="0.2">
      <c r="B6" s="2" t="s">
        <v>14</v>
      </c>
    </row>
    <row r="7" spans="1:15" x14ac:dyDescent="0.2">
      <c r="B7" s="2" t="s">
        <v>15</v>
      </c>
    </row>
    <row r="8" spans="1:15" x14ac:dyDescent="0.2">
      <c r="B8" s="2" t="s">
        <v>16</v>
      </c>
    </row>
    <row r="9" spans="1:15" x14ac:dyDescent="0.2">
      <c r="B9" s="2" t="s">
        <v>17</v>
      </c>
    </row>
    <row r="10" spans="1:15" x14ac:dyDescent="0.2">
      <c r="B10" s="2" t="s">
        <v>18</v>
      </c>
    </row>
    <row r="11" spans="1:15" x14ac:dyDescent="0.2">
      <c r="B11" s="2" t="s">
        <v>19</v>
      </c>
    </row>
    <row r="12" spans="1:15" x14ac:dyDescent="0.2">
      <c r="B12" s="2" t="s">
        <v>20</v>
      </c>
    </row>
    <row r="13" spans="1:15" x14ac:dyDescent="0.2">
      <c r="B13" s="2" t="s">
        <v>21</v>
      </c>
    </row>
    <row r="22" spans="2:7" x14ac:dyDescent="0.2">
      <c r="B22" s="2" t="s">
        <v>7</v>
      </c>
      <c r="C22" s="2">
        <v>46.19</v>
      </c>
      <c r="D22" s="2">
        <v>328.19</v>
      </c>
      <c r="E22" s="2">
        <v>509.05</v>
      </c>
      <c r="F22" s="2">
        <v>374.07</v>
      </c>
      <c r="G22" s="2">
        <v>592.79</v>
      </c>
    </row>
    <row r="32" spans="2:7" x14ac:dyDescent="0.2">
      <c r="B32" s="4" t="s">
        <v>1</v>
      </c>
    </row>
  </sheetData>
  <hyperlinks>
    <hyperlink ref="A1" location="Main!A1" display="Main" xr:uid="{D50D759D-1E2B-BD48-9B65-B5AF4D723076}"/>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2023-04-16T18:10:27Z</dcterms:created>
  <dcterms:modified xsi:type="dcterms:W3CDTF">2023-04-16T19:31:29Z</dcterms:modified>
</cp:coreProperties>
</file>