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/Documents/Finance/"/>
    </mc:Choice>
  </mc:AlternateContent>
  <xr:revisionPtr revIDLastSave="0" documentId="13_ncr:1_{03976823-2AAC-314A-B23F-D6676E65DBBC}" xr6:coauthVersionLast="47" xr6:coauthVersionMax="47" xr10:uidLastSave="{00000000-0000-0000-0000-000000000000}"/>
  <bookViews>
    <workbookView xWindow="2780" yWindow="2380" windowWidth="31780" windowHeight="17220" xr2:uid="{82193AFB-65CF-2342-8812-51DEF557060F}"/>
  </bookViews>
  <sheets>
    <sheet name="Main" sheetId="1" r:id="rId1"/>
    <sheet name="Model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Q36" i="2" s="1"/>
  <c r="R36" i="2" s="1"/>
  <c r="S36" i="2" s="1"/>
  <c r="T36" i="2" s="1"/>
  <c r="U36" i="2" s="1"/>
  <c r="V36" i="2" s="1"/>
  <c r="W36" i="2" s="1"/>
  <c r="X36" i="2" s="1"/>
  <c r="N38" i="2"/>
  <c r="M38" i="2"/>
  <c r="N39" i="2" s="1"/>
  <c r="L38" i="2"/>
  <c r="K38" i="2"/>
  <c r="J38" i="2"/>
  <c r="I38" i="2"/>
  <c r="H38" i="2"/>
  <c r="G38" i="2"/>
  <c r="F38" i="2"/>
  <c r="G39" i="2" s="1"/>
  <c r="E38" i="2"/>
  <c r="F37" i="2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N32" i="2"/>
  <c r="M32" i="2"/>
  <c r="L32" i="2"/>
  <c r="K32" i="2"/>
  <c r="J32" i="2"/>
  <c r="I32" i="2"/>
  <c r="H32" i="2"/>
  <c r="G32" i="2"/>
  <c r="F32" i="2"/>
  <c r="E32" i="2"/>
  <c r="F35" i="2"/>
  <c r="N35" i="2"/>
  <c r="M35" i="2"/>
  <c r="L35" i="2"/>
  <c r="K35" i="2"/>
  <c r="J35" i="2"/>
  <c r="I35" i="2"/>
  <c r="H35" i="2"/>
  <c r="G35" i="2"/>
  <c r="E35" i="2"/>
  <c r="H31" i="2"/>
  <c r="N31" i="2"/>
  <c r="M31" i="2"/>
  <c r="L31" i="2"/>
  <c r="K31" i="2"/>
  <c r="J31" i="2"/>
  <c r="I31" i="2"/>
  <c r="G31" i="2"/>
  <c r="F31" i="2"/>
  <c r="E31" i="2"/>
  <c r="F29" i="2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E27" i="2"/>
  <c r="J24" i="2"/>
  <c r="N24" i="2"/>
  <c r="M24" i="2"/>
  <c r="L24" i="2"/>
  <c r="K24" i="2"/>
  <c r="I24" i="2"/>
  <c r="H24" i="2"/>
  <c r="G24" i="2"/>
  <c r="F24" i="2"/>
  <c r="E24" i="2"/>
  <c r="F27" i="2"/>
  <c r="G27" i="2"/>
  <c r="H27" i="2"/>
  <c r="I27" i="2"/>
  <c r="J27" i="2"/>
  <c r="K27" i="2"/>
  <c r="L27" i="2"/>
  <c r="M27" i="2"/>
  <c r="N27" i="2"/>
  <c r="M21" i="2"/>
  <c r="G21" i="2"/>
  <c r="H21" i="2"/>
  <c r="I21" i="2"/>
  <c r="J21" i="2"/>
  <c r="K21" i="2"/>
  <c r="L21" i="2"/>
  <c r="N21" i="2"/>
  <c r="F21" i="2"/>
  <c r="F19" i="2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I39" i="2" l="1"/>
  <c r="F39" i="2"/>
  <c r="J39" i="2"/>
  <c r="L39" i="2"/>
  <c r="M39" i="2"/>
  <c r="K39" i="2"/>
  <c r="H39" i="2"/>
</calcChain>
</file>

<file path=xl/sharedStrings.xml><?xml version="1.0" encoding="utf-8"?>
<sst xmlns="http://schemas.openxmlformats.org/spreadsheetml/2006/main" count="63" uniqueCount="37">
  <si>
    <t>General Information</t>
  </si>
  <si>
    <t>Company Name</t>
  </si>
  <si>
    <t>Ticker</t>
  </si>
  <si>
    <t>Stock Exchange</t>
  </si>
  <si>
    <t>Fiscal Year Ending</t>
  </si>
  <si>
    <t>Moody's Corporate Rating</t>
  </si>
  <si>
    <t>S&amp;P Corporate Rating</t>
  </si>
  <si>
    <t>Predicted Beta</t>
  </si>
  <si>
    <t>Marginal Tax Rate</t>
  </si>
  <si>
    <t>Star Bulk Carriers</t>
  </si>
  <si>
    <t>SBLK</t>
  </si>
  <si>
    <t>Nasdaq</t>
  </si>
  <si>
    <t>Star Bulk Carriers DCF</t>
  </si>
  <si>
    <t>Date</t>
  </si>
  <si>
    <t>Assumptions</t>
  </si>
  <si>
    <t>Income Statement</t>
  </si>
  <si>
    <t>Revenue</t>
  </si>
  <si>
    <t>% growth</t>
  </si>
  <si>
    <t>EBIT</t>
  </si>
  <si>
    <t>% of revenue</t>
  </si>
  <si>
    <t>Gross Profit Margin</t>
  </si>
  <si>
    <t>Gross Profit</t>
  </si>
  <si>
    <t>Cash Flow Items</t>
  </si>
  <si>
    <t>D&amp;A</t>
  </si>
  <si>
    <t>Capital Expenditures</t>
  </si>
  <si>
    <t>% of CapEx</t>
  </si>
  <si>
    <t>DCF</t>
  </si>
  <si>
    <t>Conservative Case</t>
  </si>
  <si>
    <t>Base Case</t>
  </si>
  <si>
    <t>Optimistic Case</t>
  </si>
  <si>
    <t>Switches</t>
  </si>
  <si>
    <t>Revenue Growth</t>
  </si>
  <si>
    <t>EBIT Margin</t>
  </si>
  <si>
    <t>Taxes</t>
  </si>
  <si>
    <t>WACC</t>
  </si>
  <si>
    <t>TGR</t>
  </si>
  <si>
    <t>Valuation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</si>
</sst>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14" fontId="0" fillId="2" borderId="4" xfId="0" applyNumberFormat="1" applyFill="1" applyBorder="1"/>
    <xf numFmtId="0" fontId="1" fillId="3" borderId="0" xfId="0" applyFont="1" applyFill="1"/>
    <xf numFmtId="0" fontId="3" fillId="0" borderId="0" xfId="0" applyFont="1"/>
    <xf numFmtId="3" fontId="0" fillId="0" borderId="0" xfId="0" applyNumberFormat="1"/>
    <xf numFmtId="9" fontId="0" fillId="0" borderId="0" xfId="0" applyNumberFormat="1"/>
    <xf numFmtId="0" fontId="2" fillId="0" borderId="1" xfId="0" applyFont="1" applyBorder="1"/>
    <xf numFmtId="9" fontId="0" fillId="2" borderId="4" xfId="0" applyNumberFormat="1" applyFill="1" applyBorder="1"/>
    <xf numFmtId="3" fontId="4" fillId="0" borderId="0" xfId="0" applyNumberFormat="1" applyFont="1"/>
    <xf numFmtId="0" fontId="2" fillId="0" borderId="0" xfId="0" applyFont="1"/>
    <xf numFmtId="0" fontId="0" fillId="2" borderId="4" xfId="0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F3D10-EFD9-7F44-B3B8-2FCF9EF9565E}">
  <dimension ref="B1:E10"/>
  <sheetViews>
    <sheetView showGridLines="0" tabSelected="1" workbookViewId="0"/>
  </sheetViews>
  <sheetFormatPr baseColWidth="10" defaultRowHeight="16" x14ac:dyDescent="0.2"/>
  <sheetData>
    <row r="1" spans="2:5" x14ac:dyDescent="0.2">
      <c r="B1" s="16"/>
    </row>
    <row r="2" spans="2:5" x14ac:dyDescent="0.2">
      <c r="B2" s="7" t="s">
        <v>0</v>
      </c>
      <c r="C2" s="7"/>
      <c r="D2" s="7"/>
      <c r="E2" s="7"/>
    </row>
    <row r="3" spans="2:5" x14ac:dyDescent="0.2">
      <c r="B3" t="s">
        <v>1</v>
      </c>
      <c r="E3" s="1" t="s">
        <v>9</v>
      </c>
    </row>
    <row r="4" spans="2:5" x14ac:dyDescent="0.2">
      <c r="B4" t="s">
        <v>2</v>
      </c>
      <c r="E4" s="1" t="s">
        <v>10</v>
      </c>
    </row>
    <row r="5" spans="2:5" x14ac:dyDescent="0.2">
      <c r="B5" t="s">
        <v>3</v>
      </c>
      <c r="E5" s="1" t="s">
        <v>11</v>
      </c>
    </row>
    <row r="6" spans="2:5" x14ac:dyDescent="0.2">
      <c r="B6" t="s">
        <v>4</v>
      </c>
      <c r="E6" s="1"/>
    </row>
    <row r="7" spans="2:5" x14ac:dyDescent="0.2">
      <c r="B7" t="s">
        <v>5</v>
      </c>
      <c r="E7" s="1"/>
    </row>
    <row r="8" spans="2:5" x14ac:dyDescent="0.2">
      <c r="B8" t="s">
        <v>6</v>
      </c>
      <c r="E8" s="1"/>
    </row>
    <row r="9" spans="2:5" x14ac:dyDescent="0.2">
      <c r="B9" t="s">
        <v>7</v>
      </c>
      <c r="E9" s="1"/>
    </row>
    <row r="10" spans="2:5" x14ac:dyDescent="0.2">
      <c r="B10" t="s">
        <v>8</v>
      </c>
      <c r="E10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136AA-85F5-2D47-8D71-965D8960C623}">
  <dimension ref="B2:X42"/>
  <sheetViews>
    <sheetView showGridLines="0" zoomScaleNormal="100" workbookViewId="0"/>
  </sheetViews>
  <sheetFormatPr baseColWidth="10" defaultRowHeight="16" x14ac:dyDescent="0.2"/>
  <sheetData>
    <row r="2" spans="2:22" s="2" customFormat="1" x14ac:dyDescent="0.2">
      <c r="B2" s="11" t="s">
        <v>12</v>
      </c>
    </row>
    <row r="3" spans="2:22" x14ac:dyDescent="0.2">
      <c r="C3" s="3"/>
    </row>
    <row r="4" spans="2:22" x14ac:dyDescent="0.2">
      <c r="B4" s="4" t="s">
        <v>2</v>
      </c>
      <c r="C4" s="5" t="s">
        <v>10</v>
      </c>
    </row>
    <row r="5" spans="2:22" x14ac:dyDescent="0.2">
      <c r="B5" s="4" t="s">
        <v>13</v>
      </c>
      <c r="C5" s="6">
        <v>45027</v>
      </c>
    </row>
    <row r="7" spans="2:22" x14ac:dyDescent="0.2">
      <c r="B7" s="7" t="s">
        <v>14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2:22" x14ac:dyDescent="0.2">
      <c r="B8" s="14" t="s">
        <v>30</v>
      </c>
      <c r="F8" s="14" t="s">
        <v>27</v>
      </c>
      <c r="J8" s="14" t="s">
        <v>28</v>
      </c>
      <c r="N8" s="14" t="s">
        <v>29</v>
      </c>
    </row>
    <row r="9" spans="2:22" x14ac:dyDescent="0.2">
      <c r="B9" t="s">
        <v>31</v>
      </c>
      <c r="D9" s="15"/>
      <c r="F9" t="s">
        <v>16</v>
      </c>
      <c r="H9" s="15"/>
      <c r="J9" t="s">
        <v>16</v>
      </c>
      <c r="L9" s="15"/>
      <c r="N9" t="s">
        <v>16</v>
      </c>
      <c r="P9" s="15"/>
    </row>
    <row r="10" spans="2:22" x14ac:dyDescent="0.2">
      <c r="B10" t="s">
        <v>32</v>
      </c>
      <c r="D10" s="15"/>
      <c r="F10" t="s">
        <v>18</v>
      </c>
      <c r="H10" s="15"/>
      <c r="J10" t="s">
        <v>18</v>
      </c>
      <c r="L10" s="15"/>
      <c r="N10" t="s">
        <v>18</v>
      </c>
      <c r="P10" s="15"/>
    </row>
    <row r="11" spans="2:22" x14ac:dyDescent="0.2">
      <c r="B11" t="s">
        <v>33</v>
      </c>
      <c r="D11" s="15"/>
      <c r="F11" t="s">
        <v>33</v>
      </c>
      <c r="H11" s="15"/>
      <c r="J11" t="s">
        <v>33</v>
      </c>
      <c r="L11" s="15"/>
      <c r="N11" t="s">
        <v>33</v>
      </c>
      <c r="P11" s="15"/>
    </row>
    <row r="12" spans="2:22" x14ac:dyDescent="0.2">
      <c r="B12" t="s">
        <v>34</v>
      </c>
      <c r="D12" s="15"/>
      <c r="F12" t="s">
        <v>34</v>
      </c>
      <c r="H12" s="15"/>
      <c r="J12" t="s">
        <v>34</v>
      </c>
      <c r="L12" s="15"/>
      <c r="N12" t="s">
        <v>34</v>
      </c>
      <c r="P12" s="15"/>
    </row>
    <row r="13" spans="2:22" x14ac:dyDescent="0.2">
      <c r="B13" t="s">
        <v>35</v>
      </c>
      <c r="D13" s="15"/>
      <c r="F13" t="s">
        <v>35</v>
      </c>
      <c r="H13" s="15"/>
      <c r="J13" t="s">
        <v>35</v>
      </c>
      <c r="L13" s="15"/>
      <c r="N13" t="s">
        <v>35</v>
      </c>
      <c r="P13" s="15"/>
    </row>
    <row r="15" spans="2:22" x14ac:dyDescent="0.2">
      <c r="B15" s="14" t="s">
        <v>36</v>
      </c>
    </row>
    <row r="16" spans="2:22" x14ac:dyDescent="0.2">
      <c r="B16" t="s">
        <v>34</v>
      </c>
      <c r="D16" s="15"/>
    </row>
    <row r="17" spans="2:22" x14ac:dyDescent="0.2">
      <c r="B17" t="s">
        <v>35</v>
      </c>
      <c r="D17" s="15"/>
    </row>
    <row r="19" spans="2:22" x14ac:dyDescent="0.2">
      <c r="B19" s="7" t="s">
        <v>15</v>
      </c>
      <c r="C19" s="7"/>
      <c r="D19" s="7"/>
      <c r="E19" s="7">
        <v>2013</v>
      </c>
      <c r="F19" s="7">
        <f>E19+1</f>
        <v>2014</v>
      </c>
      <c r="G19" s="7">
        <f t="shared" ref="G19:V19" si="0">F19+1</f>
        <v>2015</v>
      </c>
      <c r="H19" s="7">
        <f t="shared" si="0"/>
        <v>2016</v>
      </c>
      <c r="I19" s="7">
        <f t="shared" si="0"/>
        <v>2017</v>
      </c>
      <c r="J19" s="7">
        <f t="shared" si="0"/>
        <v>2018</v>
      </c>
      <c r="K19" s="7">
        <f t="shared" si="0"/>
        <v>2019</v>
      </c>
      <c r="L19" s="7">
        <f t="shared" si="0"/>
        <v>2020</v>
      </c>
      <c r="M19" s="7">
        <f t="shared" si="0"/>
        <v>2021</v>
      </c>
      <c r="N19" s="7">
        <f t="shared" si="0"/>
        <v>2022</v>
      </c>
      <c r="O19" s="7">
        <f t="shared" si="0"/>
        <v>2023</v>
      </c>
      <c r="P19" s="7">
        <f t="shared" si="0"/>
        <v>2024</v>
      </c>
      <c r="Q19" s="7">
        <f t="shared" si="0"/>
        <v>2025</v>
      </c>
      <c r="R19" s="7">
        <f t="shared" si="0"/>
        <v>2026</v>
      </c>
      <c r="S19" s="7">
        <f t="shared" si="0"/>
        <v>2027</v>
      </c>
      <c r="T19" s="7">
        <f t="shared" si="0"/>
        <v>2028</v>
      </c>
      <c r="U19" s="7">
        <f t="shared" si="0"/>
        <v>2029</v>
      </c>
      <c r="V19" s="7">
        <f t="shared" si="0"/>
        <v>2030</v>
      </c>
    </row>
    <row r="20" spans="2:22" x14ac:dyDescent="0.2">
      <c r="B20" t="s">
        <v>16</v>
      </c>
      <c r="E20" s="9">
        <v>69.89</v>
      </c>
      <c r="F20" s="9">
        <v>147.38999999999999</v>
      </c>
      <c r="G20" s="9">
        <v>234.29</v>
      </c>
      <c r="H20" s="9">
        <v>222.11</v>
      </c>
      <c r="I20" s="9">
        <v>331.98</v>
      </c>
      <c r="J20" s="9">
        <v>651.55999999999995</v>
      </c>
      <c r="K20" s="9">
        <v>821.37</v>
      </c>
      <c r="L20" s="9">
        <v>693.24</v>
      </c>
      <c r="M20" s="9">
        <v>1427.42</v>
      </c>
      <c r="N20" s="9">
        <v>1437.16</v>
      </c>
      <c r="O20" s="9"/>
      <c r="P20" s="9"/>
      <c r="Q20" s="9"/>
      <c r="R20" s="9"/>
      <c r="S20" s="9"/>
      <c r="T20" s="9"/>
      <c r="U20" s="9"/>
      <c r="V20" s="9"/>
    </row>
    <row r="21" spans="2:22" x14ac:dyDescent="0.2">
      <c r="B21" s="8" t="s">
        <v>17</v>
      </c>
      <c r="F21" s="10">
        <f>F20/E20-1</f>
        <v>1.1088853913292316</v>
      </c>
      <c r="G21" s="10">
        <f t="shared" ref="G21:N21" si="1">G20/F20-1</f>
        <v>0.589592238279395</v>
      </c>
      <c r="H21" s="10">
        <f t="shared" si="1"/>
        <v>-5.1986853899013918E-2</v>
      </c>
      <c r="I21" s="10">
        <f t="shared" si="1"/>
        <v>0.49466480572689209</v>
      </c>
      <c r="J21" s="10">
        <f t="shared" si="1"/>
        <v>0.96264835231037993</v>
      </c>
      <c r="K21" s="10">
        <f t="shared" si="1"/>
        <v>0.2606206642519493</v>
      </c>
      <c r="L21" s="10">
        <f t="shared" si="1"/>
        <v>-0.15599547098140909</v>
      </c>
      <c r="M21" s="10">
        <f>M20/L20-1</f>
        <v>1.0590560267728351</v>
      </c>
      <c r="N21" s="10">
        <f t="shared" si="1"/>
        <v>6.8234997407909947E-3</v>
      </c>
    </row>
    <row r="23" spans="2:22" x14ac:dyDescent="0.2">
      <c r="B23" t="s">
        <v>21</v>
      </c>
      <c r="E23" s="9">
        <v>31.74</v>
      </c>
      <c r="F23" s="9">
        <v>46.59</v>
      </c>
      <c r="G23" s="9">
        <v>32.64</v>
      </c>
      <c r="H23" s="9">
        <v>47.88</v>
      </c>
      <c r="I23" s="9">
        <v>156.28</v>
      </c>
      <c r="J23" s="9">
        <v>299.23</v>
      </c>
      <c r="K23" s="9">
        <v>254.08</v>
      </c>
      <c r="L23" s="9">
        <v>259.07</v>
      </c>
      <c r="M23" s="9">
        <v>947.1</v>
      </c>
      <c r="N23" s="9">
        <v>853.27</v>
      </c>
    </row>
    <row r="24" spans="2:22" x14ac:dyDescent="0.2">
      <c r="B24" s="8" t="s">
        <v>20</v>
      </c>
      <c r="E24" s="10">
        <f>E23/E20</f>
        <v>0.45414222349406208</v>
      </c>
      <c r="F24" s="10">
        <f t="shared" ref="F24:N24" si="2">F23/F20</f>
        <v>0.31610014247913704</v>
      </c>
      <c r="G24" s="10">
        <f t="shared" si="2"/>
        <v>0.13931452473430364</v>
      </c>
      <c r="H24" s="10">
        <f t="shared" si="2"/>
        <v>0.21556886227544911</v>
      </c>
      <c r="I24" s="10">
        <f t="shared" si="2"/>
        <v>0.47075125007530572</v>
      </c>
      <c r="J24" s="10">
        <f>J23/J20</f>
        <v>0.45925164221253612</v>
      </c>
      <c r="K24" s="10">
        <f t="shared" si="2"/>
        <v>0.30933683967030695</v>
      </c>
      <c r="L24" s="10">
        <f t="shared" si="2"/>
        <v>0.37370896082164906</v>
      </c>
      <c r="M24" s="10">
        <f t="shared" si="2"/>
        <v>0.66350478485659437</v>
      </c>
      <c r="N24" s="10">
        <f t="shared" si="2"/>
        <v>0.59371955801720055</v>
      </c>
    </row>
    <row r="26" spans="2:22" x14ac:dyDescent="0.2">
      <c r="B26" t="s">
        <v>18</v>
      </c>
      <c r="E26" s="9">
        <v>8.66</v>
      </c>
      <c r="F26" s="9">
        <v>-2.15</v>
      </c>
      <c r="G26" s="9">
        <v>-428.52</v>
      </c>
      <c r="H26" s="9">
        <v>-112.74</v>
      </c>
      <c r="I26" s="9">
        <v>40.92</v>
      </c>
      <c r="J26" s="9">
        <v>132.16999999999999</v>
      </c>
      <c r="K26" s="9">
        <v>71.53</v>
      </c>
      <c r="L26" s="9">
        <v>79.73</v>
      </c>
      <c r="M26" s="9">
        <v>736.58</v>
      </c>
      <c r="N26" s="9">
        <v>618.82000000000005</v>
      </c>
    </row>
    <row r="27" spans="2:22" x14ac:dyDescent="0.2">
      <c r="B27" t="s">
        <v>19</v>
      </c>
      <c r="E27" s="10">
        <f t="shared" ref="E27:N27" si="3">E26/E20</f>
        <v>0.12390899985691801</v>
      </c>
      <c r="F27" s="10">
        <f t="shared" si="3"/>
        <v>-1.458714973878825E-2</v>
      </c>
      <c r="G27" s="10">
        <f t="shared" si="3"/>
        <v>-1.8290153228904349</v>
      </c>
      <c r="H27" s="10">
        <f t="shared" si="3"/>
        <v>-0.50758633109720408</v>
      </c>
      <c r="I27" s="10">
        <f t="shared" si="3"/>
        <v>0.12326043737574552</v>
      </c>
      <c r="J27" s="10">
        <f t="shared" si="3"/>
        <v>0.20285161765608692</v>
      </c>
      <c r="K27" s="10">
        <f t="shared" si="3"/>
        <v>8.708620962538198E-2</v>
      </c>
      <c r="L27" s="10">
        <f t="shared" si="3"/>
        <v>0.11501067451387688</v>
      </c>
      <c r="M27" s="10">
        <f t="shared" si="3"/>
        <v>0.5160219136624119</v>
      </c>
      <c r="N27" s="10">
        <f t="shared" si="3"/>
        <v>0.43058532104984831</v>
      </c>
    </row>
    <row r="28" spans="2:22" x14ac:dyDescent="0.2">
      <c r="B28" s="8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2:22" x14ac:dyDescent="0.2">
      <c r="B29" s="7" t="s">
        <v>22</v>
      </c>
      <c r="C29" s="7"/>
      <c r="D29" s="7"/>
      <c r="E29" s="7">
        <v>2013</v>
      </c>
      <c r="F29" s="7">
        <f>E29+1</f>
        <v>2014</v>
      </c>
      <c r="G29" s="7">
        <f t="shared" ref="G29:V29" si="4">F29+1</f>
        <v>2015</v>
      </c>
      <c r="H29" s="7">
        <f t="shared" si="4"/>
        <v>2016</v>
      </c>
      <c r="I29" s="7">
        <f t="shared" si="4"/>
        <v>2017</v>
      </c>
      <c r="J29" s="7">
        <f t="shared" si="4"/>
        <v>2018</v>
      </c>
      <c r="K29" s="7">
        <f t="shared" si="4"/>
        <v>2019</v>
      </c>
      <c r="L29" s="7">
        <f t="shared" si="4"/>
        <v>2020</v>
      </c>
      <c r="M29" s="7">
        <f t="shared" si="4"/>
        <v>2021</v>
      </c>
      <c r="N29" s="7">
        <f t="shared" si="4"/>
        <v>2022</v>
      </c>
      <c r="O29" s="7">
        <f t="shared" si="4"/>
        <v>2023</v>
      </c>
      <c r="P29" s="7">
        <f t="shared" si="4"/>
        <v>2024</v>
      </c>
      <c r="Q29" s="7">
        <f t="shared" si="4"/>
        <v>2025</v>
      </c>
      <c r="R29" s="7">
        <f t="shared" si="4"/>
        <v>2026</v>
      </c>
      <c r="S29" s="7">
        <f t="shared" si="4"/>
        <v>2027</v>
      </c>
      <c r="T29" s="7">
        <f t="shared" si="4"/>
        <v>2028</v>
      </c>
      <c r="U29" s="7">
        <f t="shared" si="4"/>
        <v>2029</v>
      </c>
      <c r="V29" s="7">
        <f t="shared" si="4"/>
        <v>2030</v>
      </c>
    </row>
    <row r="30" spans="2:22" x14ac:dyDescent="0.2">
      <c r="B30" t="s">
        <v>23</v>
      </c>
      <c r="E30" s="9">
        <v>16.059999999999999</v>
      </c>
      <c r="F30" s="9">
        <v>37.15</v>
      </c>
      <c r="G30" s="9">
        <v>82.07</v>
      </c>
      <c r="H30" s="9">
        <v>81.94</v>
      </c>
      <c r="I30" s="9">
        <v>82.62</v>
      </c>
      <c r="J30" s="9">
        <v>102.85</v>
      </c>
      <c r="K30" s="9">
        <v>124.28</v>
      </c>
      <c r="L30" s="9">
        <v>142.29</v>
      </c>
      <c r="M30" s="9">
        <v>152.63999999999999</v>
      </c>
      <c r="N30" s="9">
        <v>167.37</v>
      </c>
    </row>
    <row r="31" spans="2:22" x14ac:dyDescent="0.2">
      <c r="B31" s="8" t="s">
        <v>19</v>
      </c>
      <c r="E31" s="10">
        <f>E30/E20</f>
        <v>0.22978966948061236</v>
      </c>
      <c r="F31" s="10">
        <f t="shared" ref="F31:N31" si="5">F30/F20</f>
        <v>0.25205237804464348</v>
      </c>
      <c r="G31" s="10">
        <f t="shared" si="5"/>
        <v>0.35029237270049934</v>
      </c>
      <c r="H31" s="10">
        <f>H30/H20</f>
        <v>0.36891630273288006</v>
      </c>
      <c r="I31" s="10">
        <f t="shared" si="5"/>
        <v>0.24887041388035425</v>
      </c>
      <c r="J31" s="10">
        <f t="shared" si="5"/>
        <v>0.15785192461170114</v>
      </c>
      <c r="K31" s="10">
        <f t="shared" si="5"/>
        <v>0.15130818023546028</v>
      </c>
      <c r="L31" s="10">
        <f t="shared" si="5"/>
        <v>0.20525359182966937</v>
      </c>
      <c r="M31" s="10">
        <f t="shared" si="5"/>
        <v>0.10693418895629876</v>
      </c>
      <c r="N31" s="10">
        <f t="shared" si="5"/>
        <v>0.1164588493974227</v>
      </c>
    </row>
    <row r="32" spans="2:22" x14ac:dyDescent="0.2">
      <c r="B32" s="8" t="s">
        <v>25</v>
      </c>
      <c r="E32" s="10">
        <f>E30/E34</f>
        <v>0.13433709744876621</v>
      </c>
      <c r="F32" s="10">
        <f t="shared" ref="F32:N32" si="6">F30/F34</f>
        <v>7.180825360007731E-2</v>
      </c>
      <c r="G32" s="10">
        <f t="shared" si="6"/>
        <v>0.2062993313558896</v>
      </c>
      <c r="H32" s="10">
        <f t="shared" si="6"/>
        <v>5.1340852130325807</v>
      </c>
      <c r="I32" s="10">
        <f t="shared" si="6"/>
        <v>0.64280712674083873</v>
      </c>
      <c r="J32" s="10">
        <f t="shared" si="6"/>
        <v>0.31296594954812401</v>
      </c>
      <c r="K32" s="10">
        <f t="shared" si="6"/>
        <v>0.42779938728443084</v>
      </c>
      <c r="L32" s="10">
        <f t="shared" si="6"/>
        <v>1.9746044962531222</v>
      </c>
      <c r="M32" s="10">
        <f t="shared" si="6"/>
        <v>1.1728006146753744</v>
      </c>
      <c r="N32" s="10">
        <f t="shared" si="6"/>
        <v>6.5893700787401581</v>
      </c>
    </row>
    <row r="33" spans="2:24" x14ac:dyDescent="0.2"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2:24" x14ac:dyDescent="0.2">
      <c r="B34" t="s">
        <v>24</v>
      </c>
      <c r="E34" s="9">
        <v>119.55</v>
      </c>
      <c r="F34" s="9">
        <v>517.35</v>
      </c>
      <c r="G34" s="9">
        <v>397.82</v>
      </c>
      <c r="H34" s="9">
        <v>15.96</v>
      </c>
      <c r="I34" s="9">
        <v>128.53</v>
      </c>
      <c r="J34" s="9">
        <v>328.63</v>
      </c>
      <c r="K34" s="9">
        <v>290.51</v>
      </c>
      <c r="L34" s="9">
        <v>72.06</v>
      </c>
      <c r="M34" s="9">
        <v>130.15</v>
      </c>
      <c r="N34" s="9">
        <v>25.4</v>
      </c>
      <c r="O34" s="9"/>
      <c r="P34" s="9"/>
      <c r="Q34" s="9"/>
      <c r="R34" s="9"/>
      <c r="S34" s="9"/>
      <c r="T34" s="9"/>
      <c r="U34" s="9"/>
      <c r="V34" s="9"/>
    </row>
    <row r="35" spans="2:24" x14ac:dyDescent="0.2">
      <c r="B35" s="8" t="s">
        <v>19</v>
      </c>
      <c r="E35" s="10">
        <f>E34/E20</f>
        <v>1.7105451423665761</v>
      </c>
      <c r="F35" s="10">
        <f>F34/F20</f>
        <v>3.5100753104009774</v>
      </c>
      <c r="G35" s="10">
        <f t="shared" ref="G35:N35" si="7">G34/G20</f>
        <v>1.6979811344914422</v>
      </c>
      <c r="H35" s="10">
        <f t="shared" si="7"/>
        <v>7.1856287425149698E-2</v>
      </c>
      <c r="I35" s="10">
        <f t="shared" si="7"/>
        <v>0.38716187722151935</v>
      </c>
      <c r="J35" s="10">
        <f t="shared" si="7"/>
        <v>0.50437411750260919</v>
      </c>
      <c r="K35" s="10">
        <f t="shared" si="7"/>
        <v>0.35368956743002544</v>
      </c>
      <c r="L35" s="10">
        <f t="shared" si="7"/>
        <v>0.10394668513069068</v>
      </c>
      <c r="M35" s="10">
        <f t="shared" si="7"/>
        <v>9.1178489862829434E-2</v>
      </c>
      <c r="N35" s="10">
        <f t="shared" si="7"/>
        <v>1.7673745442400288E-2</v>
      </c>
    </row>
    <row r="36" spans="2:24" x14ac:dyDescent="0.2">
      <c r="O36">
        <v>1</v>
      </c>
      <c r="P36">
        <f t="shared" ref="P36:X36" si="8">O36+1</f>
        <v>2</v>
      </c>
      <c r="Q36">
        <f t="shared" si="8"/>
        <v>3</v>
      </c>
      <c r="R36">
        <f t="shared" si="8"/>
        <v>4</v>
      </c>
      <c r="S36">
        <f t="shared" si="8"/>
        <v>5</v>
      </c>
      <c r="T36">
        <f t="shared" si="8"/>
        <v>6</v>
      </c>
      <c r="U36">
        <f t="shared" si="8"/>
        <v>7</v>
      </c>
      <c r="V36">
        <f t="shared" si="8"/>
        <v>8</v>
      </c>
      <c r="W36">
        <f t="shared" si="8"/>
        <v>9</v>
      </c>
      <c r="X36">
        <f t="shared" si="8"/>
        <v>10</v>
      </c>
    </row>
    <row r="37" spans="2:24" x14ac:dyDescent="0.2">
      <c r="B37" s="7" t="s">
        <v>26</v>
      </c>
      <c r="C37" s="7"/>
      <c r="D37" s="7"/>
      <c r="E37" s="7">
        <v>2013</v>
      </c>
      <c r="F37" s="7">
        <f>E37+1</f>
        <v>2014</v>
      </c>
      <c r="G37" s="7">
        <f t="shared" ref="G37:X37" si="9">F37+1</f>
        <v>2015</v>
      </c>
      <c r="H37" s="7">
        <f t="shared" si="9"/>
        <v>2016</v>
      </c>
      <c r="I37" s="7">
        <f t="shared" si="9"/>
        <v>2017</v>
      </c>
      <c r="J37" s="7">
        <f t="shared" si="9"/>
        <v>2018</v>
      </c>
      <c r="K37" s="7">
        <f t="shared" si="9"/>
        <v>2019</v>
      </c>
      <c r="L37" s="7">
        <f t="shared" si="9"/>
        <v>2020</v>
      </c>
      <c r="M37" s="7">
        <f t="shared" si="9"/>
        <v>2021</v>
      </c>
      <c r="N37" s="7">
        <f t="shared" si="9"/>
        <v>2022</v>
      </c>
      <c r="O37" s="7">
        <f t="shared" si="9"/>
        <v>2023</v>
      </c>
      <c r="P37" s="7">
        <f t="shared" si="9"/>
        <v>2024</v>
      </c>
      <c r="Q37" s="7">
        <f t="shared" si="9"/>
        <v>2025</v>
      </c>
      <c r="R37" s="7">
        <f t="shared" si="9"/>
        <v>2026</v>
      </c>
      <c r="S37" s="7">
        <f t="shared" si="9"/>
        <v>2027</v>
      </c>
      <c r="T37" s="7">
        <f t="shared" si="9"/>
        <v>2028</v>
      </c>
      <c r="U37" s="7">
        <f t="shared" si="9"/>
        <v>2029</v>
      </c>
      <c r="V37" s="7">
        <f t="shared" si="9"/>
        <v>2030</v>
      </c>
      <c r="W37" s="7">
        <f t="shared" si="9"/>
        <v>2031</v>
      </c>
      <c r="X37" s="7">
        <f t="shared" si="9"/>
        <v>2032</v>
      </c>
    </row>
    <row r="38" spans="2:24" x14ac:dyDescent="0.2">
      <c r="B38" t="s">
        <v>16</v>
      </c>
      <c r="E38" s="13">
        <f>E20</f>
        <v>69.89</v>
      </c>
      <c r="F38" s="13">
        <f t="shared" ref="F38:N38" si="10">F20</f>
        <v>147.38999999999999</v>
      </c>
      <c r="G38" s="13">
        <f t="shared" si="10"/>
        <v>234.29</v>
      </c>
      <c r="H38" s="13">
        <f t="shared" si="10"/>
        <v>222.11</v>
      </c>
      <c r="I38" s="13">
        <f t="shared" si="10"/>
        <v>331.98</v>
      </c>
      <c r="J38" s="13">
        <f t="shared" si="10"/>
        <v>651.55999999999995</v>
      </c>
      <c r="K38" s="13">
        <f t="shared" si="10"/>
        <v>821.37</v>
      </c>
      <c r="L38" s="13">
        <f t="shared" si="10"/>
        <v>693.24</v>
      </c>
      <c r="M38" s="13">
        <f t="shared" si="10"/>
        <v>1427.42</v>
      </c>
      <c r="N38" s="13">
        <f t="shared" si="10"/>
        <v>1437.16</v>
      </c>
    </row>
    <row r="39" spans="2:24" x14ac:dyDescent="0.2">
      <c r="B39" s="8" t="s">
        <v>17</v>
      </c>
      <c r="F39" s="10">
        <f>F38/E38-1</f>
        <v>1.1088853913292316</v>
      </c>
      <c r="G39" s="10">
        <f t="shared" ref="G39:N39" si="11">G38/F38-1</f>
        <v>0.589592238279395</v>
      </c>
      <c r="H39" s="10">
        <f t="shared" si="11"/>
        <v>-5.1986853899013918E-2</v>
      </c>
      <c r="I39" s="10">
        <f t="shared" si="11"/>
        <v>0.49466480572689209</v>
      </c>
      <c r="J39" s="10">
        <f t="shared" si="11"/>
        <v>0.96264835231037993</v>
      </c>
      <c r="K39" s="10">
        <f t="shared" si="11"/>
        <v>0.2606206642519493</v>
      </c>
      <c r="L39" s="10">
        <f t="shared" si="11"/>
        <v>-0.15599547098140909</v>
      </c>
      <c r="M39" s="10">
        <f t="shared" si="11"/>
        <v>1.0590560267728351</v>
      </c>
      <c r="N39" s="10">
        <f t="shared" si="11"/>
        <v>6.8234997407909947E-3</v>
      </c>
    </row>
    <row r="40" spans="2:24" x14ac:dyDescent="0.2">
      <c r="B40" t="s">
        <v>27</v>
      </c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2:24" x14ac:dyDescent="0.2">
      <c r="B41" t="s">
        <v>28</v>
      </c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 spans="2:24" x14ac:dyDescent="0.2">
      <c r="B42" t="s">
        <v>29</v>
      </c>
      <c r="O42" s="12"/>
      <c r="P42" s="12"/>
      <c r="Q42" s="12"/>
      <c r="R42" s="12"/>
      <c r="S42" s="12"/>
      <c r="T42" s="12"/>
      <c r="U42" s="12"/>
      <c r="V42" s="12"/>
      <c r="W42" s="12"/>
      <c r="X42" s="1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Liegis</dc:creator>
  <cp:lastModifiedBy>Luka Liegis</cp:lastModifiedBy>
  <dcterms:created xsi:type="dcterms:W3CDTF">2023-04-11T10:12:48Z</dcterms:created>
  <dcterms:modified xsi:type="dcterms:W3CDTF">2023-04-11T19:42:31Z</dcterms:modified>
</cp:coreProperties>
</file>