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B68E5DDB-F614-EA44-B7FB-C21D0AEDFBFE}" xr6:coauthVersionLast="47" xr6:coauthVersionMax="47" xr10:uidLastSave="{00000000-0000-0000-0000-000000000000}"/>
  <bookViews>
    <workbookView xWindow="980" yWindow="1200" windowWidth="33300" windowHeight="17620" activeTab="8" xr2:uid="{E50295D7-F65E-4940-AC3F-16DB97A3623A}"/>
  </bookViews>
  <sheets>
    <sheet name="Master" sheetId="36" r:id="rId1"/>
    <sheet name="World" sheetId="37" r:id="rId2"/>
    <sheet name="Basic Materials" sheetId="24" r:id="rId3"/>
    <sheet name="Communication Srvcs" sheetId="23" r:id="rId4"/>
    <sheet name="Cnsmr Cyclical" sheetId="22" r:id="rId5"/>
    <sheet name="Cnsmr Dfnsv" sheetId="25" r:id="rId6"/>
    <sheet name="Energy" sheetId="26" r:id="rId7"/>
    <sheet name="Financial" sheetId="27" r:id="rId8"/>
    <sheet name="Healthcare" sheetId="28" r:id="rId9"/>
    <sheet name="Industrials" sheetId="21" r:id="rId10"/>
    <sheet name="Real Estate" sheetId="29" r:id="rId11"/>
    <sheet name="Tech" sheetId="30" r:id="rId12"/>
    <sheet name="Utilities" sheetId="31" r:id="rId13"/>
    <sheet name="Crypto" sheetId="34" r:id="rId14"/>
    <sheet name="Bankrupt" sheetId="33" r:id="rId15"/>
    <sheet name="Funds" sheetId="35" r:id="rId16"/>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46" i="28" l="1" a="1"/>
  <c r="T46" i="28" s="1"/>
  <c r="T44" i="28" a="1"/>
  <c r="T44" i="28" s="1"/>
  <c r="T37" i="28" a="1"/>
  <c r="T37" i="28" s="1"/>
  <c r="T33" i="28" a="1"/>
  <c r="T33" i="28" s="1"/>
  <c r="T5" i="28" a="1"/>
  <c r="T5" i="28" s="1"/>
  <c r="T11" i="28" a="1"/>
  <c r="T11" i="28" s="1"/>
  <c r="T21" i="28" a="1"/>
  <c r="T21" i="28" s="1"/>
  <c r="T23" i="28" a="1"/>
  <c r="T23" i="28" s="1"/>
  <c r="E23" i="28" a="1"/>
  <c r="E23" i="28" s="1"/>
  <c r="E21" i="28" a="1"/>
  <c r="E21" i="28" s="1"/>
  <c r="G23" i="28" a="1"/>
  <c r="G23" i="28" s="1"/>
  <c r="D23" i="28" a="1"/>
  <c r="D23" i="28" s="1"/>
  <c r="C23" i="28" a="1"/>
  <c r="C23" i="28" s="1"/>
  <c r="G21" i="28" a="1"/>
  <c r="G21" i="28" s="1"/>
  <c r="D21" i="28" a="1"/>
  <c r="D21" i="28" s="1"/>
  <c r="C21" i="28" a="1"/>
  <c r="C21" i="28" s="1"/>
  <c r="D32" i="24" a="1"/>
  <c r="D32" i="24" s="1"/>
  <c r="C32" i="24" a="1"/>
  <c r="C32" i="24" s="1"/>
  <c r="G51" i="30" a="1"/>
  <c r="G51" i="30" s="1"/>
  <c r="D51" i="30" a="1"/>
  <c r="D51" i="30" s="1"/>
  <c r="C51" i="30" a="1"/>
  <c r="C51" i="30" s="1"/>
  <c r="G62" i="30" a="1"/>
  <c r="G62" i="30" s="1"/>
  <c r="G7" i="30" a="1"/>
  <c r="G7" i="30" s="1"/>
  <c r="D7" i="30" a="1"/>
  <c r="D7" i="30" s="1"/>
  <c r="C7" i="30" a="1"/>
  <c r="C7" i="30" s="1"/>
  <c r="D17" i="21" a="1"/>
  <c r="D17" i="21" s="1"/>
  <c r="C17" i="21" a="1"/>
  <c r="C17" i="21" s="1"/>
  <c r="AD5" i="37" l="1" a="1"/>
  <c r="AD5" i="37" s="1"/>
  <c r="AC5" i="37" a="1"/>
  <c r="AC5" i="37" s="1"/>
  <c r="AB5" i="37" a="1"/>
  <c r="AB5" i="37" s="1"/>
  <c r="AD3" i="37" a="1"/>
  <c r="AD3" i="37" s="1"/>
  <c r="AC3" i="37" a="1"/>
  <c r="AC3" i="37" s="1"/>
  <c r="AB3" i="37" a="1"/>
  <c r="AB3" i="37" s="1"/>
  <c r="G37" i="28" l="1" a="1"/>
  <c r="G37" i="28" s="1"/>
  <c r="E37" i="28" a="1"/>
  <c r="E37" i="28" s="1"/>
  <c r="D37" i="28" a="1"/>
  <c r="D37" i="28" s="1"/>
  <c r="C37" i="28" a="1"/>
  <c r="C37" i="28" s="1"/>
  <c r="G29" i="26" a="1"/>
  <c r="G29" i="26" s="1"/>
  <c r="D29" i="26" a="1"/>
  <c r="D29" i="26" s="1"/>
  <c r="C29" i="26" a="1"/>
  <c r="C29" i="26" s="1"/>
  <c r="G36" i="22" l="1" a="1"/>
  <c r="G36" i="22" s="1"/>
  <c r="D36" i="22" a="1"/>
  <c r="D36" i="22" s="1"/>
  <c r="C36" i="22" a="1"/>
  <c r="C36" i="22" s="1"/>
  <c r="E27" i="28" a="1"/>
  <c r="E27" i="28" s="1"/>
  <c r="G27" i="28" a="1"/>
  <c r="G27" i="28" s="1"/>
  <c r="D27" i="28" a="1"/>
  <c r="D27" i="28" s="1"/>
  <c r="C27" i="28" a="1"/>
  <c r="C27" i="28" s="1"/>
  <c r="G40" i="28" a="1"/>
  <c r="G40" i="28" s="1"/>
  <c r="D29" i="30" a="1"/>
  <c r="D29" i="30" s="1"/>
  <c r="G29" i="30" a="1"/>
  <c r="G29" i="30" s="1"/>
  <c r="C29" i="30" a="1"/>
  <c r="C29" i="30" s="1"/>
  <c r="C18" i="29" l="1" a="1"/>
  <c r="C18" i="29" s="1"/>
  <c r="E18" i="29" a="1"/>
  <c r="E18" i="29" s="1"/>
  <c r="G18" i="29" a="1"/>
  <c r="G18" i="29" s="1"/>
  <c r="D18" i="29" a="1"/>
  <c r="D18" i="29" s="1"/>
  <c r="G10" i="29" a="1"/>
  <c r="G10" i="29" s="1"/>
  <c r="E10" i="29" a="1"/>
  <c r="E10" i="29" s="1"/>
  <c r="D10" i="29" a="1"/>
  <c r="D10" i="29" s="1"/>
  <c r="C10" i="29" a="1"/>
  <c r="C10" i="29" s="1"/>
  <c r="G26" i="29" a="1"/>
  <c r="G26" i="29" s="1"/>
  <c r="G22" i="21" l="1" a="1"/>
  <c r="G22" i="21" s="1"/>
  <c r="E22" i="21" a="1"/>
  <c r="E22" i="21" s="1"/>
  <c r="D22" i="21" a="1"/>
  <c r="D22" i="21" s="1"/>
  <c r="C22" i="21" a="1"/>
  <c r="C22" i="21" s="1"/>
  <c r="G37" i="24" a="1"/>
  <c r="G37" i="24" s="1"/>
  <c r="E37" i="24" a="1"/>
  <c r="E37" i="24" s="1"/>
  <c r="D37" i="24" a="1"/>
  <c r="D37" i="24" s="1"/>
  <c r="C37" i="24" a="1"/>
  <c r="C37" i="24" s="1"/>
  <c r="G11" i="28" a="1"/>
  <c r="G11" i="28" s="1"/>
  <c r="E11" i="28" a="1"/>
  <c r="E11" i="28" s="1"/>
  <c r="D11" i="28" a="1"/>
  <c r="D11" i="28" s="1"/>
  <c r="C11" i="28" a="1"/>
  <c r="C11" i="28" s="1"/>
  <c r="G5" i="28" a="1"/>
  <c r="G5" i="28" s="1"/>
  <c r="E5" i="28" a="1"/>
  <c r="E5" i="28" s="1"/>
  <c r="D5" i="28" a="1"/>
  <c r="D5" i="28" s="1"/>
  <c r="C5" i="28" a="1"/>
  <c r="C5" i="28" s="1"/>
  <c r="G18" i="26" a="1"/>
  <c r="G18" i="26" s="1"/>
  <c r="E18" i="26" a="1"/>
  <c r="E18" i="26" s="1"/>
  <c r="D18" i="26" a="1"/>
  <c r="D18" i="26" s="1"/>
  <c r="C18" i="26" a="1"/>
  <c r="C18" i="26" s="1"/>
  <c r="C8" i="24" a="1"/>
  <c r="C8" i="24" s="1"/>
  <c r="G8" i="24" a="1"/>
  <c r="G8" i="24" s="1"/>
  <c r="E8" i="24" a="1"/>
  <c r="E8" i="24" s="1"/>
  <c r="D8" i="24" a="1"/>
  <c r="D8" i="24" s="1"/>
  <c r="H38" i="27" l="1"/>
  <c r="M38" i="27"/>
  <c r="N38" i="27"/>
  <c r="O38" i="27"/>
  <c r="P38" i="27"/>
  <c r="Q38" i="27"/>
  <c r="R38" i="27"/>
  <c r="L38" i="27"/>
  <c r="K38" i="27"/>
  <c r="J38" i="27"/>
  <c r="I38" i="27"/>
  <c r="S5" i="27" a="1"/>
  <c r="S5" i="27" s="1"/>
  <c r="S38" i="27" s="1"/>
  <c r="G5" i="27" a="1"/>
  <c r="G5" i="27" s="1"/>
  <c r="E5" i="27" a="1"/>
  <c r="E5" i="27" s="1"/>
  <c r="D5" i="27" a="1"/>
  <c r="D5" i="27" s="1"/>
  <c r="C5" i="27" a="1"/>
  <c r="C5" i="27" s="1"/>
  <c r="G21" i="26" a="1"/>
  <c r="G21" i="26" s="1"/>
  <c r="E21" i="26" a="1"/>
  <c r="E21" i="26" s="1"/>
  <c r="D21" i="26" a="1"/>
  <c r="D21" i="26" s="1"/>
  <c r="C21" i="26" a="1"/>
  <c r="C21" i="26" s="1"/>
  <c r="G39" i="30" a="1"/>
  <c r="G39" i="30" s="1"/>
  <c r="E39" i="30" a="1"/>
  <c r="E39" i="30" s="1"/>
  <c r="D39" i="30" a="1"/>
  <c r="D39" i="30" s="1"/>
  <c r="C39" i="30" a="1"/>
  <c r="C39" i="30" s="1"/>
  <c r="H16" i="34"/>
  <c r="X9" i="37" a="1"/>
  <c r="X9" i="37" s="1"/>
  <c r="W9" i="37" a="1"/>
  <c r="W9" i="37" s="1"/>
  <c r="V9" i="37" a="1"/>
  <c r="V9" i="37" s="1"/>
  <c r="F17" i="37" a="1"/>
  <c r="F17" i="37" s="1"/>
  <c r="E17" i="37" a="1"/>
  <c r="E17" i="37" s="1"/>
  <c r="D17" i="37" a="1"/>
  <c r="D17" i="37" s="1"/>
  <c r="F18" i="37" a="1"/>
  <c r="F18" i="37" s="1"/>
  <c r="E18" i="37" a="1"/>
  <c r="E18" i="37" s="1"/>
  <c r="D18" i="37" a="1"/>
  <c r="D18" i="37" s="1"/>
  <c r="G28" i="24" a="1"/>
  <c r="G28" i="24" s="1"/>
  <c r="E28" i="24" a="1"/>
  <c r="E28" i="24" s="1"/>
  <c r="D28" i="24" a="1"/>
  <c r="D28" i="24" s="1"/>
  <c r="C28" i="24" a="1"/>
  <c r="C28" i="24" s="1"/>
  <c r="G15" i="24" a="1"/>
  <c r="G15" i="24" s="1"/>
  <c r="G12" i="24" a="1"/>
  <c r="G12" i="24" s="1"/>
  <c r="H19" i="34"/>
  <c r="E26" i="29" l="1" a="1"/>
  <c r="E26" i="29" s="1"/>
  <c r="C26" i="29" a="1"/>
  <c r="C26" i="29" s="1"/>
  <c r="D26" i="29" a="1"/>
  <c r="D26" i="29" s="1"/>
  <c r="E40" i="28" a="1"/>
  <c r="E40" i="28" s="1"/>
  <c r="D40" i="28" a="1"/>
  <c r="D40" i="28" s="1"/>
  <c r="C40" i="28" a="1"/>
  <c r="C40" i="28" s="1"/>
  <c r="G33" i="28" a="1"/>
  <c r="G33" i="28" s="1"/>
  <c r="E33" i="28" a="1"/>
  <c r="E33" i="28" s="1"/>
  <c r="D33" i="28" a="1"/>
  <c r="D33" i="28" s="1"/>
  <c r="C33" i="28" a="1"/>
  <c r="C33" i="28" s="1"/>
  <c r="E3" i="34" a="1"/>
  <c r="E3" i="34" s="1"/>
  <c r="G10" i="27" a="1"/>
  <c r="G10" i="27" s="1"/>
  <c r="E10" i="27" a="1"/>
  <c r="E10" i="27" s="1"/>
  <c r="D10" i="27" a="1"/>
  <c r="D10" i="27" s="1"/>
  <c r="C10" i="27" a="1"/>
  <c r="C10" i="27" s="1"/>
  <c r="G18" i="27" l="1" a="1"/>
  <c r="G18" i="27" s="1"/>
  <c r="E18" i="27" a="1"/>
  <c r="E18" i="27" s="1"/>
  <c r="D18" i="27" a="1"/>
  <c r="D18" i="27" s="1"/>
  <c r="C18" i="27" a="1"/>
  <c r="C18" i="27" s="1"/>
  <c r="G44" i="30" a="1"/>
  <c r="G44" i="30" s="1"/>
  <c r="F44" i="30" a="1"/>
  <c r="F44" i="30" s="1"/>
  <c r="E44" i="30" a="1"/>
  <c r="E44" i="30" s="1"/>
  <c r="D44" i="30" a="1"/>
  <c r="D44" i="30" s="1"/>
  <c r="C44" i="30" a="1"/>
  <c r="C44" i="30" s="1"/>
  <c r="G22" i="30" a="1"/>
  <c r="G22" i="30" s="1"/>
  <c r="J9" i="37" a="1"/>
  <c r="J9" i="37" s="1"/>
  <c r="K9" i="37" a="1"/>
  <c r="K9" i="37" s="1"/>
  <c r="K11" i="37" a="1"/>
  <c r="K11" i="37" s="1"/>
  <c r="J11" i="37" a="1"/>
  <c r="J11" i="37" s="1"/>
  <c r="K8" i="37" a="1"/>
  <c r="K8" i="37" s="1"/>
  <c r="J8" i="37" a="1"/>
  <c r="J8" i="37" s="1"/>
  <c r="D8" i="37" a="1"/>
  <c r="D8" i="37" s="1"/>
  <c r="E8" i="37" a="1"/>
  <c r="E8" i="37" s="1"/>
  <c r="F8" i="37" a="1"/>
  <c r="F8" i="37" s="1"/>
  <c r="F9" i="37" a="1"/>
  <c r="F9" i="37" s="1"/>
  <c r="D9" i="37" a="1"/>
  <c r="D9" i="37" s="1"/>
  <c r="E9" i="37" a="1"/>
  <c r="E9" i="37" s="1"/>
  <c r="D7" i="37" a="1"/>
  <c r="D7" i="37" s="1"/>
  <c r="E7" i="37" a="1"/>
  <c r="E7" i="37" s="1"/>
  <c r="F7" i="37" a="1"/>
  <c r="F7" i="37" s="1"/>
  <c r="F15" i="37" a="1"/>
  <c r="F15" i="37" s="1"/>
  <c r="D15" i="37" a="1"/>
  <c r="D15" i="37" s="1"/>
  <c r="E15" i="37" a="1"/>
  <c r="E15" i="37" s="1"/>
  <c r="F11" i="37" l="1" a="1"/>
  <c r="F11" i="37" s="1"/>
  <c r="D11" i="37" a="1"/>
  <c r="D11" i="37" s="1"/>
  <c r="E11" i="37" a="1"/>
  <c r="E11" i="37" s="1"/>
  <c r="V15" i="37" a="1"/>
  <c r="V15" i="37" s="1"/>
  <c r="V14" i="37" a="1"/>
  <c r="V14" i="37" s="1"/>
  <c r="W14" i="37" a="1"/>
  <c r="W14" i="37" s="1"/>
  <c r="X14" i="37" a="1"/>
  <c r="X14" i="37" s="1"/>
  <c r="W15" i="37" a="1"/>
  <c r="W15" i="37" s="1"/>
  <c r="X15" i="37" a="1"/>
  <c r="X15" i="37" s="1"/>
  <c r="V16" i="37" a="1"/>
  <c r="V16" i="37" s="1"/>
  <c r="W16" i="37" a="1"/>
  <c r="W16" i="37" s="1"/>
  <c r="X16" i="37" a="1"/>
  <c r="X16" i="37" s="1"/>
  <c r="V17" i="37" a="1"/>
  <c r="V17" i="37" s="1"/>
  <c r="W17" i="37" a="1"/>
  <c r="W17" i="37" s="1"/>
  <c r="X17" i="37" a="1"/>
  <c r="X17" i="37" s="1"/>
  <c r="V18" i="37" a="1"/>
  <c r="V18" i="37" s="1"/>
  <c r="W18" i="37" a="1"/>
  <c r="W18" i="37" s="1"/>
  <c r="X18" i="37" a="1"/>
  <c r="X18" i="37" s="1"/>
  <c r="V19" i="37" a="1"/>
  <c r="V19" i="37" s="1"/>
  <c r="W19" i="37" a="1"/>
  <c r="W19" i="37" s="1"/>
  <c r="X19" i="37" a="1"/>
  <c r="X19" i="37" s="1"/>
  <c r="X12" i="37" a="1"/>
  <c r="X12" i="37" s="1"/>
  <c r="X13" i="37" a="1"/>
  <c r="X13" i="37" s="1"/>
  <c r="X11" i="37" a="1"/>
  <c r="X11" i="37" s="1"/>
  <c r="V11" i="37" a="1"/>
  <c r="V11" i="37" s="1"/>
  <c r="W11" i="37" a="1"/>
  <c r="W11" i="37" s="1"/>
  <c r="W12" i="37" a="1"/>
  <c r="W12" i="37" s="1"/>
  <c r="W13" i="37" a="1"/>
  <c r="W13" i="37" s="1"/>
  <c r="V12" i="37" a="1"/>
  <c r="V12" i="37" s="1"/>
  <c r="V13" i="37" a="1"/>
  <c r="V13" i="37" s="1"/>
  <c r="X4" i="37" a="1"/>
  <c r="X4" i="37" s="1"/>
  <c r="X3" i="37" a="1"/>
  <c r="X3" i="37" s="1"/>
  <c r="V3" i="37" a="1"/>
  <c r="V3" i="37" s="1"/>
  <c r="W3" i="37" a="1"/>
  <c r="W3" i="37" s="1"/>
  <c r="W4" i="37" a="1"/>
  <c r="W4" i="37" s="1"/>
  <c r="V4" i="37" a="1"/>
  <c r="V4" i="37" s="1"/>
  <c r="F4" i="37" a="1"/>
  <c r="F4" i="37" s="1"/>
  <c r="F5" i="37" a="1"/>
  <c r="F5" i="37" s="1"/>
  <c r="F6" i="37" a="1"/>
  <c r="F6" i="37" s="1"/>
  <c r="F3" i="37" a="1"/>
  <c r="F3" i="37" s="1"/>
  <c r="D3" i="37" a="1"/>
  <c r="D3" i="37" s="1"/>
  <c r="E3" i="37" a="1"/>
  <c r="E3" i="37" s="1"/>
  <c r="E4" i="37" a="1"/>
  <c r="E4" i="37" s="1"/>
  <c r="E5" i="37" a="1"/>
  <c r="E5" i="37" s="1"/>
  <c r="E6" i="37" a="1"/>
  <c r="E6" i="37" s="1"/>
  <c r="D4" i="37" a="1"/>
  <c r="D4" i="37" s="1"/>
  <c r="D5" i="37" a="1"/>
  <c r="D5" i="37" s="1"/>
  <c r="D6" i="37" a="1"/>
  <c r="D6" i="37" s="1"/>
  <c r="G18" i="28" l="1" a="1"/>
  <c r="G18" i="28" s="1"/>
  <c r="E18" i="28" a="1"/>
  <c r="E18" i="28" s="1"/>
  <c r="D18" i="28" a="1"/>
  <c r="D18" i="28" s="1"/>
  <c r="C18" i="28" a="1"/>
  <c r="C18" i="28" s="1"/>
  <c r="G30" i="27" a="1"/>
  <c r="G30" i="27" s="1"/>
  <c r="E30" i="27" a="1"/>
  <c r="E30" i="27" s="1"/>
  <c r="C30" i="27" a="1"/>
  <c r="C30" i="27" s="1"/>
  <c r="D30" i="27" a="1"/>
  <c r="D30" i="27" s="1"/>
  <c r="E256" i="24" a="1"/>
  <c r="E256" i="24" s="1"/>
  <c r="D256" i="24" a="1"/>
  <c r="D256" i="24" s="1"/>
  <c r="G252" i="24" a="1"/>
  <c r="G252" i="24" s="1"/>
  <c r="G253" i="24" a="1"/>
  <c r="G253" i="24" s="1"/>
  <c r="G254" i="24" a="1"/>
  <c r="G254" i="24" s="1"/>
  <c r="G255" i="24" a="1"/>
  <c r="G255" i="24" s="1"/>
  <c r="G256" i="24" a="1"/>
  <c r="G256" i="24" s="1"/>
  <c r="F252" i="24" a="1"/>
  <c r="F252" i="24" s="1"/>
  <c r="F253" i="24" a="1"/>
  <c r="F253" i="24" s="1"/>
  <c r="C252" i="24" a="1"/>
  <c r="C252" i="24" s="1"/>
  <c r="C253" i="24" a="1"/>
  <c r="C253" i="24" s="1"/>
  <c r="C254" i="24" a="1"/>
  <c r="C254" i="24" s="1"/>
  <c r="C255" i="24" a="1"/>
  <c r="C255" i="24" s="1"/>
  <c r="C256" i="24" a="1"/>
  <c r="C256" i="24" s="1"/>
  <c r="D252" i="24" a="1"/>
  <c r="D252" i="24" s="1"/>
  <c r="D253" i="24" a="1"/>
  <c r="D253" i="24" s="1"/>
  <c r="D254" i="24" a="1"/>
  <c r="D254" i="24" s="1"/>
  <c r="D255" i="24" a="1"/>
  <c r="D255" i="24" s="1"/>
  <c r="E4" i="34" l="1" a="1"/>
  <c r="E4" i="34" s="1"/>
  <c r="E46" i="28" a="1"/>
  <c r="E46" i="28" s="1"/>
  <c r="E44" i="28" a="1"/>
  <c r="E44" i="28" s="1"/>
  <c r="E14" i="28" a="1"/>
  <c r="E14" i="28" s="1"/>
  <c r="D14" i="28" a="1"/>
  <c r="D14" i="28" s="1"/>
  <c r="D46" i="28" a="1"/>
  <c r="D46" i="28" s="1"/>
  <c r="C14" i="28" a="1"/>
  <c r="C14" i="28" s="1"/>
  <c r="G14" i="28" a="1"/>
  <c r="G14" i="28" s="1"/>
  <c r="G27" i="22" a="1"/>
  <c r="G27" i="22" s="1"/>
  <c r="D27" i="22" a="1"/>
  <c r="D27" i="22" s="1"/>
  <c r="E27" i="22" s="1" a="1"/>
  <c r="E27" i="22" s="1"/>
  <c r="C27" i="22" a="1"/>
  <c r="C27" i="22" s="1"/>
  <c r="D52" i="26" a="1"/>
  <c r="D52" i="26" s="1"/>
  <c r="D22" i="30" a="1"/>
  <c r="D22" i="30" s="1"/>
  <c r="E22" i="30" s="1" a="1"/>
  <c r="E22" i="30" s="1"/>
  <c r="C22" i="30" a="1"/>
  <c r="C22" i="30" s="1"/>
  <c r="D15" i="24" a="1"/>
  <c r="D15" i="24" s="1"/>
  <c r="E15" i="24" s="1" a="1"/>
  <c r="E15" i="24" s="1"/>
  <c r="C15" i="24" a="1"/>
  <c r="C15" i="24" s="1"/>
  <c r="D12" i="24" a="1"/>
  <c r="D12" i="24" s="1"/>
  <c r="E12" i="24" s="1" a="1"/>
  <c r="E12" i="24" s="1"/>
  <c r="C12" i="24" a="1"/>
  <c r="C12" i="24" s="1"/>
  <c r="G21" i="27" a="1"/>
  <c r="G21" i="27" s="1"/>
  <c r="D21" i="27" a="1"/>
  <c r="D21" i="27" s="1"/>
  <c r="E21" i="27" s="1" a="1"/>
  <c r="E21" i="27" s="1"/>
  <c r="C21" i="27" a="1"/>
  <c r="C21" i="27" s="1"/>
  <c r="G26" i="21" a="1"/>
  <c r="G26" i="21" s="1"/>
  <c r="G13" i="21" a="1"/>
  <c r="G13" i="21" s="1"/>
  <c r="D26" i="21" a="1"/>
  <c r="D26" i="21" s="1"/>
  <c r="D13" i="21" a="1"/>
  <c r="D13" i="21" s="1"/>
  <c r="G13" i="26" a="1"/>
  <c r="G13" i="26" s="1"/>
  <c r="D13" i="26" a="1"/>
  <c r="D13" i="26" s="1"/>
  <c r="E13" i="26" s="1" a="1"/>
  <c r="E13" i="26" s="1"/>
  <c r="C13" i="26" a="1"/>
  <c r="C13" i="26" s="1"/>
  <c r="G43" i="26" a="1"/>
  <c r="G43" i="26" s="1"/>
  <c r="D43" i="26" a="1"/>
  <c r="D43" i="26" s="1"/>
  <c r="E43" i="26" s="1" a="1"/>
  <c r="E43" i="26" s="1"/>
  <c r="C43" i="26" a="1"/>
  <c r="C43" i="26" s="1"/>
  <c r="G15" i="26" a="1"/>
  <c r="G15" i="26" s="1"/>
  <c r="D15" i="26" a="1"/>
  <c r="D15" i="26" s="1"/>
  <c r="E15" i="26" s="1" a="1"/>
  <c r="E15" i="26" s="1"/>
  <c r="G46" i="28" a="1"/>
  <c r="G46" i="28" s="1"/>
  <c r="G46" i="22" a="1"/>
  <c r="G46" i="22" s="1"/>
  <c r="D46" i="22" a="1"/>
  <c r="D46" i="22" s="1"/>
  <c r="E46" i="22" s="1" a="1"/>
  <c r="E46" i="22" s="1"/>
  <c r="C46" i="22" a="1"/>
  <c r="C46" i="22" s="1"/>
  <c r="G31" i="22" a="1"/>
  <c r="G31" i="22" s="1"/>
  <c r="D31" i="22" a="1"/>
  <c r="D31" i="22" s="1"/>
  <c r="E31" i="22" s="1" a="1"/>
  <c r="E31" i="22" s="1"/>
  <c r="C31" i="22" a="1"/>
  <c r="C31" i="22" s="1"/>
  <c r="D6" i="23" a="1"/>
  <c r="D6" i="23" s="1"/>
  <c r="C6" i="23" a="1"/>
  <c r="C6" i="23" s="1"/>
  <c r="E52" i="26" l="1" a="1"/>
  <c r="E52" i="26" s="1"/>
  <c r="G15" i="27" a="1"/>
  <c r="G15" i="27" s="1"/>
  <c r="G38" i="27" s="1"/>
  <c r="D15" i="27" a="1"/>
  <c r="D15" i="27" s="1"/>
  <c r="E15" i="27" s="1" a="1"/>
  <c r="E15" i="27" s="1"/>
  <c r="C15" i="27" a="1"/>
  <c r="C15" i="27" s="1"/>
  <c r="G46" i="26" a="1"/>
  <c r="G46" i="26" s="1"/>
  <c r="E46" i="26" a="1"/>
  <c r="E46" i="26" s="1"/>
  <c r="D46" i="26" a="1"/>
  <c r="D46" i="26" s="1"/>
  <c r="C46" i="26" a="1"/>
  <c r="C46" i="26" s="1"/>
  <c r="H9" i="25" a="1"/>
  <c r="H9" i="25" s="1"/>
  <c r="F9" i="25" a="1"/>
  <c r="F9" i="25" s="1"/>
  <c r="E9" i="25" a="1"/>
  <c r="E9" i="25" s="1"/>
  <c r="D9" i="25" a="1"/>
  <c r="D9" i="25" s="1"/>
  <c r="C9" i="25" a="1"/>
  <c r="C9" i="25" s="1"/>
  <c r="G49" i="26" a="1"/>
  <c r="G49" i="26" s="1"/>
  <c r="E49" i="26" a="1"/>
  <c r="E49" i="26" s="1"/>
  <c r="D49" i="26" a="1"/>
  <c r="D49" i="26" s="1"/>
  <c r="C49" i="26" a="1"/>
  <c r="C49" i="26" s="1"/>
  <c r="G44" i="28" a="1"/>
  <c r="G44" i="28" s="1"/>
  <c r="D44" i="28" a="1"/>
  <c r="D44" i="28" s="1"/>
  <c r="C44" i="28" a="1"/>
  <c r="C44" i="28" s="1"/>
  <c r="G3" i="22" a="1"/>
  <c r="G3" i="22" s="1"/>
  <c r="G4" i="22" a="1"/>
  <c r="G4" i="22" s="1"/>
  <c r="G5" i="22" a="1"/>
  <c r="G5" i="22" s="1"/>
  <c r="E4" i="22" a="1"/>
  <c r="E4" i="22" s="1"/>
  <c r="E5" i="22" a="1"/>
  <c r="E5" i="22" s="1"/>
  <c r="E3" i="22" a="1"/>
  <c r="E3" i="22" s="1"/>
  <c r="D3" i="22" a="1"/>
  <c r="D3" i="22" s="1"/>
  <c r="D4" i="22" a="1"/>
  <c r="D4" i="22" s="1"/>
  <c r="D5" i="22" a="1"/>
  <c r="D5" i="22" s="1"/>
  <c r="C5" i="22" a="1"/>
  <c r="C5" i="22" s="1"/>
  <c r="C3" i="22" a="1"/>
  <c r="C3" i="22" s="1"/>
  <c r="C20" i="23" l="1" a="1"/>
  <c r="C20" i="23" s="1"/>
  <c r="C4" i="22" a="1"/>
  <c r="C4" i="22" s="1"/>
  <c r="C13" i="21" a="1"/>
  <c r="C13"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1">
    <bk>
      <extLst>
        <ext uri="{3e2802c4-a4d2-4d8b-9148-e3be6c30e623}">
          <xlrd:rvb i="2"/>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7"/>
        </ext>
      </extLst>
    </bk>
    <bk>
      <extLst>
        <ext uri="{3e2802c4-a4d2-4d8b-9148-e3be6c30e623}">
          <xlrd:rvb i="49"/>
        </ext>
      </extLst>
    </bk>
    <bk>
      <extLst>
        <ext uri="{3e2802c4-a4d2-4d8b-9148-e3be6c30e623}">
          <xlrd:rvb i="51"/>
        </ext>
      </extLst>
    </bk>
    <bk>
      <extLst>
        <ext uri="{3e2802c4-a4d2-4d8b-9148-e3be6c30e623}">
          <xlrd:rvb i="53"/>
        </ext>
      </extLst>
    </bk>
    <bk>
      <extLst>
        <ext uri="{3e2802c4-a4d2-4d8b-9148-e3be6c30e623}">
          <xlrd:rvb i="56"/>
        </ext>
      </extLst>
    </bk>
    <bk>
      <extLst>
        <ext uri="{3e2802c4-a4d2-4d8b-9148-e3be6c30e623}">
          <xlrd:rvb i="58"/>
        </ext>
      </extLst>
    </bk>
    <bk>
      <extLst>
        <ext uri="{3e2802c4-a4d2-4d8b-9148-e3be6c30e623}">
          <xlrd:rvb i="60"/>
        </ext>
      </extLst>
    </bk>
    <bk>
      <extLst>
        <ext uri="{3e2802c4-a4d2-4d8b-9148-e3be6c30e623}">
          <xlrd:rvb i="63"/>
        </ext>
      </extLst>
    </bk>
    <bk>
      <extLst>
        <ext uri="{3e2802c4-a4d2-4d8b-9148-e3be6c30e623}">
          <xlrd:rvb i="65"/>
        </ext>
      </extLst>
    </bk>
    <bk>
      <extLst>
        <ext uri="{3e2802c4-a4d2-4d8b-9148-e3be6c30e623}">
          <xlrd:rvb i="68"/>
        </ext>
      </extLst>
    </bk>
    <bk>
      <extLst>
        <ext uri="{3e2802c4-a4d2-4d8b-9148-e3be6c30e623}">
          <xlrd:rvb i="70"/>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futureMetadata>
  <cellMetadata count="1">
    <bk>
      <rc t="1" v="0"/>
    </bk>
  </cellMetadata>
  <valueMetadata count="9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valueMetadata>
</metadata>
</file>

<file path=xl/sharedStrings.xml><?xml version="1.0" encoding="utf-8"?>
<sst xmlns="http://schemas.openxmlformats.org/spreadsheetml/2006/main" count="299" uniqueCount="145">
  <si>
    <t>Company</t>
  </si>
  <si>
    <t>MC</t>
  </si>
  <si>
    <t>Ticker</t>
  </si>
  <si>
    <t>Ovintiv</t>
  </si>
  <si>
    <t>Price</t>
  </si>
  <si>
    <t>UUUU</t>
  </si>
  <si>
    <t>QUBT</t>
  </si>
  <si>
    <t>BTCY</t>
  </si>
  <si>
    <t>GEO</t>
  </si>
  <si>
    <t>UPS</t>
  </si>
  <si>
    <t>Market Cap</t>
  </si>
  <si>
    <t>PSNYW</t>
  </si>
  <si>
    <t>Mean</t>
  </si>
  <si>
    <t>Median</t>
  </si>
  <si>
    <t>ARKKOW</t>
  </si>
  <si>
    <t>Debt</t>
  </si>
  <si>
    <t>Indices</t>
  </si>
  <si>
    <t>Commodities</t>
  </si>
  <si>
    <t>Style</t>
  </si>
  <si>
    <t>Risk</t>
  </si>
  <si>
    <t>EUR/USD</t>
  </si>
  <si>
    <t>GBP/USD</t>
  </si>
  <si>
    <t>JPY/USD</t>
  </si>
  <si>
    <t>Change</t>
  </si>
  <si>
    <t>Switzerland</t>
  </si>
  <si>
    <t>S&amp;P 500</t>
  </si>
  <si>
    <t>Communication Services</t>
  </si>
  <si>
    <t>Basic Materials</t>
  </si>
  <si>
    <t>Gold Miners</t>
  </si>
  <si>
    <t>VIX</t>
  </si>
  <si>
    <t>Gold</t>
  </si>
  <si>
    <t>Bitcoin</t>
  </si>
  <si>
    <t>Blockchain</t>
  </si>
  <si>
    <t>Crypto</t>
  </si>
  <si>
    <t>Hidden</t>
  </si>
  <si>
    <t>% of 52wk</t>
  </si>
  <si>
    <t>Ethereum</t>
  </si>
  <si>
    <t>Russell 2000</t>
  </si>
  <si>
    <t>P/E</t>
  </si>
  <si>
    <t>Name</t>
  </si>
  <si>
    <t>Layer</t>
  </si>
  <si>
    <t>Type</t>
  </si>
  <si>
    <t>Originator</t>
  </si>
  <si>
    <t>Founded</t>
  </si>
  <si>
    <t>BTC</t>
  </si>
  <si>
    <t>ETH</t>
  </si>
  <si>
    <t>USDT</t>
  </si>
  <si>
    <t>BNB</t>
  </si>
  <si>
    <t>USDC</t>
  </si>
  <si>
    <t>XRP</t>
  </si>
  <si>
    <t>Tether</t>
  </si>
  <si>
    <t>Value</t>
  </si>
  <si>
    <t>Nakamoto</t>
  </si>
  <si>
    <t>Layer 1</t>
  </si>
  <si>
    <t>Manager</t>
  </si>
  <si>
    <t>AUM</t>
  </si>
  <si>
    <t>Q122</t>
  </si>
  <si>
    <t>Q222</t>
  </si>
  <si>
    <t>Q322</t>
  </si>
  <si>
    <t>Q422</t>
  </si>
  <si>
    <t>Q123</t>
  </si>
  <si>
    <t>Detail</t>
  </si>
  <si>
    <t>HQ</t>
  </si>
  <si>
    <t>Fees</t>
  </si>
  <si>
    <t>CAGR</t>
  </si>
  <si>
    <t>Inception</t>
  </si>
  <si>
    <t>Citadel</t>
  </si>
  <si>
    <t>Berkshire</t>
  </si>
  <si>
    <t>Jane Street</t>
  </si>
  <si>
    <t>Millenium</t>
  </si>
  <si>
    <t>DE Shaw</t>
  </si>
  <si>
    <t>Renaissance</t>
  </si>
  <si>
    <t>Balyasny</t>
  </si>
  <si>
    <t>Two Sigma</t>
  </si>
  <si>
    <t>Point 72</t>
  </si>
  <si>
    <t>Viking</t>
  </si>
  <si>
    <t>Bridgewater</t>
  </si>
  <si>
    <t>Baker Brothers</t>
  </si>
  <si>
    <t>Lone Pine</t>
  </si>
  <si>
    <t>Tiger Global</t>
  </si>
  <si>
    <t>Ken Griffin</t>
  </si>
  <si>
    <t>Q421</t>
  </si>
  <si>
    <t>Q321</t>
  </si>
  <si>
    <t>Miami</t>
  </si>
  <si>
    <t>Diverse</t>
  </si>
  <si>
    <t>Prop Shop</t>
  </si>
  <si>
    <t>Elliott</t>
  </si>
  <si>
    <t>Coatue</t>
  </si>
  <si>
    <t>Country</t>
  </si>
  <si>
    <t>Hedge Funds</t>
  </si>
  <si>
    <t>Sector</t>
  </si>
  <si>
    <t>World</t>
  </si>
  <si>
    <t>Financial</t>
  </si>
  <si>
    <t>USA</t>
  </si>
  <si>
    <t>P</t>
  </si>
  <si>
    <t>Indicies</t>
  </si>
  <si>
    <t>DOW</t>
  </si>
  <si>
    <t>Nasdaq</t>
  </si>
  <si>
    <t>% of 52</t>
  </si>
  <si>
    <t>Nikkei 225</t>
  </si>
  <si>
    <t>Euro 50</t>
  </si>
  <si>
    <t>German DAX</t>
  </si>
  <si>
    <t>Currency</t>
  </si>
  <si>
    <t>USD/CAD</t>
  </si>
  <si>
    <t>USD/CHF</t>
  </si>
  <si>
    <t>AUD/USD</t>
  </si>
  <si>
    <t>NZD/USD</t>
  </si>
  <si>
    <t>EUR/GBP</t>
  </si>
  <si>
    <t>GBP/JPY</t>
  </si>
  <si>
    <t>5 Yr Treasury</t>
  </si>
  <si>
    <t>30 Yr Treasury</t>
  </si>
  <si>
    <t>10 Yr Treasury</t>
  </si>
  <si>
    <t>2 Yr Treasury</t>
  </si>
  <si>
    <t>1 Yr Treasury</t>
  </si>
  <si>
    <t>1 month Treasury</t>
  </si>
  <si>
    <t>EV/EBITDA</t>
  </si>
  <si>
    <t>EV</t>
  </si>
  <si>
    <t>Debt/EBITDA</t>
  </si>
  <si>
    <t>Indstry</t>
  </si>
  <si>
    <t>LOVE</t>
  </si>
  <si>
    <t>Consumer Cyclical</t>
  </si>
  <si>
    <t>Perpetual</t>
  </si>
  <si>
    <t>PERP</t>
  </si>
  <si>
    <t>FDV</t>
  </si>
  <si>
    <t>% of FDV</t>
  </si>
  <si>
    <t>South Africa</t>
  </si>
  <si>
    <t>Energy Sector</t>
  </si>
  <si>
    <t>Materials Sector</t>
  </si>
  <si>
    <t>Dollar Index</t>
  </si>
  <si>
    <t>Healthcare</t>
  </si>
  <si>
    <t>Abitrum</t>
  </si>
  <si>
    <t>ARB</t>
  </si>
  <si>
    <t>Offchain Labs</t>
  </si>
  <si>
    <t>Software</t>
  </si>
  <si>
    <t>Vitalik Buterin</t>
  </si>
  <si>
    <t>Oil &amp; Gas Drilling</t>
  </si>
  <si>
    <t>Banks</t>
  </si>
  <si>
    <t>Industry</t>
  </si>
  <si>
    <t>Banks-Diversified</t>
  </si>
  <si>
    <t>Biotech</t>
  </si>
  <si>
    <t>GME</t>
  </si>
  <si>
    <t>Gold Vol</t>
  </si>
  <si>
    <t>Oil Vol</t>
  </si>
  <si>
    <t>Russell Vol</t>
  </si>
  <si>
    <t>NDQ VIX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</si>
</sst>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409]* #,##0_);_([$$-409]* \(#,##0\);_([$$-409]* &quot;-&quot;_);_(@_)"/>
    <numFmt numFmtId="165" formatCode="_([$$-409]* #,##0.00_);_([$$-409]* \(#,##0.00\);_([$$-409]* &quot;-&quot;??_);_(@_)"/>
    <numFmt numFmtId="166" formatCode="_([$$-C09]* #,##0.00_);_([$$-C09]* \(#,##0.00\);_([$$-C09]* &quot;-&quot;??_);_(@_)"/>
    <numFmt numFmtId="167" formatCode="_([$¥-411]* #,##0.00_);_([$¥-411]* \(#,##0.00\);_([$¥-411]* &quot;-&quot;??_);_(@_)"/>
    <numFmt numFmtId="168" formatCode="_ * #,##0.00_)\ [$CHF-100C]_ ;_ * \(#,##0.00\)\ [$CHF-100C]_ ;_ * &quot;-&quot;??_)\ [$CHF-100C]_ ;_ @_ "/>
    <numFmt numFmtId="169" formatCode="_([$£-809]* #,##0.00_);_([$£-809]* \(#,##0.00\);_([$£-809]* &quot;-&quot;??_);_(@_)"/>
    <numFmt numFmtId="170" formatCode="0.0"/>
    <numFmt numFmtId="171" formatCode="_-[$$-409]* #,##0_ ;_-[$$-409]* \-#,##0\ ;_-[$$-409]* &quot;-&quot;??_ ;_-@_ "/>
  </numFmts>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rgb="FFF6C1DA"/>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55">
    <xf numFmtId="0" fontId="0" fillId="0" borderId="0" xfId="0"/>
    <xf numFmtId="0" fontId="1" fillId="0" borderId="0" xfId="0" applyFont="1"/>
    <xf numFmtId="164" fontId="0" fillId="0" borderId="0" xfId="0" applyNumberFormat="1"/>
    <xf numFmtId="0" fontId="2" fillId="0" borderId="0" xfId="1"/>
    <xf numFmtId="4" fontId="0" fillId="0" borderId="0" xfId="0" applyNumberFormat="1"/>
    <xf numFmtId="165" fontId="0" fillId="0" borderId="0" xfId="0" applyNumberFormat="1"/>
    <xf numFmtId="10" fontId="0" fillId="0" borderId="0" xfId="0" applyNumberFormat="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4" fontId="0" fillId="0" borderId="0" xfId="0" applyNumberFormat="1" applyAlignment="1">
      <alignment horizontal="right" vertical="center" wrapText="1"/>
    </xf>
    <xf numFmtId="9" fontId="0" fillId="0" borderId="0" xfId="2" applyFont="1" applyAlignment="1">
      <alignment horizontal="right" vertical="center" wrapText="1"/>
    </xf>
    <xf numFmtId="9" fontId="0" fillId="0" borderId="0" xfId="2" applyFont="1" applyAlignment="1">
      <alignment horizontal="right" vertical="center"/>
    </xf>
    <xf numFmtId="165" fontId="0" fillId="0" borderId="0" xfId="0" applyNumberFormat="1" applyAlignment="1">
      <alignment horizontal="right" vertical="center"/>
    </xf>
    <xf numFmtId="3" fontId="0" fillId="0" borderId="0" xfId="0" applyNumberFormat="1" applyAlignment="1">
      <alignment horizontal="right" vertical="center" wrapText="1"/>
    </xf>
    <xf numFmtId="0" fontId="1" fillId="0" borderId="0" xfId="0" applyFont="1" applyAlignment="1">
      <alignment horizontal="center" vertical="center"/>
    </xf>
    <xf numFmtId="0" fontId="2" fillId="0" borderId="0" xfId="1" applyAlignment="1">
      <alignment horizontal="left" vertical="center"/>
    </xf>
    <xf numFmtId="3" fontId="0" fillId="0" borderId="0" xfId="0" applyNumberFormat="1"/>
    <xf numFmtId="0" fontId="1" fillId="0" borderId="0" xfId="0" applyFont="1" applyAlignment="1">
      <alignment horizontal="center" vertical="center" wrapText="1"/>
    </xf>
    <xf numFmtId="0" fontId="0" fillId="2" borderId="0" xfId="0" applyFill="1"/>
    <xf numFmtId="0" fontId="0" fillId="3" borderId="0" xfId="0" applyFill="1"/>
    <xf numFmtId="0" fontId="1" fillId="3" borderId="0" xfId="0" applyFont="1" applyFill="1"/>
    <xf numFmtId="165" fontId="0" fillId="3" borderId="0" xfId="0" applyNumberFormat="1" applyFill="1"/>
    <xf numFmtId="10" fontId="0" fillId="3" borderId="0" xfId="0" applyNumberFormat="1" applyFill="1"/>
    <xf numFmtId="0" fontId="0" fillId="4" borderId="0" xfId="0" applyFill="1"/>
    <xf numFmtId="0" fontId="1" fillId="4" borderId="0" xfId="0" applyFont="1" applyFill="1"/>
    <xf numFmtId="165" fontId="0" fillId="4" borderId="0" xfId="0" applyNumberFormat="1" applyFill="1"/>
    <xf numFmtId="10" fontId="0" fillId="4" borderId="0" xfId="0" applyNumberFormat="1" applyFill="1"/>
    <xf numFmtId="9" fontId="0" fillId="0" borderId="0" xfId="2" applyFont="1"/>
    <xf numFmtId="2" fontId="0" fillId="0" borderId="0" xfId="0" applyNumberFormat="1"/>
    <xf numFmtId="3" fontId="2" fillId="0" borderId="0" xfId="1" applyNumberFormat="1"/>
    <xf numFmtId="0" fontId="4" fillId="0" borderId="0" xfId="0" applyFont="1"/>
    <xf numFmtId="9" fontId="0" fillId="4" borderId="0" xfId="2" applyFont="1" applyFill="1"/>
    <xf numFmtId="166" fontId="0" fillId="4" borderId="0" xfId="0" applyNumberFormat="1" applyFill="1"/>
    <xf numFmtId="0" fontId="4" fillId="3" borderId="0" xfId="0" applyFont="1" applyFill="1"/>
    <xf numFmtId="9" fontId="0" fillId="3" borderId="0" xfId="2" applyFont="1" applyFill="1"/>
    <xf numFmtId="167" fontId="0" fillId="4" borderId="0" xfId="0" applyNumberFormat="1" applyFill="1"/>
    <xf numFmtId="0" fontId="5" fillId="0" borderId="0" xfId="0" applyFont="1"/>
    <xf numFmtId="0" fontId="5" fillId="3" borderId="0" xfId="0" applyFont="1" applyFill="1"/>
    <xf numFmtId="165" fontId="1" fillId="0" borderId="0" xfId="0" applyNumberFormat="1" applyFont="1"/>
    <xf numFmtId="0" fontId="1" fillId="0" borderId="0" xfId="0" applyFont="1" applyAlignment="1">
      <alignment horizontal="center"/>
    </xf>
    <xf numFmtId="0" fontId="0" fillId="0" borderId="0" xfId="0" applyAlignment="1">
      <alignment horizontal="right"/>
    </xf>
    <xf numFmtId="170" fontId="0" fillId="0" borderId="0" xfId="0" applyNumberFormat="1"/>
    <xf numFmtId="0" fontId="0" fillId="0" borderId="0" xfId="2" applyNumberFormat="1" applyFont="1"/>
    <xf numFmtId="0" fontId="2" fillId="3" borderId="0" xfId="1" applyFill="1"/>
    <xf numFmtId="0" fontId="2" fillId="4" borderId="0" xfId="1" applyFill="1"/>
    <xf numFmtId="169" fontId="0" fillId="3" borderId="0" xfId="0" applyNumberFormat="1" applyFill="1"/>
    <xf numFmtId="167" fontId="0" fillId="3" borderId="0" xfId="0" applyNumberFormat="1" applyFill="1"/>
    <xf numFmtId="168" fontId="0" fillId="3" borderId="0" xfId="0" applyNumberFormat="1" applyFill="1"/>
    <xf numFmtId="10" fontId="0" fillId="0" borderId="0" xfId="2" applyNumberFormat="1" applyFont="1"/>
    <xf numFmtId="165" fontId="2" fillId="0" borderId="0" xfId="1" applyNumberFormat="1"/>
    <xf numFmtId="9" fontId="0" fillId="0" borderId="0" xfId="0" applyNumberFormat="1"/>
    <xf numFmtId="171" fontId="0" fillId="0" borderId="0" xfId="0" applyNumberFormat="1"/>
    <xf numFmtId="0" fontId="1" fillId="0" borderId="0" xfId="0" applyFont="1" applyAlignment="1">
      <alignment horizontal="center"/>
    </xf>
    <xf numFmtId="0" fontId="1" fillId="0" borderId="0" xfId="0" applyFont="1" applyAlignment="1">
      <alignment horizontal="center" vertical="center"/>
    </xf>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6C1DA"/>
      <color rgb="FFFFDEDE"/>
      <color rgb="FFF0E8FF"/>
      <color rgb="FFFF69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 Id="rId27"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62">
  <rv s="0">
    <v>https://www.bing.com/financeapi/forcetrigger?t=a23hqh&amp;q=ARCX%3aSPY&amp;form=skydnc</v>
    <v>Learn more on Bing</v>
  </rv>
  <rv s="1">
    <v>0</v>
    <v>SPDR S&amp;P 500 ETF (ARCX:SPY)</v>
    <v>2</v>
    <v>3</v>
    <v>Finance</v>
    <v>4</v>
    <v>en-GB</v>
    <v>a23hqh</v>
    <v>268435456</v>
    <v>1</v>
    <v>Powered by Refinitiv</v>
    <v>450.01</v>
    <v>348.11</v>
    <v>0.99839999999999995</v>
    <v>-1.01</v>
    <v>-2.4429999999999999E-3</v>
    <v>0.67</v>
    <v>1.6239999999999998E-3</v>
    <v>USD</v>
    <v>NYSE Arca</v>
    <v>ARCX</v>
    <v>8.9999999999999998E-4</v>
    <v>415.09</v>
    <v>ETF</v>
    <v>45030.999981515626</v>
    <v>0</v>
    <v>410.06</v>
    <v>374827856779.72998</v>
    <v>SPDR S&amp;P 500 ETF</v>
    <v>412.81</v>
    <v>413.47</v>
    <v>412.46</v>
    <v>413.13</v>
    <v>SPY</v>
    <v>SPDR S&amp;P 500 ETF (ARCX:SPY)</v>
    <v>78161500</v>
    <v>97279225</v>
  </rv>
  <rv s="2">
    <v>1</v>
  </rv>
  <rv s="3">
    <v>5</v>
    <v>BTC/USD</v>
    <v>6</v>
    <v>7</v>
    <v>Finance</v>
    <v>8</v>
    <v>en-GB</v>
    <v>bo8l6h</v>
    <v>268435456</v>
    <v>1</v>
    <v>Powered by Refinitiv</v>
    <v>43426.9</v>
    <v>15479</v>
    <v>225.75</v>
    <v>7.4510000000000002E-3</v>
    <v>USD</v>
    <v>BTC</v>
    <v>30560</v>
    <v>Currency Pair</v>
    <v>45032.80840277778</v>
    <v>30448</v>
    <v>Bitcoin/US Dollar FX Spot Rate</v>
    <v>30468.25</v>
    <v>30297.25</v>
    <v>30523</v>
    <v>BTCUSD</v>
    <v>BTC/USD</v>
  </rv>
  <rv s="2">
    <v>3</v>
  </rv>
  <rv s="0">
    <v>https://www.bing.com/financeapi/forcetrigger?t=a33pk2&amp;q=CBOE+MKT+VOLATILITY+IDX&amp;form=skydnc</v>
    <v>Learn more on Bing</v>
  </rv>
  <rv s="4">
    <v>9</v>
    <v>CBOE MKT VOLATILITY IDX</v>
    <v>2</v>
    <v>10</v>
    <v>Finance</v>
    <v>11</v>
    <v>en-GB</v>
    <v>a33pk2</v>
    <v>268435456</v>
    <v>1</v>
    <v>Powered by Refinitiv</v>
    <v>36.64</v>
    <v>17.059999999999999</v>
    <v>-0.73</v>
    <v>-4.1010999999999999E-2</v>
    <v>US</v>
    <v>18.12</v>
    <v>Index</v>
    <v>5</v>
    <v>17.07</v>
    <v>CBOE MKT VOLATILITY IDX</v>
    <v>17.940000000000001</v>
    <v>17.8</v>
    <v>17.07</v>
    <v>VIX</v>
    <v>CBOE MKT VOLATILITY IDX</v>
  </rv>
  <rv s="2">
    <v>6</v>
  </rv>
  <rv s="0">
    <v>https://www.bing.com/financeapi/forcetrigger?t=a6qja2&amp;q=DOW+JONES+INDU+AVERAGE+NDX&amp;form=skydnc</v>
    <v>Learn more on Bing</v>
  </rv>
  <rv s="4">
    <v>9</v>
    <v>DOW JONES INDU AVERAGE NDX</v>
    <v>2</v>
    <v>10</v>
    <v>Finance</v>
    <v>11</v>
    <v>en-GB</v>
    <v>a6qja2</v>
    <v>268435456</v>
    <v>1</v>
    <v>Powered by Refinitiv</v>
    <v>35492.22</v>
    <v>28660.94</v>
    <v>-143.22</v>
    <v>-4.2090000000000001E-3</v>
    <v>US</v>
    <v>34082.94</v>
    <v>Index</v>
    <v>8</v>
    <v>33730.85</v>
    <v>DOW JONES INDU AVERAGE NDX</v>
    <v>33981.71</v>
    <v>34029.69</v>
    <v>33886.47</v>
    <v>DJI</v>
    <v>DOW JONES INDU AVERAGE NDX</v>
  </rv>
  <rv s="2">
    <v>9</v>
  </rv>
  <rv s="3">
    <v>5</v>
    <v>ETH/USD</v>
    <v>6</v>
    <v>7</v>
    <v>Finance</v>
    <v>8</v>
    <v>en-GB</v>
    <v>brjcfr</v>
    <v>268435456</v>
    <v>1</v>
    <v>Powered by Refinitiv</v>
    <v>3300.71</v>
    <v>897.37</v>
    <v>125.63</v>
    <v>6.2549999999999994E-2</v>
    <v>USD</v>
    <v>ETH</v>
    <v>2142.4</v>
    <v>Currency Pair</v>
    <v>45032.80840277778</v>
    <v>2124.0100000000002</v>
    <v>Ethereum/US Dollar FX Spot Rate</v>
    <v>2130.6999999999998</v>
    <v>2008.47</v>
    <v>2134.1</v>
    <v>ETHUSD</v>
    <v>ETH/USD</v>
  </rv>
  <rv s="2">
    <v>11</v>
  </rv>
  <rv s="0">
    <v>https://www.bing.com/financeapi/forcetrigger?t=a259ar&amp;q=XNYS%3aVVX&amp;form=skydnc</v>
    <v>Learn more on Bing</v>
  </rv>
  <rv s="5">
    <v>12</v>
    <v>V2X, INC. (XNYS:VVX)</v>
    <v>13</v>
    <v>14</v>
    <v>Finance</v>
    <v>15</v>
    <v>en-GB</v>
    <v>a259ar</v>
    <v>268435456</v>
    <v>1</v>
    <v>Powered by Refinitiv</v>
    <v>51</v>
    <v>29.55</v>
    <v>0.95450000000000002</v>
    <v>-0.19</v>
    <v>-4.4990000000000004E-3</v>
    <v>0</v>
    <v>0</v>
    <v>USD</v>
    <v>V2X, Inc. is a provider of critical mission solutions and support to defense clients globally. The Company delivers a comprehensive set of integrated solutions and critical service offerings across the operations and logistics, aerospace, training and technology markets to national security, defense, civilian and international clients. It operates through three core business areas: Aerospace Solutions, which provides the engineering, facilities, and skilled employees required to sustain systems and platforms from cradle to grave; Advanced Technology, which includes design, integration, and installation of complex, multi-sensor systems for border security and critical infrastructure protection in the United States and abroad, and Global Mission Training and Sustainment, which provides government clients with a full life cycle capability across the spectrum of training solutions and support for logistics, infrastructure sustainment and contingency operations.</v>
    <v>15400</v>
    <v>New York Stock Exchange</v>
    <v>XNYS</v>
    <v>XNYS</v>
    <v>7901 Jones Branch Drive, Suite 700, MCLEAN, VA, 22102 US</v>
    <v>42.76</v>
    <v>Aerospace &amp; Defense</v>
    <v>Stock</v>
    <v>45030.958333378905</v>
    <v>13</v>
    <v>41.74</v>
    <v>1303455000</v>
    <v>V2X, INC.</v>
    <v>V2X, INC.</v>
    <v>41.98</v>
    <v>214.0504</v>
    <v>42.23</v>
    <v>42.04</v>
    <v>42.04</v>
    <v>31005110</v>
    <v>VVX</v>
    <v>V2X, INC. (XNYS:VVX)</v>
    <v>40510</v>
    <v>101762</v>
    <v>2014</v>
  </rv>
  <rv s="2">
    <v>14</v>
  </rv>
  <rv s="0">
    <v>https://www.bing.com/financeapi/forcetrigger?t=a3oxnm&amp;q=NASDAQ+Composite+Index&amp;form=skydnc</v>
    <v>Learn more on Bing</v>
  </rv>
  <rv s="4">
    <v>9</v>
    <v>NASDAQ Composite Index</v>
    <v>2</v>
    <v>10</v>
    <v>Finance</v>
    <v>11</v>
    <v>en-GB</v>
    <v>a3oxnm</v>
    <v>268435456</v>
    <v>1</v>
    <v>Powered by Refinitiv</v>
    <v>13710.695</v>
    <v>10088.828</v>
    <v>-42.807000000000002</v>
    <v>-3.5179999999999999E-3</v>
    <v>US</v>
    <v>12205.72</v>
    <v>Index</v>
    <v>16</v>
    <v>12026.550999999999</v>
    <v>NASDAQ Composite Index</v>
    <v>12117.914000000001</v>
    <v>12166.272000000001</v>
    <v>12123.465</v>
    <v>COMP</v>
    <v>NASDAQ Composite Index</v>
  </rv>
  <rv s="2">
    <v>17</v>
  </rv>
  <rv s="0">
    <v>https://www.bing.com/financeapi/forcetrigger?t=a33wnm&amp;q=CBOE+NASDAQ+MKT+VOL+NDX&amp;form=skydnc</v>
    <v>Learn more on Bing</v>
  </rv>
  <rv s="4">
    <v>9</v>
    <v>CBOE NASDAQ MKT VOL NDX</v>
    <v>2</v>
    <v>10</v>
    <v>Finance</v>
    <v>11</v>
    <v>en-GB</v>
    <v>a33wnm</v>
    <v>268435456</v>
    <v>1</v>
    <v>Powered by Refinitiv</v>
    <v>44.02</v>
    <v>5.85</v>
    <v>-1.06</v>
    <v>-4.5533000000000004E-2</v>
    <v>US</v>
    <v>23.53</v>
    <v>Index</v>
    <v>19</v>
    <v>19.489999999999998</v>
    <v>CBOE NASDAQ MKT VOL NDX</v>
    <v>23.5</v>
    <v>23.28</v>
    <v>22.22</v>
    <v>VXN</v>
    <v>CBOE NASDAQ MKT VOL NDX</v>
  </rv>
  <rv s="2">
    <v>20</v>
  </rv>
  <rv s="0">
    <v>https://www.bing.com/financeapi/forcetrigger?t=a1vxfr&amp;q=ARCX%3aIWM&amp;form=skydnc</v>
    <v>Learn more on Bing</v>
  </rv>
  <rv s="1">
    <v>0</v>
    <v>iShares:Russ 2000 ETF (ARCX:IWM)</v>
    <v>2</v>
    <v>3</v>
    <v>Finance</v>
    <v>4</v>
    <v>en-GB</v>
    <v>a1vxfr</v>
    <v>268435456</v>
    <v>1</v>
    <v>Powered by Refinitiv</v>
    <v>204.8</v>
    <v>162.5</v>
    <v>0.98970000000000002</v>
    <v>-1.66</v>
    <v>-9.3169999999999989E-3</v>
    <v>0.34</v>
    <v>1.926E-3</v>
    <v>USD</v>
    <v>NYSE Arca</v>
    <v>ARCX</v>
    <v>1.9E-3</v>
    <v>179.22</v>
    <v>ETF</v>
    <v>45030.999882245313</v>
    <v>22</v>
    <v>175.34</v>
    <v>50271282094.809998</v>
    <v>iShares:Russ 2000 ETF</v>
    <v>178.33</v>
    <v>178.17</v>
    <v>176.51</v>
    <v>176.85</v>
    <v>IWM</v>
    <v>iShares:Russ 2000 ETF (ARCX:IWM)</v>
    <v>29600374</v>
    <v>39993152</v>
  </rv>
  <rv s="2">
    <v>23</v>
  </rv>
  <rv s="0">
    <v>https://www.bing.com/financeapi/forcetrigger?t=a9j7bh&amp;q=NIKKEI+225+INDEX&amp;form=skydnc</v>
    <v>Learn more on Bing</v>
  </rv>
  <rv s="4">
    <v>9</v>
    <v>NIKKEI 225 INDEX</v>
    <v>2</v>
    <v>16</v>
    <v>Finance</v>
    <v>11</v>
    <v>en-GB</v>
    <v>a9j7bh</v>
    <v>268435456</v>
    <v>1</v>
    <v>Powered by Refinitiv</v>
    <v>29222.77</v>
    <v>25520.23</v>
    <v>336.5</v>
    <v>1.1951E-2</v>
    <v>JP</v>
    <v>28515.51</v>
    <v>Index</v>
    <v>25</v>
    <v>28282.82</v>
    <v>NIKKEI 225 INDEX</v>
    <v>28321.54</v>
    <v>28156.97</v>
    <v>28493.47</v>
    <v>N225</v>
    <v>NIKKEI 225 INDEX</v>
  </rv>
  <rv s="2">
    <v>26</v>
  </rv>
  <rv s="0">
    <v>https://www.bing.com/financeapi/forcetrigger?t=a1ssk2&amp;q=ARCX%3aFEZ&amp;form=skydnc</v>
    <v>Learn more on Bing</v>
  </rv>
  <rv s="1">
    <v>0</v>
    <v>SPDR EURO STOXX 50 (ARCX:FEZ)</v>
    <v>2</v>
    <v>3</v>
    <v>Finance</v>
    <v>4</v>
    <v>en-GB</v>
    <v>a1ssk2</v>
    <v>268435456</v>
    <v>1</v>
    <v>Powered by Refinitiv</v>
    <v>46.494999999999997</v>
    <v>30.13</v>
    <v>1.1767000000000001</v>
    <v>-0.08</v>
    <v>-1.7260000000000001E-3</v>
    <v>-0.32</v>
    <v>-6.9160000000000003E-3</v>
    <v>USD</v>
    <v>NYSE Arca</v>
    <v>ARCX</v>
    <v>3.0000000000000001E-3</v>
    <v>46.494999999999997</v>
    <v>ETF</v>
    <v>45030.879763750003</v>
    <v>28</v>
    <v>46.05</v>
    <v>2407047113.5300002</v>
    <v>SPDR EURO STOXX 50</v>
    <v>46.4</v>
    <v>46.35</v>
    <v>46.27</v>
    <v>45.95</v>
    <v>FEZ</v>
    <v>SPDR EURO STOXX 50 (ARCX:FEZ)</v>
    <v>1780365</v>
    <v>2589303</v>
  </rv>
  <rv s="2">
    <v>29</v>
  </rv>
  <rv s="0">
    <v>https://www.bing.com/financeapi/forcetrigger?t=a33cw7&amp;q=5+YR+TSY+YLD+NDX&amp;form=skydnc</v>
    <v>Learn more on Bing</v>
  </rv>
  <rv s="4">
    <v>9</v>
    <v>5 YR TSY YLD NDX</v>
    <v>2</v>
    <v>10</v>
    <v>Finance</v>
    <v>11</v>
    <v>en-GB</v>
    <v>a33cw7</v>
    <v>268435456</v>
    <v>1</v>
    <v>Powered by Refinitiv</v>
    <v>44.99</v>
    <v>25.84</v>
    <v>1.04</v>
    <v>2.9655000000000001E-2</v>
    <v>US</v>
    <v>36.25</v>
    <v>Index</v>
    <v>31</v>
    <v>34.979999999999997</v>
    <v>5 YR TSY YLD NDX</v>
    <v>35.04</v>
    <v>35.07</v>
    <v>36.11</v>
    <v>FVX</v>
    <v>5 YR TSY YLD NDX</v>
  </rv>
  <rv s="2">
    <v>32</v>
  </rv>
  <rv s="0">
    <v>https://www.bing.com/financeapi/forcetrigger?t=a1qqvh&amp;q=XNAS%3aDAX&amp;form=skydnc</v>
    <v>Learn more on Bing</v>
  </rv>
  <rv s="1">
    <v>0</v>
    <v>Glbl X DAX Germany (XNAS:DAX)</v>
    <v>2</v>
    <v>3</v>
    <v>Finance</v>
    <v>4</v>
    <v>en-GB</v>
    <v>a1qqvh</v>
    <v>268435456</v>
    <v>1</v>
    <v>Powered by Refinitiv</v>
    <v>30.09</v>
    <v>20.035</v>
    <v>1.1814</v>
    <v>-3.0599999999999999E-2</v>
    <v>-1.0169999999999999E-3</v>
    <v>-5.9400000000000001E-2</v>
    <v>-1.9759999999999999E-3</v>
    <v>USD</v>
    <v>Nasdaq Stock Market</v>
    <v>XNAS</v>
    <v>2.0999999999999999E-3</v>
    <v>30.09</v>
    <v>ETF</v>
    <v>45030.843750057815</v>
    <v>34</v>
    <v>29.87</v>
    <v>56531200</v>
    <v>Glbl X DAX Germany</v>
    <v>30.09</v>
    <v>30.09</v>
    <v>30.0594</v>
    <v>30</v>
    <v>DAX</v>
    <v>Glbl X DAX Germany (XNAS:DAX)</v>
    <v>5066</v>
    <v>13429</v>
  </rv>
  <rv s="2">
    <v>35</v>
  </rv>
  <rv s="0">
    <v>https://www.bing.com/financeapi/forcetrigger?t=a33knm&amp;q=10+Y+TSY+YLD+NDX&amp;form=skydnc</v>
    <v>Learn more on Bing</v>
  </rv>
  <rv s="4">
    <v>9</v>
    <v>10 Y TSY YLD NDX</v>
    <v>2</v>
    <v>10</v>
    <v>Finance</v>
    <v>11</v>
    <v>en-GB</v>
    <v>a33knm</v>
    <v>268435456</v>
    <v>1</v>
    <v>Powered by Refinitiv</v>
    <v>43.33</v>
    <v>25.25</v>
    <v>0.7</v>
    <v>2.0278000000000001E-2</v>
    <v>US</v>
    <v>35.36</v>
    <v>Index</v>
    <v>37</v>
    <v>34.43</v>
    <v>10 Y TSY YLD NDX</v>
    <v>34.54</v>
    <v>34.520000000000003</v>
    <v>35.22</v>
    <v>TNX</v>
    <v>10 Y TSY YLD NDX</v>
  </rv>
  <rv s="2">
    <v>38</v>
  </rv>
  <rv s="0">
    <v>https://www.bing.com/financeapi/forcetrigger?t=a2557w&amp;q=ARCX%3aUUP&amp;form=skydnc</v>
    <v>Learn more on Bing</v>
  </rv>
  <rv s="1">
    <v>0</v>
    <v>Invesco DB USD Idx Bl (ARCX:UUP)</v>
    <v>2</v>
    <v>3</v>
    <v>Finance</v>
    <v>4</v>
    <v>en-GB</v>
    <v>a2557w</v>
    <v>268435456</v>
    <v>1</v>
    <v>Powered by Refinitiv</v>
    <v>30.76</v>
    <v>26.75</v>
    <v>-0.51570000000000005</v>
    <v>0.16</v>
    <v>5.8140000000000006E-3</v>
    <v>-0.01</v>
    <v>-3.613E-4</v>
    <v>USD</v>
    <v>NYSE Arca</v>
    <v>ARCX</v>
    <v>7.6E-3</v>
    <v>27.72</v>
    <v>ETF</v>
    <v>45030.993870960156</v>
    <v>40</v>
    <v>27.56</v>
    <v>1126285644.6700001</v>
    <v>Invesco DB USD Idx Bl</v>
    <v>27.57</v>
    <v>27.52</v>
    <v>27.68</v>
    <v>27.67</v>
    <v>UUP</v>
    <v>Invesco DB USD Idx Bl (ARCX:UUP)</v>
    <v>2777446</v>
    <v>2653106</v>
  </rv>
  <rv s="2">
    <v>41</v>
  </rv>
  <rv s="0">
    <v>https://www.bing.com/financeapi/forcetrigger?t=a33m52&amp;q=30+Y+TSY+YLD+NDX&amp;form=skydnc</v>
    <v>Learn more on Bing</v>
  </rv>
  <rv s="4">
    <v>9</v>
    <v>30 Y TSY YLD NDX</v>
    <v>2</v>
    <v>10</v>
    <v>Finance</v>
    <v>11</v>
    <v>en-GB</v>
    <v>a33m52</v>
    <v>268435456</v>
    <v>1</v>
    <v>Powered by Refinitiv</v>
    <v>44.25</v>
    <v>28.23</v>
    <v>0.52</v>
    <v>1.4104E-2</v>
    <v>US</v>
    <v>37.54</v>
    <v>Index</v>
    <v>43</v>
    <v>36.94</v>
    <v>30 Y TSY YLD NDX</v>
    <v>37.020000000000003</v>
    <v>36.869999999999997</v>
    <v>37.39</v>
    <v>TYX</v>
    <v>30 Y TSY YLD NDX</v>
  </rv>
  <rv s="2">
    <v>44</v>
  </rv>
  <rv s="6">
    <v>17</v>
    <v>EUR/USD</v>
    <v>6</v>
    <v>18</v>
    <v>Finance</v>
    <v>8</v>
    <v>en-GB</v>
    <v>av932w</v>
    <v>268435456</v>
    <v>1</v>
    <v>Powered by Refinitiv</v>
    <v>1.1074999999999999</v>
    <v>0.95340000000000003</v>
    <v>-4.4000000000000003E-3</v>
    <v>-3.9839999999999997E-3</v>
    <v>USD</v>
    <v>EUR</v>
    <v>Currency Pair</v>
    <v>45030.875</v>
    <v>Euro/US Dollar FX Spot Rate</v>
    <v>1.1044</v>
    <v>1.1000000000000001</v>
    <v>EURUSD</v>
    <v>EUR/USD</v>
  </rv>
  <rv s="2">
    <v>46</v>
  </rv>
  <rv s="6">
    <v>17</v>
    <v>GBP/USD</v>
    <v>6</v>
    <v>18</v>
    <v>Finance</v>
    <v>8</v>
    <v>en-GB</v>
    <v>avyjhw</v>
    <v>268435456</v>
    <v>1</v>
    <v>Powered by Refinitiv</v>
    <v>1.3147</v>
    <v>1.0382</v>
    <v>-1.0699999999999999E-2</v>
    <v>-8.5459999999999998E-3</v>
    <v>USD</v>
    <v>GBP</v>
    <v>Currency Pair</v>
    <v>45030.874976851854</v>
    <v>UK Pound Sterling/US Dollar FX Spot Rate</v>
    <v>1.252</v>
    <v>1.2413000000000001</v>
    <v>GBPUSD</v>
    <v>GBP/USD</v>
  </rv>
  <rv s="2">
    <v>48</v>
  </rv>
  <rv s="3">
    <v>5</v>
    <v>JPY/USD</v>
    <v>6</v>
    <v>7</v>
    <v>Finance</v>
    <v>8</v>
    <v>en-GB</v>
    <v>ave8h7</v>
    <v>268435456</v>
    <v>1</v>
    <v>Powered by Refinitiv</v>
    <v>8.0649999999999993E-3</v>
    <v>6.5799999999999999E-3</v>
    <v>-7.1000000000000005E-5</v>
    <v>-9.4129999999999995E-3</v>
    <v>USD</v>
    <v>JPY</v>
    <v>7.4739999999999997E-3</v>
    <v>Currency Pair</v>
    <v>45032.808263888888</v>
    <v>7.4729999999999996E-3</v>
    <v>Japanese Yen/US Dollar FX Cross Rate</v>
    <v>7.4710000000000002E-3</v>
    <v>7.5430000000000002E-3</v>
    <v>7.4720000000000003E-3</v>
    <v>JPYUSD</v>
    <v>JPY/USD</v>
  </rv>
  <rv s="2">
    <v>50</v>
  </rv>
  <rv s="6">
    <v>17</v>
    <v>USD/CAD</v>
    <v>6</v>
    <v>19</v>
    <v>Finance</v>
    <v>8</v>
    <v>en-GB</v>
    <v>avylur</v>
    <v>268435456</v>
    <v>1</v>
    <v>Powered by Refinitiv</v>
    <v>1.3976999999999999</v>
    <v>1.2456</v>
    <v>2.7000000000000001E-3</v>
    <v>2.0250000000000003E-3</v>
    <v>CAD</v>
    <v>USD</v>
    <v>Currency Pair</v>
    <v>45030.874976851854</v>
    <v>US Dollar/Canadian Dollar FX Spot Rate</v>
    <v>1.3333999999999999</v>
    <v>1.3361000000000001</v>
    <v>USDCAD</v>
    <v>USD/CAD</v>
  </rv>
  <rv s="2">
    <v>52</v>
  </rv>
  <rv s="0">
    <v>https://www.bing.com/financeapi/forcetrigger?t=a1tqp2&amp;q=ARCX%3aGDX&amp;form=skydnc</v>
    <v>Learn more on Bing</v>
  </rv>
  <rv s="1">
    <v>0</v>
    <v>VanEck:Gold Miners (ARCX:GDX)</v>
    <v>2</v>
    <v>3</v>
    <v>Finance</v>
    <v>4</v>
    <v>en-GB</v>
    <v>a1tqp2</v>
    <v>268435456</v>
    <v>1</v>
    <v>Powered by Refinitiv</v>
    <v>41.604999999999997</v>
    <v>21.52</v>
    <v>0.9647</v>
    <v>-0.78</v>
    <v>-2.1745E-2</v>
    <v>-0.05</v>
    <v>-1.4249999999999998E-3</v>
    <v>USD</v>
    <v>NYSE Arca</v>
    <v>ARCX</v>
    <v>5.1000000000000004E-3</v>
    <v>35.58</v>
    <v>ETF</v>
    <v>45031.000000010936</v>
    <v>54</v>
    <v>34.380000000000003</v>
    <v>13847110901.790001</v>
    <v>VanEck:Gold Miners</v>
    <v>35.369999999999997</v>
    <v>35.869999999999997</v>
    <v>35.090000000000003</v>
    <v>35.04</v>
    <v>GDX</v>
    <v>VanEck:Gold Miners (ARCX:GDX)</v>
    <v>34145123</v>
    <v>28837987</v>
  </rv>
  <rv s="2">
    <v>55</v>
  </rv>
  <rv s="3">
    <v>5</v>
    <v>USD/CHF</v>
    <v>6</v>
    <v>20</v>
    <v>Finance</v>
    <v>8</v>
    <v>en-GB</v>
    <v>avyt7w</v>
    <v>268435456</v>
    <v>1</v>
    <v>Powered by Refinitiv</v>
    <v>1.0147999999999999</v>
    <v>0.88580000000000003</v>
    <v>4.4000000000000003E-3</v>
    <v>4.9480000000000001E-3</v>
    <v>CHF</v>
    <v>USD</v>
    <v>0.89370000000000005</v>
    <v>Currency Pair</v>
    <v>45032.799317129633</v>
    <v>0.89529999999999998</v>
    <v>US Dollar/Swiss Franc FX Spot Rate</v>
    <v>0.89370000000000005</v>
    <v>0.88929999999999998</v>
    <v>0.89370000000000005</v>
    <v>USDCHF</v>
    <v>USD/CHF</v>
  </rv>
  <rv s="2">
    <v>57</v>
  </rv>
  <rv s="3">
    <v>5</v>
    <v>AUD/USD</v>
    <v>6</v>
    <v>7</v>
    <v>Finance</v>
    <v>8</v>
    <v>en-GB</v>
    <v>auxr9c</v>
    <v>268435456</v>
    <v>1</v>
    <v>Powered by Refinitiv</v>
    <v>0.74929999999999997</v>
    <v>0.6169</v>
    <v>-8.3999999999999995E-3</v>
    <v>-1.2388E-2</v>
    <v>USD</v>
    <v>AUD</v>
    <v>0.66979999999999995</v>
    <v>Currency Pair</v>
    <v>45032.80809027778</v>
    <v>0.67120000000000002</v>
    <v>Australian Dollar/US Dollar FX Spot Rate</v>
    <v>0.66969999999999996</v>
    <v>0.67810000000000004</v>
    <v>0.66969999999999996</v>
    <v>AUDUSD</v>
    <v>AUD/USD</v>
  </rv>
  <rv s="2">
    <v>59</v>
  </rv>
  <rv s="0">
    <v>https://www.bing.com/financeapi/forcetrigger?t=a267lh&amp;q=ARCX%3aXLB&amp;form=skydnc</v>
    <v>Learn more on Bing</v>
  </rv>
  <rv s="1">
    <v>0</v>
    <v>Sel Sector:Matrls SPDR (ARCX:XLB)</v>
    <v>2</v>
    <v>3</v>
    <v>Finance</v>
    <v>4</v>
    <v>en-GB</v>
    <v>a267lh</v>
    <v>268435456</v>
    <v>1</v>
    <v>Powered by Refinitiv</v>
    <v>91.49</v>
    <v>66.849999999999994</v>
    <v>0.99750000000000005</v>
    <v>-0.59</v>
    <v>-7.2370000000000004E-3</v>
    <v>0.3</v>
    <v>3.7069999999999998E-3</v>
    <v>USD</v>
    <v>NYSE Arca</v>
    <v>ARCX</v>
    <v>1E-3</v>
    <v>81.885000000000005</v>
    <v>ETF</v>
    <v>45030.967897175782</v>
    <v>61</v>
    <v>80.515000000000001</v>
    <v>5409619496.9899998</v>
    <v>Sel Sector:Matrls SPDR</v>
    <v>81.319999999999993</v>
    <v>81.52</v>
    <v>80.930000000000007</v>
    <v>81.23</v>
    <v>XLB</v>
    <v>Sel Sector:Matrls SPDR (ARCX:XLB)</v>
    <v>4413156</v>
    <v>8004087</v>
  </rv>
  <rv s="2">
    <v>62</v>
  </rv>
  <rv s="3">
    <v>5</v>
    <v>NZD/USD</v>
    <v>6</v>
    <v>7</v>
    <v>Finance</v>
    <v>8</v>
    <v>en-GB</v>
    <v>avmpm7</v>
    <v>268435456</v>
    <v>1</v>
    <v>Powered by Refinitiv</v>
    <v>0.69010000000000005</v>
    <v>0.55100000000000005</v>
    <v>-9.1999999999999998E-3</v>
    <v>-1.4617E-2</v>
    <v>USD</v>
    <v>NZD</v>
    <v>0.62039999999999995</v>
    <v>Currency Pair</v>
    <v>45032.800370370373</v>
    <v>0.62039999999999995</v>
    <v>New Zealand Dollar/US Dollar FX Spot Rate</v>
    <v>0.62029999999999996</v>
    <v>0.62939999999999996</v>
    <v>0.62019999999999997</v>
    <v>NZDUSD</v>
    <v>NZD/USD</v>
  </rv>
  <rv s="2">
    <v>64</v>
  </rv>
  <rv s="0">
    <v>https://www.bing.com/financeapi/forcetrigger?t=a267oc&amp;q=ARCX%3aXLE&amp;form=skydnc</v>
    <v>Learn more on Bing</v>
  </rv>
  <rv s="1">
    <v>0</v>
    <v>Sel Sector:Energy SPDR (ARCX:XLE)</v>
    <v>2</v>
    <v>3</v>
    <v>Finance</v>
    <v>4</v>
    <v>en-GB</v>
    <v>a267oc</v>
    <v>268435456</v>
    <v>1</v>
    <v>Powered by Refinitiv</v>
    <v>94.71</v>
    <v>65.48</v>
    <v>1.1588000000000001</v>
    <v>0.16</v>
    <v>1.838E-3</v>
    <v>0.03</v>
    <v>3.4389999999999996E-4</v>
    <v>USD</v>
    <v>NYSE Arca</v>
    <v>ARCX</v>
    <v>1E-3</v>
    <v>87.738799999999998</v>
    <v>ETF</v>
    <v>45030.999137314066</v>
    <v>66</v>
    <v>86.72</v>
    <v>38044627294.540001</v>
    <v>Sel Sector:Energy SPDR</v>
    <v>87.19</v>
    <v>87.07</v>
    <v>87.23</v>
    <v>87.26</v>
    <v>XLE</v>
    <v>Sel Sector:Energy SPDR (ARCX:XLE)</v>
    <v>11780079</v>
    <v>24684046</v>
  </rv>
  <rv s="2">
    <v>67</v>
  </rv>
  <rv s="6">
    <v>17</v>
    <v>EUR/GBP</v>
    <v>6</v>
    <v>21</v>
    <v>Finance</v>
    <v>8</v>
    <v>en-GB</v>
    <v>av92z2</v>
    <v>268435456</v>
    <v>1</v>
    <v>Powered by Refinitiv</v>
    <v>0.92420000000000002</v>
    <v>0.8246</v>
    <v>4.4999999999999997E-3</v>
    <v>5.1049999999999993E-3</v>
    <v>GBP</v>
    <v>EUR</v>
    <v>Currency Pair</v>
    <v>45030.875</v>
    <v>Euro/UK Pound Sterling FX Cross Rate</v>
    <v>0.88149999999999995</v>
    <v>0.88600000000000001</v>
    <v>EURGBP</v>
    <v>EUR/GBP</v>
  </rv>
  <rv s="2">
    <v>69</v>
  </rv>
  <rv s="3">
    <v>5</v>
    <v>GBP/JPY</v>
    <v>6</v>
    <v>22</v>
    <v>Finance</v>
    <v>8</v>
    <v>en-GB</v>
    <v>avye1h</v>
    <v>268435456</v>
    <v>1</v>
    <v>Powered by Refinitiv</v>
    <v>172.12</v>
    <v>149.27000000000001</v>
    <v>0.08</v>
    <v>4.8200000000000001E-4</v>
    <v>JPY</v>
    <v>GBP</v>
    <v>166.1</v>
    <v>Currency Pair</v>
    <v>45032.808263888888</v>
    <v>166.13</v>
    <v>UK Pound Sterling/Japanese Yen FX Cross Rate</v>
    <v>166.1</v>
    <v>165.98</v>
    <v>166.06</v>
    <v>GBPJPY</v>
    <v>GBP/JPY</v>
  </rv>
  <rv s="2">
    <v>71</v>
  </rv>
  <rv s="0">
    <v>https://www.bing.com/financeapi/forcetrigger?t=a1yeec&amp;q=XNYS%3aNEM&amp;form=skydnc</v>
    <v>Learn more on Bing</v>
  </rv>
  <rv s="5">
    <v>12</v>
    <v>NEWMONT CORPORATION (XNYS:NEM)</v>
    <v>13</v>
    <v>14</v>
    <v>Finance</v>
    <v>15</v>
    <v>en-GB</v>
    <v>a1yeec</v>
    <v>268435456</v>
    <v>1</v>
    <v>Powered by Refinitiv</v>
    <v>86.37</v>
    <v>37.450000000000003</v>
    <v>0.34670000000000001</v>
    <v>-1.5</v>
    <v>-2.9399999999999999E-2</v>
    <v>5.8599999999999999E-2</v>
    <v>1.183E-3</v>
    <v>USD</v>
    <v>Newmont Corporation is a gold producer. The Company is also engaged in the production of copper, silver, lead and zinc. The Company operates through five segments: North America, South America, Australia, Africa and Nevada. The North America segment consists primarily of Cripple Creek &amp; Victor (CC&amp;V) in the United States of America, Musselwhite, Porcupine and Eleonore in Canada and Penasquito in Mexico. Its South America segment consists primarily of Yanacocha in Peru, Merian in Suriname, and Cerro Negro, Argentina and has an interest in the Pueblo Viejo mine in the Dominican Republic. The Company’s Australia segment consists primarily of Boddington and Tanami in Australia. Its Africa segment consists primarily of Ahafo and Akyem in Ghana. The Company’s Nevada segment consists of an interest in Nevada Gold Mines (NGM) in the United States. The Company has a gold reserve of approximately 96.1 million ounces.</v>
    <v>14600</v>
    <v>New York Stock Exchange</v>
    <v>XNYS</v>
    <v>XNYS</v>
    <v>6900 E Layton Ave, Suite 700, DENVER, CO, 80237 US</v>
    <v>50.47</v>
    <v>Metals &amp; Mining</v>
    <v>Stock</v>
    <v>45030.999844594531</v>
    <v>73</v>
    <v>48.4</v>
    <v>39344060000</v>
    <v>NEWMONT CORPORATION</v>
    <v>NEWMONT CORPORATION</v>
    <v>50.22</v>
    <v>36.326599999999999</v>
    <v>51.02</v>
    <v>49.52</v>
    <v>49.578600000000002</v>
    <v>794508500</v>
    <v>NEM</v>
    <v>NEWMONT CORPORATION (XNYS:NEM)</v>
    <v>11924309</v>
    <v>9952567</v>
    <v>2001</v>
  </rv>
  <rv s="2">
    <v>74</v>
  </rv>
  <rv s="0">
    <v>https://www.bing.com/financeapi/forcetrigger?t=a1ptbh&amp;q=XNYS%3aCLF&amp;form=skydnc</v>
    <v>Learn more on Bing</v>
  </rv>
  <rv s="5">
    <v>12</v>
    <v>CLEVELAND-CLIFFS INC. (XNYS:CLF)</v>
    <v>13</v>
    <v>14</v>
    <v>Finance</v>
    <v>15</v>
    <v>en-GB</v>
    <v>a1ptbh</v>
    <v>268435456</v>
    <v>1</v>
    <v>Powered by Refinitiv</v>
    <v>32.72</v>
    <v>11.824999999999999</v>
    <v>2.2122999999999999</v>
    <v>-0.71</v>
    <v>-3.9292000000000001E-2</v>
    <v>0.05</v>
    <v>2.8799999999999997E-3</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18.135000000000002</v>
    <v>Metals &amp; Mining</v>
    <v>Stock</v>
    <v>45030.999996481252</v>
    <v>76</v>
    <v>17.28</v>
    <v>8941290000</v>
    <v>CLEVELAND-CLIFFS INC.</v>
    <v>CLEVELAND-CLIFFS INC.</v>
    <v>17.95</v>
    <v>7.1959</v>
    <v>18.07</v>
    <v>17.36</v>
    <v>17.41</v>
    <v>515051300</v>
    <v>CLF</v>
    <v>CLEVELAND-CLIFFS INC. (XNYS:CLF)</v>
    <v>9638840</v>
    <v>10010336</v>
    <v>1985</v>
  </rv>
  <rv s="2">
    <v>77</v>
  </rv>
  <rv s="0">
    <v>https://www.bing.com/financeapi/forcetrigger?t=a265bh&amp;q=XNYS%3aX&amp;form=skydnc</v>
    <v>Learn more on Bing</v>
  </rv>
  <rv s="5">
    <v>12</v>
    <v>UNITED STATES STEEL CORPORATION (XNYS:X)</v>
    <v>13</v>
    <v>14</v>
    <v>Finance</v>
    <v>15</v>
    <v>en-GB</v>
    <v>a265bh</v>
    <v>268435456</v>
    <v>1</v>
    <v>Powered by Refinitiv</v>
    <v>38.61</v>
    <v>16.41</v>
    <v>2.1446000000000001</v>
    <v>-0.5</v>
    <v>-1.9026000000000001E-2</v>
    <v>7.0000000000000007E-2</v>
    <v>2.7150000000000004E-3</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26.56</v>
    <v>Metals &amp; Mining</v>
    <v>Stock</v>
    <v>45030.999708124997</v>
    <v>79</v>
    <v>25.414999999999999</v>
    <v>5857124000</v>
    <v>UNITED STATES STEEL CORPORATION</v>
    <v>UNITED STATES STEEL CORPORATION</v>
    <v>26.27</v>
    <v>2.9460000000000002</v>
    <v>26.28</v>
    <v>25.78</v>
    <v>25.85</v>
    <v>227196400</v>
    <v>X</v>
    <v>UNITED STATES STEEL CORPORATION (XNYS:X)</v>
    <v>6223751</v>
    <v>7713522</v>
    <v>2001</v>
  </rv>
  <rv s="2">
    <v>80</v>
  </rv>
  <rv s="0">
    <v>https://www.bing.com/financeapi/forcetrigger?t=a22irw&amp;q=XNYS%3aSBSW&amp;form=skydnc</v>
    <v>Learn more on Bing</v>
  </rv>
  <rv s="5">
    <v>12</v>
    <v>SIBANYE STILLWATER LIMITED (XNYS:SBSW)</v>
    <v>13</v>
    <v>14</v>
    <v>Finance</v>
    <v>15</v>
    <v>en-GB</v>
    <v>a22irw</v>
    <v>268435456</v>
    <v>1</v>
    <v>Powered by Refinitiv</v>
    <v>17</v>
    <v>7.82</v>
    <v>1.5330999999999999</v>
    <v>-0.51</v>
    <v>-5.5799000000000001E-2</v>
    <v>0.01</v>
    <v>1.1590000000000001E-3</v>
    <v>USD</v>
    <v>Sibanye-Stillwater Limited is a mining and metals processing company. The Company offers mining and processing operations and projects and investments across five continents. It is the primary producer of platinum, palladium, rhodium and gold. It produces other platinum group metals (PGMs), such as iridium and ruthenium, along with chrome, copper and nickel as by-products. It provides a portfolio of PGM operations in the United States (US), South Africa, and Zimbabwe; gold operations and projects in South Africa, and copper, gold and PGM exploration properties in North and South America. The Company’s gold project in the Southern Africa region includes Beatrix, Cooke, Driefontein, Kloof, RDRGOLD, and Rand Refinery. Its Southern Africa PGM projects include Kroondal, Rustenburg, Mimosa, Marikana and Platinum Mile. Its PGM project in the Americas region includes Stillwater &amp; East Boulder and Columbus Metallurgical Complex. It also offers a portfolio in green metal projects and operations.</v>
    <v>84981</v>
    <v>New York Stock Exchange</v>
    <v>XNYS</v>
    <v>XNYS</v>
    <v>Bridgeview Hse, Bld 11,Constantia Office, Grnd Fl, Cnr 14Th Ave&amp;Hendrik Potieter, Weltevreden Park, GAUTENG, 1709 ZA</v>
    <v>8.82</v>
    <v>Metals &amp; Mining</v>
    <v>Stock</v>
    <v>45030.995145635934</v>
    <v>82</v>
    <v>8.5150000000000006</v>
    <v>6036469000</v>
    <v>SIBANYE STILLWATER LIMITED</v>
    <v>SIBANYE STILLWATER LIMITED</v>
    <v>8.81</v>
    <v>5.9691000000000001</v>
    <v>9.14</v>
    <v>8.6300000000000008</v>
    <v>8.64</v>
    <v>707641800</v>
    <v>SBSW</v>
    <v>SIBANYE STILLWATER LIMITED (XNYS:SBSW)</v>
    <v>4992986</v>
    <v>4322902</v>
    <v>2014</v>
  </rv>
  <rv s="2">
    <v>83</v>
  </rv>
  <rv s="0">
    <v>https://www.bing.com/financeapi/forcetrigger?t=a25rqh&amp;q=XNAS%3aWDFC&amp;form=skydnc</v>
    <v>Learn more on Bing</v>
  </rv>
  <rv s="5">
    <v>12</v>
    <v>WD-40 COMPANY (XNAS:WDFC)</v>
    <v>13</v>
    <v>14</v>
    <v>Finance</v>
    <v>15</v>
    <v>en-GB</v>
    <v>a25rqh</v>
    <v>268435456</v>
    <v>1</v>
    <v>Powered by Refinitiv</v>
    <v>209.64</v>
    <v>145.16</v>
    <v>-0.16789999999999999</v>
    <v>1.2250000000000001</v>
    <v>6.8289999999999991E-3</v>
    <v>-2.88</v>
    <v>-1.5946999999999999E-2</v>
    <v>USD</v>
    <v>WD-40 Company is a global marketing company. The Company is engaged in developing and selling products that solve problems in workshops, factories, and homes around the world. The Company's segments include Americas, EMEA and Asia-Pacific. The Company owns a range of brands that include maintenance products and homecare and cleaning products, which include WD-40 Multi-Use Product, WD-40 Specialist, 3-IN-ONE, GT85, 2000 Flushes, no vac, 1001, Spot Shot, Lava, Solvol, X-14, and Carpet Fresh. The WD-40 Multi-Use Product is a multi-purpose maintenance product and is sold as an aerosol spray with various delivery systems, a non-aerosol trigger spray and in liquid-bulk form through mass retail stores, hardware stores, warehouse club stores, automotive parts outlets, online retailers and industrial distributors and suppliers. The Company markets and sells its products in more than 176 countries and territories around the world through grocery stores, online retailers, farm supply, and others.</v>
    <v>583</v>
    <v>Nasdaq Stock Market</v>
    <v>XNAS</v>
    <v>XNAS</v>
    <v>9715 Businesspark Avenue, SAN DIEGO, CA, 92131 US</v>
    <v>180.81</v>
    <v>Personal &amp; Household Products &amp; Services</v>
    <v>Stock</v>
    <v>45030.835310578128</v>
    <v>85</v>
    <v>176.56</v>
    <v>2451256000</v>
    <v>WD-40 COMPANY</v>
    <v>WD-40 COMPANY</v>
    <v>178.73</v>
    <v>41.072499999999998</v>
    <v>179.375</v>
    <v>180.6</v>
    <v>177.72</v>
    <v>13572850</v>
    <v>WDFC</v>
    <v>WD-40 COMPANY (XNAS:WDFC)</v>
    <v>135143</v>
    <v>120933</v>
    <v>1999</v>
  </rv>
  <rv s="2">
    <v>86</v>
  </rv>
  <rv s="0">
    <v>https://www.bing.com/financeapi/forcetrigger?t=a1ty7w&amp;q=XNYS%3aGLT&amp;form=skydnc</v>
    <v>Learn more on Bing</v>
  </rv>
  <rv s="5">
    <v>12</v>
    <v>Glatfelter Corporation (XNYS:GLT)</v>
    <v>13</v>
    <v>14</v>
    <v>Finance</v>
    <v>15</v>
    <v>en-GB</v>
    <v>a1ty7w</v>
    <v>268435456</v>
    <v>1</v>
    <v>Powered by Refinitiv</v>
    <v>12.8</v>
    <v>2.08</v>
    <v>1.6427</v>
    <v>-0.08</v>
    <v>-2.1680000000000001E-2</v>
    <v>0</v>
    <v>0</v>
    <v>USD</v>
    <v>Glatfelter Corporation is a global supplier of engineered materials. The Company offers solutions across tea and single-serve coffee filtration, personal hygiene, as well as in many diverse packaging, home improvement and industrial applications. The Company’s segments include Airlaid Materials, Composite Fibers and Spunlace. Its Airlaid Materials segment is engaged in the sales of airlaid nonwoven fabric-like materials used in feminine hygiene products, adult incontinence products, tabletop, specialty wipes, home care products and other airlaid applications. Its Composite Fibers segment is engaged in the sales of single-serve tea and coffee filtration papers, wallcovering base materials, composite laminate papers, technical specialties including substrates for electrical applications, and metallized products. Its Spunlace segment is engaged in the sales of quality spunlace nonwovens for critical cleaning, high-performance materials, personal care, hygiene and medical applications.</v>
    <v>3250</v>
    <v>New York Stock Exchange</v>
    <v>XNYS</v>
    <v>XNYS</v>
    <v>4350 Congress Street, Suite 600, CHARLOTTE, NC, 28209 US</v>
    <v>3.77</v>
    <v>Paper &amp; Forest Products</v>
    <v>Stock</v>
    <v>45030.958333367969</v>
    <v>88</v>
    <v>3.57</v>
    <v>162208200</v>
    <v>Glatfelter Corporation</v>
    <v>Glatfelter Corporation</v>
    <v>3.69</v>
    <v>71.886099999999999</v>
    <v>3.69</v>
    <v>3.61</v>
    <v>3.61</v>
    <v>44933010</v>
    <v>GLT</v>
    <v>Glatfelter Corporation (XNYS:GLT)</v>
    <v>338215</v>
    <v>543327</v>
    <v>1905</v>
  </rv>
  <rv s="2">
    <v>89</v>
  </rv>
  <rv s="0">
    <v>https://www.bing.com/financeapi/forcetrigger?t=bv4fk2&amp;q=XNAS%3aCNEY&amp;form=skydnc</v>
    <v>Learn more on Bing</v>
  </rv>
  <rv s="7">
    <v>23</v>
    <v>CN Energy Group Inc (XNAS:CNEY)</v>
    <v>13</v>
    <v>24</v>
    <v>Finance</v>
    <v>15</v>
    <v>en-GB</v>
    <v>bv4fk2</v>
    <v>268435456</v>
    <v>1</v>
    <v>Powered by Refinitiv</v>
    <v>2.91</v>
    <v>0.16900000000000001</v>
    <v>4.3E-3</v>
    <v>2.5000000000000001E-2</v>
    <v>3.5999999999999999E-3</v>
    <v>2.0419999999999997E-2</v>
    <v>USD</v>
    <v>CN Energy Group Inc is a holding company mainly produces and supplies wood-based activated carbon. The Company also produces biomass electricity generated in the process of producing activated carbon and provides technical service. Through its subsidiaries, its product is primarily used in pharmaceutical manufacturing, industrial manufacturing, water purification, environmental protection, as well as food and beverage production fields.</v>
    <v>150</v>
    <v>Nasdaq Stock Market</v>
    <v>XNAS</v>
    <v>XNAS</v>
    <v>Building 2-B, Room 206, No. 268 Shiniu Road, Liandu District, HANGZHOU, ZHEJIANG, 323010 CN</v>
    <v>0.18</v>
    <v>Chemicals</v>
    <v>Stock</v>
    <v>45030.971165821094</v>
    <v>91</v>
    <v>0.16900000000000001</v>
    <v>7478150</v>
    <v>CN Energy Group Inc</v>
    <v>CN Energy Group Inc</v>
    <v>0.17480000000000001</v>
    <v>1.663</v>
    <v>0.17199999999999999</v>
    <v>0.17630000000000001</v>
    <v>0.1799</v>
    <v>42417160</v>
    <v>CNEY</v>
    <v>CN Energy Group Inc (XNAS:CNEY)</v>
    <v>497931</v>
    <v>1183706</v>
  </rv>
  <rv s="2">
    <v>92</v>
  </rv>
  <rv s="0">
    <v>https://www.bing.com/financeapi/forcetrigger?t=a1z9cw&amp;q=XNYS%3aITP&amp;form=skydnc</v>
    <v>Learn more on Bing</v>
  </rv>
  <rv s="5">
    <v>12</v>
    <v>IT Tech Packaging, Inc. (XNYS:ITP)</v>
    <v>13</v>
    <v>14</v>
    <v>Finance</v>
    <v>15</v>
    <v>en-GB</v>
    <v>a1z9cw</v>
    <v>268435456</v>
    <v>1</v>
    <v>Powered by Refinitiv</v>
    <v>5.12</v>
    <v>0.36</v>
    <v>-0.15709999999999999</v>
    <v>2.4299999999999999E-2</v>
    <v>5.8512000000000002E-2</v>
    <v>-1E-3</v>
    <v>-2.2750000000000001E-3</v>
    <v>USD</v>
    <v>IT Tech Packaging, Inc., formerly Orient Paper, Inc. is a holding company for the Hebei Baoding Orient Paper Milling Company Limited (Orient Paper HB), a producer and distributor of paper products in China. The Company is engaged in production and distribution of four categories of paper products: corrugating medium paper (CMP), offset printing paper, digital photo paper and tissue paper products. The Company, through Baoding Shengde Paper Co., Ltd. (Orient Paper Shengde), is engaged in production and distribution of digital photo paper. The Company operates through two segments: Orient Paper HB, which produces printing paper and CMP, and Orient Paper Shengde, which produces digital photo paper. CMP is used in the manufacturing of cardboard. The Company has over two corrugating medium paper production lines, including PM6 and PM1. The Company also produces finished tissue paper products that are marketed and sold under the Orient Paper brand.</v>
    <v>380</v>
    <v>New York Stock Exchange</v>
    <v>XNYS</v>
    <v>XNYS</v>
    <v>Science Park, Juli Road, Xushui County, Baoding City, BAODING, HEBEI, 072550 CN</v>
    <v>0.44</v>
    <v>Paper &amp; Forest Products</v>
    <v>Stock</v>
    <v>45031.000000046093</v>
    <v>94</v>
    <v>0.42</v>
    <v>4424980</v>
    <v>IT Tech Packaging, Inc.</v>
    <v>IT Tech Packaging, Inc.</v>
    <v>0.42</v>
    <v>1.655</v>
    <v>0.4153</v>
    <v>0.43959999999999999</v>
    <v>0.43859999999999999</v>
    <v>10065920</v>
    <v>ITP</v>
    <v>IT Tech Packaging, Inc. (XNYS:ITP)</v>
    <v>43402</v>
    <v>29535</v>
    <v>2005</v>
  </rv>
  <rv s="2">
    <v>95</v>
  </rv>
  <rv s="0">
    <v>https://www.bing.com/financeapi/forcetrigger?t=a2us9c&amp;q=XNAS%3aSVFD&amp;form=skydnc</v>
    <v>Learn more on Bing</v>
  </rv>
  <rv s="8">
    <v>25</v>
    <v>SAVE FOODS, INC. (XNAS:SVFD)</v>
    <v>13</v>
    <v>26</v>
    <v>Finance</v>
    <v>15</v>
    <v>en-GB</v>
    <v>a2us9c</v>
    <v>268435456</v>
    <v>1</v>
    <v>Powered by Refinitiv</v>
    <v>6.84</v>
    <v>0.63029999999999997</v>
    <v>0.73250000000000004</v>
    <v>-1.7000000000000001E-2</v>
    <v>-2.4390000000000002E-2</v>
    <v>-4.4999999999999998E-2</v>
    <v>-6.6175999999999999E-2</v>
    <v>USD</v>
    <v>Save Foods, Inc. is an agri-food tech company. The Company specializes in eco crop protection that helps reduce food waste and ensure food safety while reducing the use of pesticides. The Company develops green solutions for the food industry. Its solutions are based on Save Foods blend of food acids combined with certain types of oxidizing agent-based sanitizers and in some cases with fungicides at low concentrations. Its green solutions are capable of cleaning, sanitizing and controlling pathogens on fresh produce for human consumption and extending their shelf life by reducing their decay. The Company’s products include Processing Aids- SavePROTECT or PeroStar, which are an application added to fruit and vegetable wash water as a processing aid to peracetic acid (oxidizing agent) to increase its efficiency against plant pathogens, and Sanitizers - SF3HS and SF3H, which consist of a post-harvest cleaning and sanitizing solution to control both plant and foodborne pathogens.</v>
    <v>6</v>
    <v>Nasdaq Stock Market</v>
    <v>XNAS</v>
    <v>XNAS</v>
    <v>156 Fifth Avenue 10Th Floor, Co Earthbound Llc, NEW YORK, NY, 10010-7751 US</v>
    <v>0.73</v>
    <v>Chemicals</v>
    <v>Stock</v>
    <v>45030.886955439062</v>
    <v>97</v>
    <v>0.63029999999999997</v>
    <v>3948230</v>
    <v>SAVE FOODS, INC.</v>
    <v>SAVE FOODS, INC.</v>
    <v>0.73</v>
    <v>0.69699999999999995</v>
    <v>0.68</v>
    <v>0.63500000000000001</v>
    <v>5806220</v>
    <v>SVFD</v>
    <v>SAVE FOODS, INC. (XNAS:SVFD)</v>
    <v>279791</v>
    <v>22362</v>
    <v>2009</v>
  </rv>
  <rv s="2">
    <v>98</v>
  </rv>
  <rv s="0">
    <v>https://www.bing.com/financeapi/forcetrigger?t=buknz2&amp;q=XNAS%3aCRKN&amp;form=skydnc</v>
    <v>Learn more on Bing</v>
  </rv>
  <rv s="8">
    <v>25</v>
    <v>Crown Electrokinetics Corp. (XNAS:CRKN)</v>
    <v>13</v>
    <v>26</v>
    <v>Finance</v>
    <v>15</v>
    <v>en-GB</v>
    <v>buknz2</v>
    <v>268435456</v>
    <v>1</v>
    <v>Powered by Refinitiv</v>
    <v>1.38</v>
    <v>0.05</v>
    <v>1.458</v>
    <v>-1.6000000000000001E-3</v>
    <v>-1.3769E-2</v>
    <v>-2.3E-3</v>
    <v>-2.0070000000000001E-2</v>
    <v>USD</v>
    <v>Crown Electrokinetics Corp. develops and sells optical switching film, which can be embedded between sheets of glass or applied to the surface of glass, or other rigid substrates, such as acrylic, to electronically control opacity (DynamicTint). Its technology allows a transition between clear and dark and can be applied to a range of windows, including commercial buildings, automotive sunroofs, and residential skylights and windows. Its electrokinetic (EK) technology is derived from ink and microfluidic technology. Its EK film technology utilizes nanometer-sized pigment particles that are electrically charged and suspended in a liquid that is sandwiched between two clear substrates that are coated with a transparent conductor oxide (TCO) film. Its plastic films are manufactured using roll-to-roll (R2R) processing equipment. Its DynamicTint Smart Window Insert is specifically designed for retrofitting in the domestic and international commercial real estate install base.</v>
    <v>16</v>
    <v>Nasdaq Stock Market</v>
    <v>XNAS</v>
    <v>XNAS</v>
    <v>1110 NE Circle Blvd, CORVALLIS, OR, 97330 US</v>
    <v>0.11849999999999999</v>
    <v>Construction Materials</v>
    <v>Stock</v>
    <v>45030.998709467189</v>
    <v>100</v>
    <v>0.1103</v>
    <v>5006490</v>
    <v>Crown Electrokinetics Corp.</v>
    <v>Crown Electrokinetics Corp.</v>
    <v>0.11269999999999999</v>
    <v>0.1162</v>
    <v>0.11459999999999999</v>
    <v>0.1123</v>
    <v>43686620</v>
    <v>CRKN</v>
    <v>Crown Electrokinetics Corp. (XNAS:CRKN)</v>
    <v>1238217</v>
    <v>6537840</v>
    <v>2015</v>
  </rv>
  <rv s="2">
    <v>101</v>
  </rv>
  <rv s="0">
    <v>https://www.bing.com/financeapi/forcetrigger?t=a238fr&amp;q=XNAS%3aSNES&amp;form=skydnc</v>
    <v>Learn more on Bing</v>
  </rv>
  <rv s="8">
    <v>25</v>
    <v>SENESTECH, INC (XNAS:SNES)</v>
    <v>13</v>
    <v>26</v>
    <v>Finance</v>
    <v>15</v>
    <v>en-GB</v>
    <v>a238fr</v>
    <v>268435456</v>
    <v>1</v>
    <v>Powered by Refinitiv</v>
    <v>14.6</v>
    <v>1.02</v>
    <v>1.0806</v>
    <v>-0.04</v>
    <v>-3.0769000000000001E-2</v>
    <v>0.04</v>
    <v>3.1745999999999996E-2</v>
    <v>USD</v>
    <v>SenesTech, Inc. is a rodent fertility control specialists, which is focused on to create a healthy environment by virtually eliminating rodent pest populations. Its product ContraPest, is a liquid bait containing the active ingredients 4-vinylcyclohexene diepoxide (VCD) and triptolide. ContraPest limits the reproduction of male and female rats beginning with the first breeding cycle following consumption. ContraPest is a highly palatable liquid formulation that reduces fertility in both male and female rats. Its technology is effective on rat species and its technology can be applied to other mammalian species. ContraPest has two active ingredients: VCD and triptolide. Triptolide, derived from the thunder god vine Tripterygium wilfordii, used in traditional Chinese medicines and other over-the-counter supplements. Triptolide affects the reproductive capacity of both male and female rats. VCD is an occupational chemical that selectively destroys ovarian follicles in rats.</v>
    <v>26</v>
    <v>Nasdaq Stock Market</v>
    <v>XNAS</v>
    <v>XNAS</v>
    <v>23460 N. 19th Ave, Suite 110, PHOENIX, AZ, 85027 US</v>
    <v>1.3698999999999999</v>
    <v>Biotechnology &amp; Medical Research</v>
    <v>Stock</v>
    <v>45030.986801585153</v>
    <v>103</v>
    <v>1.22</v>
    <v>3735250</v>
    <v>SENESTECH, INC</v>
    <v>SENESTECH, INC</v>
    <v>1.3</v>
    <v>1.3</v>
    <v>1.26</v>
    <v>1.3</v>
    <v>2964480</v>
    <v>SNES</v>
    <v>SENESTECH, INC (XNAS:SNES)</v>
    <v>94703</v>
    <v>387533</v>
    <v>2015</v>
  </rv>
  <rv s="2">
    <v>104</v>
  </rv>
  <rv s="0">
    <v>https://www.bing.com/financeapi/forcetrigger?t=a1ygoc&amp;q=XNAS%3aNFLX&amp;form=skydnc</v>
    <v>Learn more on Bing</v>
  </rv>
  <rv s="5">
    <v>12</v>
    <v>NETFLIX, INC. (XNAS:NFLX)</v>
    <v>13</v>
    <v>14</v>
    <v>Finance</v>
    <v>15</v>
    <v>en-GB</v>
    <v>a1ygoc</v>
    <v>268435456</v>
    <v>1</v>
    <v>Powered by Refinitiv</v>
    <v>379.43009999999998</v>
    <v>162.71</v>
    <v>1.2750999999999999</v>
    <v>-7.56</v>
    <v>-2.1838000000000003E-2</v>
    <v>0.60499999999999998</v>
    <v>1.787E-3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344.85300000000001</v>
    <v>Software &amp; IT Services</v>
    <v>Stock</v>
    <v>45030.999866782033</v>
    <v>106</v>
    <v>336.41</v>
    <v>150807800000</v>
    <v>NETFLIX, INC.</v>
    <v>NETFLIX, INC.</v>
    <v>342.94</v>
    <v>37.885899999999999</v>
    <v>346.19</v>
    <v>338.63</v>
    <v>339.23500000000001</v>
    <v>445346800</v>
    <v>NFLX</v>
    <v>NETFLIX, INC. (XNAS:NFLX)</v>
    <v>5350508</v>
    <v>6510395</v>
    <v>1997</v>
  </rv>
  <rv s="2">
    <v>107</v>
  </rv>
  <rv s="0">
    <v>https://www.bing.com/financeapi/forcetrigger?t=bsmyr7&amp;q=XNAS%3aASTS&amp;form=skydnc</v>
    <v>Learn more on Bing</v>
  </rv>
  <rv s="5">
    <v>12</v>
    <v>AST SPACEMOBILE, INC. (XNAS:ASTS)</v>
    <v>13</v>
    <v>14</v>
    <v>Finance</v>
    <v>15</v>
    <v>en-GB</v>
    <v>bsmyr7</v>
    <v>268435456</v>
    <v>1</v>
    <v>Powered by Refinitiv</v>
    <v>14.27</v>
    <v>3.55</v>
    <v>0.66469999999999996</v>
    <v>-0.2</v>
    <v>-4.9139999999999996E-2</v>
    <v>0.06</v>
    <v>1.5504E-2</v>
    <v>USD</v>
    <v>Ast Spacemobile Inc, formerly New Providence Acquisition Corp, is engaged in building the space-based cellular broadband network accessible by standard mobile phones. The Company’s service offering is backed by an Internet Protocol (IP) portfolio and addresses global mobile wireless services market. The Company’s services eliminate connectivity gaps faced by mobile subscribers and bring cellular broadband to population who remain unconnected. It collaborates with mobile network operators and wireless infrastructure companies, including Vodafone Group (Vodafone), Rakuten and American Tower.</v>
    <v>342</v>
    <v>Nasdaq Stock Market</v>
    <v>XNAS</v>
    <v>XNAS</v>
    <v>Midland Intl. Air &amp; Space Port, 2901 Enterprise Lane, MIDLAND, TX, 79706 US</v>
    <v>4.05</v>
    <v>Telecommunications Services</v>
    <v>Stock</v>
    <v>45030.998097325784</v>
    <v>109</v>
    <v>3.82</v>
    <v>471827800</v>
    <v>AST SPACEMOBILE, INC.</v>
    <v>AST SPACEMOBILE, INC.</v>
    <v>4.05</v>
    <v>10771.42</v>
    <v>4.07</v>
    <v>3.87</v>
    <v>3.93</v>
    <v>121919300</v>
    <v>ASTS</v>
    <v>AST SPACEMOBILE, INC. (XNAS:ASTS)</v>
    <v>2865595</v>
    <v>2050952</v>
    <v>2019</v>
  </rv>
  <rv s="2">
    <v>110</v>
  </rv>
  <rv s="0">
    <v>https://www.bing.com/financeapi/forcetrigger?t=a1nhlh&amp;q=XNAS%3aAMZN&amp;form=skydnc</v>
    <v>Learn more on Bing</v>
  </rv>
  <rv s="5">
    <v>12</v>
    <v>AMAZON.COM, INC. (XNAS:AMZN)</v>
    <v>13</v>
    <v>14</v>
    <v>Finance</v>
    <v>15</v>
    <v>en-GB</v>
    <v>a1nhlh</v>
    <v>268435456</v>
    <v>1</v>
    <v>Powered by Refinitiv</v>
    <v>158.649</v>
    <v>81.430000000000007</v>
    <v>1.2632000000000001</v>
    <v>0.11</v>
    <v>1.0739999999999999E-3</v>
    <v>0.19</v>
    <v>1.8529999999999998E-3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103.2013</v>
    <v>Diversified Retail</v>
    <v>Stock</v>
    <v>45030.999876816408</v>
    <v>112</v>
    <v>101.11</v>
    <v>1050447000000</v>
    <v>AMAZON.COM, INC.</v>
    <v>AMAZON.COM, INC.</v>
    <v>102.07</v>
    <v>97.036199999999994</v>
    <v>102.4</v>
    <v>102.51</v>
    <v>102.7</v>
    <v>10247260000</v>
    <v>AMZN</v>
    <v>AMAZON.COM, INC. (XNAS:AMZN)</v>
    <v>51450522</v>
    <v>57633668</v>
    <v>1996</v>
  </rv>
  <rv s="2">
    <v>113</v>
  </rv>
  <rv s="0">
    <v>https://www.bing.com/financeapi/forcetrigger?t=a24kar&amp;q=XNAS%3aTSLA&amp;form=skydnc</v>
    <v>Learn more on Bing</v>
  </rv>
  <rv s="5">
    <v>12</v>
    <v>TESLA, INC. (XNAS:TSLA)</v>
    <v>13</v>
    <v>14</v>
    <v>Finance</v>
    <v>15</v>
    <v>en-GB</v>
    <v>a24kar</v>
    <v>268435456</v>
    <v>1</v>
    <v>Powered by Refinitiv</v>
    <v>364.07299999999998</v>
    <v>101.81</v>
    <v>2.0137999999999998</v>
    <v>-0.9</v>
    <v>-4.8409999999999998E-3</v>
    <v>0.06</v>
    <v>3.2430000000000002E-4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186.28</v>
    <v>Automobiles &amp; Auto Parts</v>
    <v>Stock</v>
    <v>45030.999997696097</v>
    <v>115</v>
    <v>182.01</v>
    <v>586323100000</v>
    <v>TESLA, INC.</v>
    <v>TESLA, INC.</v>
    <v>183.95</v>
    <v>51.283200000000001</v>
    <v>185.9</v>
    <v>185</v>
    <v>185.06</v>
    <v>3169314000</v>
    <v>TSLA</v>
    <v>TESLA, INC. (XNAS:TSLA)</v>
    <v>96438664</v>
    <v>138650848</v>
    <v>2003</v>
  </rv>
  <rv s="2">
    <v>116</v>
  </rv>
  <rv s="0">
    <v>https://www.bing.com/financeapi/forcetrigger?t=a1uj52&amp;q=XNYS%3aHD&amp;form=skydnc</v>
    <v>Learn more on Bing</v>
  </rv>
  <rv s="5">
    <v>12</v>
    <v>THE HOME DEPOT, INC. (XNYS:HD)</v>
    <v>13</v>
    <v>14</v>
    <v>Finance</v>
    <v>15</v>
    <v>en-GB</v>
    <v>a1uj52</v>
    <v>268435456</v>
    <v>1</v>
    <v>Powered by Refinitiv</v>
    <v>347.25</v>
    <v>264.51</v>
    <v>0.92879999999999996</v>
    <v>0.04</v>
    <v>1.3690000000000002E-4</v>
    <v>0.51</v>
    <v>1.7449999999999998E-3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296.2</v>
    <v>Specialty Retailers</v>
    <v>Stock</v>
    <v>45030.999664560157</v>
    <v>118</v>
    <v>291.38</v>
    <v>295891800000</v>
    <v>THE HOME DEPOT, INC.</v>
    <v>THE HOME DEPOT, INC.</v>
    <v>292.14999999999998</v>
    <v>17.505299999999998</v>
    <v>292.14999999999998</v>
    <v>292.19</v>
    <v>292.7</v>
    <v>1012669000</v>
    <v>HD</v>
    <v>THE HOME DEPOT, INC. (XNYS:HD)</v>
    <v>2653419</v>
    <v>4146789</v>
    <v>1978</v>
  </rv>
  <rv s="2">
    <v>119</v>
  </rv>
  <rv s="0">
    <v>https://www.bing.com/financeapi/forcetrigger?t=bqrtfr&amp;q=XNAS%3aDKNG&amp;form=skydnc</v>
    <v>Learn more on Bing</v>
  </rv>
  <rv s="8">
    <v>25</v>
    <v>DRAFTKINGS INC. (XNAS:DKNG)</v>
    <v>13</v>
    <v>26</v>
    <v>Finance</v>
    <v>15</v>
    <v>en-GB</v>
    <v>bqrtfr</v>
    <v>268435456</v>
    <v>1</v>
    <v>Powered by Refinitiv</v>
    <v>21.62</v>
    <v>9.77</v>
    <v>1.7864</v>
    <v>0.16</v>
    <v>8.4209999999999997E-3</v>
    <v>0</v>
    <v>0</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19.18</v>
    <v>Hotels &amp; Entertainment Services</v>
    <v>Stock</v>
    <v>45030.999992522658</v>
    <v>121</v>
    <v>18.63</v>
    <v>8846161000</v>
    <v>DRAFTKINGS INC.</v>
    <v>DRAFTKINGS INC.</v>
    <v>18.88</v>
    <v>19</v>
    <v>19.16</v>
    <v>19.16</v>
    <v>461699400</v>
    <v>DKNG</v>
    <v>DRAFTKINGS INC. (XNAS:DKNG)</v>
    <v>7912882</v>
    <v>9697287</v>
    <v>2021</v>
  </rv>
  <rv s="2">
    <v>122</v>
  </rv>
  <rv s="0">
    <v>https://www.bing.com/financeapi/forcetrigger?t=a1ql9c&amp;q=XNYS%3aCVNA&amp;form=skydnc</v>
    <v>Learn more on Bing</v>
  </rv>
  <rv s="8">
    <v>25</v>
    <v>CARVANA CO. (XNYS:CVNA)</v>
    <v>13</v>
    <v>26</v>
    <v>Finance</v>
    <v>15</v>
    <v>en-GB</v>
    <v>a1ql9c</v>
    <v>268435456</v>
    <v>1</v>
    <v>Powered by Refinitiv</v>
    <v>103.4199</v>
    <v>3.55</v>
    <v>2.8372999999999999</v>
    <v>-0.4</v>
    <v>-4.2689000000000005E-2</v>
    <v>-0.04</v>
    <v>-4.4590000000000003E-3</v>
    <v>USD</v>
    <v>Carvana Co. is a holding company, which is an e-commerce platform for buying used cars. Through the Company’s platform, consumers can research and identify a vehicle, inspect it using its 360-degree vehicle imaging technology, obtain financing and warranty coverage, purchase the vehicle and schedule delivery or pick-up, all from their desktop or mobile devices. The Company’s transaction technologies and online platform allows customers to secure financing, complete a purchase and schedule delivery or pick-up online. Customers in certain markets also have the option to pick up their vehicle at one of their vending machines. Its in-house distribution network serves over 311 metropolitan markets.</v>
    <v>16600</v>
    <v>New York Stock Exchange</v>
    <v>XNYS</v>
    <v>XNYS</v>
    <v>300 E. Rio Salado Parkway, TEMPE, AZ, 85281 US</v>
    <v>9.8000000000000007</v>
    <v>Specialty Retailers</v>
    <v>Stock</v>
    <v>45030.999660844529</v>
    <v>124</v>
    <v>8.68</v>
    <v>1694955000</v>
    <v>CARVANA CO.</v>
    <v>CARVANA CO.</v>
    <v>9.4700000000000006</v>
    <v>9.3699999999999992</v>
    <v>8.9700000000000006</v>
    <v>8.93</v>
    <v>188958200</v>
    <v>CVNA</v>
    <v>CARVANA CO. (XNYS:CVNA)</v>
    <v>8468951</v>
    <v>12836144</v>
    <v>2016</v>
  </rv>
  <rv s="2">
    <v>125</v>
  </rv>
  <rv s="0">
    <v>https://www.bing.com/financeapi/forcetrigger?t=bjo5zr&amp;q=XNAS%3aGTX&amp;form=skydnc</v>
    <v>Learn more on Bing</v>
  </rv>
  <rv s="5">
    <v>12</v>
    <v>GARRETT MOTION INC. (XNAS:GTX)</v>
    <v>13</v>
    <v>14</v>
    <v>Finance</v>
    <v>15</v>
    <v>en-GB</v>
    <v>bjo5zr</v>
    <v>268435456</v>
    <v>1</v>
    <v>Powered by Refinitiv</v>
    <v>8.65</v>
    <v>5.57</v>
    <v>1.3465</v>
    <v>-0.28000000000000003</v>
    <v>-3.4230000000000003E-2</v>
    <v>-0.22</v>
    <v>-2.7848000000000001E-2</v>
    <v>USD</v>
    <v>Garrett Motion Inc is a Switzerland-based automotive technology company. The Company designs, manufactures and sells turbocharger and electric boosting technologies for light and commercial vehicle original equipment manufacturers (OEMs) and the aftermarket. The Company offers turbochargers for gasoline, diesel, natural gas and electrified (hybrid and fuel cell) powertrains. In addition, the Company provides products and services for the connected vehicle market, including software focused on automotive cybersecurity and integrated vehicle health management (IVHM). The Company has a number of research and development (R&amp;D) centers, engineering facilities and factories around the world, as well as a global distribution network. It is a spin-off of Honeywell International Inc.</v>
    <v>7300</v>
    <v>Nasdaq Stock Market</v>
    <v>XNAS</v>
    <v>XNAS</v>
    <v>ZA La Piece 16, ROLLE, VAUD, 1180 CH</v>
    <v>8.26</v>
    <v>Automobiles &amp; Auto Parts</v>
    <v>Stock</v>
    <v>45030.881747245316</v>
    <v>127</v>
    <v>7.86</v>
    <v>512259700</v>
    <v>GARRETT MOTION INC.</v>
    <v>GARRETT MOTION INC.</v>
    <v>8.17</v>
    <v>10.854699999999999</v>
    <v>8.18</v>
    <v>7.9</v>
    <v>7.68</v>
    <v>64843000</v>
    <v>GTX</v>
    <v>GARRETT MOTION INC. (XNAS:GTX)</v>
    <v>255496</v>
    <v>200755</v>
    <v>2018</v>
  </rv>
  <rv s="2">
    <v>128</v>
  </rv>
  <rv s="0">
    <v>https://www.bing.com/financeapi/forcetrigger?t=azbwkr&amp;q=XNAS%3aQRTEA&amp;form=skydnc</v>
    <v>Learn more on Bing</v>
  </rv>
  <rv s="8">
    <v>25</v>
    <v>QURATE RETAIL, INC. (XNAS:QRTEA)</v>
    <v>13</v>
    <v>26</v>
    <v>Finance</v>
    <v>15</v>
    <v>en-GB</v>
    <v>azbwkr</v>
    <v>268435456</v>
    <v>1</v>
    <v>Powered by Refinitiv</v>
    <v>4.78</v>
    <v>0.77759999999999996</v>
    <v>1.8364</v>
    <v>-3.4799999999999998E-2</v>
    <v>-4.1651999999999995E-2</v>
    <v>8.9999999999999993E-3</v>
    <v>1.1240000000000002E-2</v>
    <v>USD</v>
    <v>Qurate Retail, Inc. is engaged in the video and online commerce industries in North America, Europe and Asia. The Company operates through its subsidiaries, QVC, Inc. (QVC), which includes, HSN, Inc. (HSN), Zulily, LLC (Zulily), and Cornerstone Brands, Inc. (CBI). The Company's segments include QxH, QVC and CBI. Its QxH segment consists of QVC U.S. and HSN, which offers a variety of consumer products in the United States, primarily by means of its televised shopping programs and via the Internet through their websites and mobile applications (app). Its QVC segment offers a variety of consumer products in several foreign countries, primarily by means of its televised shopping programs and through its international Websites and mobile apps. Its CBI segment consists of a portfolio of aspirational home and apparel brands in the United States, that sells merchandise through brick-and-mortar retail locations as well as via the Internet through their Websites.</v>
    <v>24600</v>
    <v>Nasdaq Stock Market</v>
    <v>XNAS</v>
    <v>XNAS</v>
    <v>12300 Liberty Blvd, ENGLEWOOD, CO, 80112-7009 US</v>
    <v>0.92020000000000002</v>
    <v>Diversified Retail</v>
    <v>Stock</v>
    <v>45030.983411978908</v>
    <v>130</v>
    <v>0.77759999999999996</v>
    <v>335427100</v>
    <v>QURATE RETAIL, INC.</v>
    <v>QURATE RETAIL, INC.</v>
    <v>0.875</v>
    <v>0.83550000000000002</v>
    <v>0.80069999999999997</v>
    <v>0.80969999999999998</v>
    <v>382782700</v>
    <v>QRTEA</v>
    <v>QURATE RETAIL, INC. (XNAS:QRTEA)</v>
    <v>5263456</v>
    <v>9236299</v>
    <v>2006</v>
  </rv>
  <rv s="2">
    <v>131</v>
  </rv>
  <rv s="0">
    <v>https://www.bing.com/financeapi/forcetrigger?t=bokf52&amp;q=XNAS%3aCNXA&amp;form=skydnc</v>
    <v>Learn more on Bing</v>
  </rv>
  <rv s="9">
    <v>27</v>
    <v>CONNEXA SPORTS TECHNOLOGIES INC. (XNAS:CNXA)</v>
    <v>13</v>
    <v>28</v>
    <v>Finance</v>
    <v>15</v>
    <v>en-GB</v>
    <v>bokf52</v>
    <v>268435456</v>
    <v>1</v>
    <v>Powered by Refinitiv</v>
    <v>14</v>
    <v>0.13500000000000001</v>
    <v>1.6476</v>
    <v>1.44E-2</v>
    <v>9.8901000000000003E-2</v>
    <v>-6.9999999999999999E-4</v>
    <v>-4.3750000000000004E-3</v>
    <v>USD</v>
    <v>Connexa Sports Technologies Inc. is a connected sports company, which is engaged in delivering products, technologies, and services across a range of activities in sports. It offers an integration of advanced technologies, including Automated Video, 5G Mobile, artificial Intelligence (AI), Big Data, Content and Performance Analytics. It helps in turning the sports facilities Smart with connected camera technology and connecting consumers to their sport. It provides automated production and live streaming of practices, matches, lessons, tournaments, and events. Its over-the-top (OTT) capabilities provide content for fan engagement, digital marketing, and strategic partnerships (betting). The Company's portfolio of brands includes Slinger and GAMEFACE.AI. Slinger delivers advanced and accessible game improvement products and technologies across tennis and other ball sports. GAMEFACE.AI extracts relevant performance insights for sports through its AI and machine learning software.</v>
    <v>Nasdaq Stock Market</v>
    <v>XNAS</v>
    <v>XNAS</v>
    <v>2709 N. Rolling Road, Suite 138, WINDSOR MILL, MD, 21244 US</v>
    <v>0.16</v>
    <v>Leisure Products</v>
    <v>Stock</v>
    <v>45030.955685832814</v>
    <v>133</v>
    <v>0.14130000000000001</v>
    <v>2026110</v>
    <v>CONNEXA SPORTS TECHNOLOGIES INC.</v>
    <v>CONNEXA SPORTS TECHNOLOGIES INC.</v>
    <v>0.14699999999999999</v>
    <v>0.14560000000000001</v>
    <v>0.16</v>
    <v>0.1593</v>
    <v>12663210</v>
    <v>CNXA</v>
    <v>CONNEXA SPORTS TECHNOLOGIES INC. (XNAS:CNXA)</v>
    <v>125396</v>
    <v>294916</v>
    <v>2022</v>
  </rv>
  <rv s="2">
    <v>134</v>
  </rv>
  <rv s="0">
    <v>https://www.bing.com/financeapi/forcetrigger?t=a1r9cw&amp;q=XNAS%3aKDP&amp;form=skydnc</v>
    <v>Learn more on Bing</v>
  </rv>
  <rv s="5">
    <v>12</v>
    <v>KEURIG DR PEPPER INC. (XNAS:KDP)</v>
    <v>13</v>
    <v>14</v>
    <v>Finance</v>
    <v>15</v>
    <v>en-GB</v>
    <v>a1r9cw</v>
    <v>268435456</v>
    <v>1</v>
    <v>Powered by Refinitiv</v>
    <v>41.31</v>
    <v>33.35</v>
    <v>0.60650000000000004</v>
    <v>-0.14000000000000001</v>
    <v>-3.973E-3</v>
    <v>0</v>
    <v>0</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The Company's segments include Coffee Systems, Packaged Beverages, Beverage Concentrates and Latin America Beverages. The Coffee Systems segment is a producer of single serve brewers and specialty coffee. Packaged Beverages and Latin America Beverages segment is principally a brand ownership, manufacturing, and distribution business of CSDs. The Company’s brand portfolio includes CSD brands, such as Dr Pepper, Canada Dry, Schweppes, Crush, Sunkist, A&amp;W, 7UP, SunDrop, Squirt, Big Red, Vernors and RC Cola, and NCB brands, which include Snapple, Mott's, Bai, Clamato, Hawaiian Punch, Core, Yoo-Hoo, ReaLemon, evian, Vita Coco, and Mr and Mrs T mixers.</v>
    <v>28000</v>
    <v>Nasdaq Stock Market</v>
    <v>XNAS</v>
    <v>XNAS</v>
    <v>53 South Ave, BURLINGTON, MA, 01803-4903 US</v>
    <v>35.365000000000002</v>
    <v>Beverages</v>
    <v>Stock</v>
    <v>45030.983005971873</v>
    <v>136</v>
    <v>35.005000000000003</v>
    <v>49366300000</v>
    <v>KEURIG DR PEPPER INC.</v>
    <v>KEURIG DR PEPPER INC.</v>
    <v>35.024999999999999</v>
    <v>34.959600000000002</v>
    <v>35.24</v>
    <v>35.1</v>
    <v>35.1</v>
    <v>1406447000</v>
    <v>KDP</v>
    <v>KEURIG DR PEPPER INC. (XNAS:KDP)</v>
    <v>6577054</v>
    <v>8606764</v>
    <v>2007</v>
  </rv>
  <rv s="2">
    <v>137</v>
  </rv>
  <rv s="0">
    <v>https://www.bing.com/financeapi/forcetrigger?t=a2gunm&amp;q=XNYS%3aFLNG&amp;form=skydnc</v>
    <v>Learn more on Bing</v>
  </rv>
  <rv s="5">
    <v>12</v>
    <v>FLEX LNG LTD. (XNYS:FLNG)</v>
    <v>13</v>
    <v>29</v>
    <v>Finance</v>
    <v>15</v>
    <v>en-GB</v>
    <v>a2gunm</v>
    <v>268435456</v>
    <v>1</v>
    <v>Powered by Refinitiv</v>
    <v>38.243200000000002</v>
    <v>23.2501</v>
    <v>0.72260000000000002</v>
    <v>-0.02</v>
    <v>-5.6879999999999995E-4</v>
    <v>0.26</v>
    <v>7.3990000000000002E-3</v>
    <v>USD</v>
    <v>FLEX LNG Ltd. is focused on seaborne transportation of liquefied natural gas (LNG). The Company is an owner and commercial operator of fuel efficient, fifth generation liquefied natural gas (LNG) carriers. The Company owns and operates nine Mtype, Electronically Controlled, Gas Injection (MEGI) LNG carriers, of which four have partial re-liquefaction systems installed and three have full re-liquefaction systems installed, and four Generation X Dual Fuel (X-DF) LNG carriers, which it collectively refers to as Operating Vessels. The Company’s operating vessels Include Flex Endeavour, Flex Enterprise, Flex Ranger, Flex Rainbow, Flex Constellation, Flex Courageous, Flex Aurora, Flex Amber, Flex Artemis, Flex Resolute, Flex Freedom, Flex Volunteer and Flex Vigilant. Its subsidiaries include Flex LNG Chartering Limited, Flex LNG Management AS, Flex LNG Bermuda Management Limited, Flex LNG Management Limited, Flex LNG Fleet Limited, Flex LNG Endeavour Limited and Flex LNG Enterprise Limited.</v>
    <v>9</v>
    <v>New York Stock Exchange</v>
    <v>XNYS</v>
    <v>XNYS</v>
    <v>Par-La-Ville Place, 14 Par-La-Ville Road, HAMILTON, HM 08 BM</v>
    <v>35.259500000000003</v>
    <v>Oil &amp; Gas Related Equipment and Services</v>
    <v>Stock</v>
    <v>45030.98076071719</v>
    <v>139</v>
    <v>34.6</v>
    <v>19685670000</v>
    <v>FLEX LNG LTD.</v>
    <v>FLEX LNG LTD.</v>
    <v>34.76</v>
    <v>9.9414999999999996</v>
    <v>35.159999999999997</v>
    <v>35.14</v>
    <v>35.4</v>
    <v>54520320</v>
    <v>FLNG</v>
    <v>FLEX LNG LTD. (XNYS:FLNG)</v>
    <v>379282</v>
    <v>456586</v>
    <v>2017</v>
  </rv>
  <rv s="2">
    <v>140</v>
  </rv>
  <rv s="0">
    <v>https://www.bing.com/financeapi/forcetrigger?t=a1rl77&amp;q=XNYS%3aOVV&amp;form=skydnc</v>
    <v>Learn more on Bing</v>
  </rv>
  <rv s="5">
    <v>12</v>
    <v>OVINTIV INC. (XNYS:OVV)</v>
    <v>13</v>
    <v>14</v>
    <v>Finance</v>
    <v>15</v>
    <v>en-GB</v>
    <v>a1rl77</v>
    <v>268435456</v>
    <v>1</v>
    <v>Powered by Refinitiv</v>
    <v>63.3</v>
    <v>32.26</v>
    <v>2.8010999999999999</v>
    <v>-0.13</v>
    <v>-3.3610000000000003E-3</v>
    <v>0.15</v>
    <v>3.8909999999999999E-3</v>
    <v>USD</v>
    <v>Ovintiv Inc. is an oil and natural gas exploration and production company, which is focused on developing its multi-basin portfolio of oil and natural gas assets located in the United States and Canada. The Company’s operations also include the marketing of oil, natural gas liquids (NGLs) and natural gas. The Company operates through three segments: USA Operations, Canadian Operations and Market Optimization. USA Operations segment includes the exploration for, development of, and production of oil, NGLs, natural gas and other related activities within the United States. Canadian Operations segment includes the exploration for, development of, and production of oil, NGLs, natural gas and other related activities within Canada. The Market Optimization segment is primarily responsible for the sale of the Company's production to third party customers. The segment’s activities also include third-party purchases and sales of products.</v>
    <v>1744</v>
    <v>New York Stock Exchange</v>
    <v>XNYS</v>
    <v>XNYS</v>
    <v>370 - 17Th Street, Suite 1700, DENVER, CO, 80202 US</v>
    <v>39.28</v>
    <v>Oil &amp; Gas</v>
    <v>Stock</v>
    <v>45030.989773946094</v>
    <v>142</v>
    <v>38.159999999999997</v>
    <v>9372379000</v>
    <v>OVINTIV INC.</v>
    <v>OVINTIV INC.</v>
    <v>38.909999999999997</v>
    <v>2.726</v>
    <v>38.68</v>
    <v>38.549999999999997</v>
    <v>38.700000000000003</v>
    <v>243122700</v>
    <v>OVV</v>
    <v>OVINTIV INC. (XNYS:OVV)</v>
    <v>2485233</v>
    <v>4086431</v>
    <v>2020</v>
  </rv>
  <rv s="2">
    <v>143</v>
  </rv>
  <rv s="0">
    <v>https://www.bing.com/financeapi/forcetrigger?t=a23u5r&amp;q=XNYS%3aSWN&amp;form=skydnc</v>
    <v>Learn more on Bing</v>
  </rv>
  <rv s="5">
    <v>12</v>
    <v>SOUTHWESTERN ENERGY COMPANY (XNYS:SWN)</v>
    <v>13</v>
    <v>14</v>
    <v>Finance</v>
    <v>15</v>
    <v>en-GB</v>
    <v>a23u5r</v>
    <v>268435456</v>
    <v>1</v>
    <v>Powered by Refinitiv</v>
    <v>9.8699999999999992</v>
    <v>4.5999999999999996</v>
    <v>1.3129999999999999</v>
    <v>0</v>
    <v>0</v>
    <v>0.01</v>
    <v>1.9380000000000001E-3</v>
    <v>USD</v>
    <v>Southwestern Energy Company is an independent energy company. The Company operates through two segments: Exploration and Production (E&amp;P) and Marketing. It is engaged in the business of exploration and production of natural gas as well as associated natural gas liquids (NGLs) and oil in its core positions in the Appalachia and Haynesville natural gas basins in the United States. It is focused on the development of unconventional natural gas reservoirs located in Pennsylvania, West Virginia, Ohio and Louisiana. Its operations in Pennsylvania, West Virginia and Ohio (Appalachia) are primarily focused on the Marcellus Shale, the Utica and the Upper Devonian unconventional natural gas and liquids reservoirs. Its operations in Louisiana (Haynesville) are focused on the Haynesville and Bossier natural gas reservoirs. It operates a fleet of drilling rigs and has leased two pressure pumping spreads with a total capacity of 69,000 horsepower along with additional supporting pump down equipment.</v>
    <v>1118</v>
    <v>New York Stock Exchange</v>
    <v>XNYS</v>
    <v>XNYS</v>
    <v>10000 Energy Drive, SPRING, TX, 77389 US</v>
    <v>5.21</v>
    <v>Oil &amp; Gas</v>
    <v>Stock</v>
    <v>45030.998191064064</v>
    <v>145</v>
    <v>5.12</v>
    <v>5682514000</v>
    <v>SOUTHWESTERN ENERGY COMPANY</v>
    <v>SOUTHWESTERN ENERGY COMPANY</v>
    <v>5.17</v>
    <v>3.1023999999999998</v>
    <v>5.16</v>
    <v>5.16</v>
    <v>5.17</v>
    <v>1101262000</v>
    <v>SWN</v>
    <v>SOUTHWESTERN ENERGY COMPANY (XNYS:SWN)</v>
    <v>8181880</v>
    <v>25840156</v>
    <v>2006</v>
  </rv>
  <rv s="2">
    <v>146</v>
  </rv>
  <rv s="0">
    <v>https://www.bing.com/financeapi/forcetrigger?t=a2215r&amp;q=XNYS%3aRIG&amp;form=skydnc</v>
    <v>Learn more on Bing</v>
  </rv>
  <rv s="5">
    <v>12</v>
    <v>Transocean Ltd (XNYS:RIG)</v>
    <v>13</v>
    <v>14</v>
    <v>Finance</v>
    <v>15</v>
    <v>en-GB</v>
    <v>a2215r</v>
    <v>268435456</v>
    <v>1</v>
    <v>Powered by Refinitiv</v>
    <v>7.74</v>
    <v>2.3199999999999998</v>
    <v>2.9108999999999998</v>
    <v>-0.13</v>
    <v>-1.9460999999999999E-2</v>
    <v>-0.03</v>
    <v>-4.5799999999999999E-3</v>
    <v>USD</v>
    <v>Transocean Ltd. is an international provider of offshore contract drilling services for oil and gas wells. The Company's primary business is to contract its drilling rigs, related equipment and work crews on a dayrate basis to drill oil and gas wells. As of February 9, 2017, it owned or had partial ownership interests in and operated 56 mobile offshore drilling units. As of February 9, 2017, its fleet consisted of 30 floaters, seven harsh environment floaters, three deepwater floaters, six midwater floaters and 10 high-specification jackups. As February 9, 2017, it also had four ultra-deepwater drillships and five high-specification jackups under construction or under contract to be constructed. Its contract drilling services operations are spread across oil and gas exploration and development areas throughout the world. The Company's drilling fleet can be characterized as floaters, including drillships and semisubmersibles, and jackups.</v>
    <v>5340</v>
    <v>New York Stock Exchange</v>
    <v>XNYS</v>
    <v>XNYS</v>
    <v>Turmstrasse 30, STEINHAUSEN, ZUG, 6312 CH</v>
    <v>6.78</v>
    <v>Oil &amp; Gas Related Equipment and Services</v>
    <v>Stock</v>
    <v>45030.991970126561</v>
    <v>148</v>
    <v>6.48</v>
    <v>4793604000</v>
    <v>Transocean Ltd</v>
    <v>Transocean Ltd</v>
    <v>6.73</v>
    <v>0</v>
    <v>6.68</v>
    <v>6.55</v>
    <v>6.52</v>
    <v>731847900</v>
    <v>RIG</v>
    <v>Transocean Ltd (XNYS:RIG)</v>
    <v>8911630</v>
    <v>23012468</v>
    <v>2008</v>
  </rv>
  <rv s="2">
    <v>149</v>
  </rv>
  <rv s="0">
    <v>https://www.bing.com/financeapi/forcetrigger?t=c48jsm&amp;q=XNAS%3aPFHC&amp;form=skydnc</v>
    <v>Learn more on Bing</v>
  </rv>
  <rv s="5">
    <v>12</v>
    <v>ProFrac Holding Corp (XNAS:ACDC)</v>
    <v>13</v>
    <v>14</v>
    <v>Finance</v>
    <v>15</v>
    <v>en-GB</v>
    <v>c48jsm</v>
    <v>268435456</v>
    <v>1</v>
    <v>Powered by Refinitiv</v>
    <v>27</v>
    <v>10.15</v>
    <v>1.2709999999999999</v>
    <v>0.12</v>
    <v>9.2810000000000011E-3</v>
    <v>0.04</v>
    <v>3.065E-3</v>
    <v>USD</v>
    <v>ProFrac Holding Corp. is a vertically integrated energy services company. The Company is engaged in providing hydraulic fracturing, completion services and other complementary products and services to upstream oil and gas companies engaged in the exploration and production (E&amp;P) of North American unconventional oil and natural gas resources. It provides in-basin sand in North America. Its four mines produces approximately 10.4 million tons per year of proppant. Its solutions to the North American Oil and Gas industry include project design and manufacturing, sand and chemical supply, logistics coordination and data reporting, automation technology, emissions reduction, and additive manufacturing. The Company also provides pressure pumping services with operations in the Rockies and Eagle Ford. It operates frac fleets totaling 204,500 hydraulic horsepower that offer opportunity for upgrades through the additions of dynamic gas blending (DGB) engines and engine idle reduction systems.</v>
    <v>3664</v>
    <v>Nasdaq Stock Market</v>
    <v>XNAS</v>
    <v>XNAS</v>
    <v>333 Shops Boulevard, Suite 301, WILLOW PARK, TX, 76087 US</v>
    <v>13.08</v>
    <v>Oil &amp; Gas Related Equipment and Services</v>
    <v>Stock</v>
    <v>45030.997628332814</v>
    <v>151</v>
    <v>12.58</v>
    <v>2073622000</v>
    <v>ProFrac Holding Corp</v>
    <v>ProFrac Holding Corp</v>
    <v>12.95</v>
    <v>5.0069999999999997</v>
    <v>12.93</v>
    <v>13.05</v>
    <v>13.09</v>
    <v>158898200</v>
    <v>ACDC</v>
    <v>ProFrac Holding Corp (XNAS:ACDC)</v>
    <v>618648</v>
    <v>1022309</v>
    <v>2021</v>
  </rv>
  <rv s="2">
    <v>152</v>
  </rv>
  <rv s="0">
    <v>https://www.bing.com/financeapi/forcetrigger?t=a1x3a2&amp;q=XNYS%3aLPI&amp;form=skydnc</v>
    <v>Learn more on Bing</v>
  </rv>
  <rv s="5">
    <v>12</v>
    <v>VITAL ENERGY, INC. (XNYS:VTLE)</v>
    <v>13</v>
    <v>14</v>
    <v>Finance</v>
    <v>15</v>
    <v>en-GB</v>
    <v>a1x3a2</v>
    <v>268435456</v>
    <v>1</v>
    <v>Powered by Refinitiv</v>
    <v>120.86</v>
    <v>39.74</v>
    <v>3.3576000000000001</v>
    <v>-1</v>
    <v>-1.8692E-2</v>
    <v>-0.01</v>
    <v>-1.9050000000000002E-4</v>
    <v>USD</v>
    <v>Vital Energy, Inc., formerly Laredo Petroleum, Inc., is an independent energy company. The Company is focused on the acquisition, exploration and development of oil and natural gas properties in the Permian Basin of West Texas. The Company covers approximately 163,000 net acres in the Permian Basin and has production of over 79,600 net barrels of oil equivalent (BOE) per day.</v>
    <v>289</v>
    <v>New York Stock Exchange</v>
    <v>XNYS</v>
    <v>XNYS</v>
    <v>521 E. Second Street South, Suite 1000, TULSA, OK, 74120 US</v>
    <v>54.3</v>
    <v>Oil &amp; Gas</v>
    <v>Stock</v>
    <v>45030.996297534373</v>
    <v>154</v>
    <v>51.78</v>
    <v>893819000</v>
    <v>VITAL ENERGY, INC.</v>
    <v>VITAL ENERGY, INC.</v>
    <v>53.6</v>
    <v>1.4288000000000001</v>
    <v>53.5</v>
    <v>52.5</v>
    <v>52.49</v>
    <v>17025120</v>
    <v>VTLE</v>
    <v>VITAL ENERGY, INC. (XNYS:VTLE)</v>
    <v>721287</v>
    <v>804403</v>
    <v>2011</v>
  </rv>
  <rv s="2">
    <v>155</v>
  </rv>
  <rv s="0">
    <v>https://www.bing.com/financeapi/forcetrigger?t=a24lww&amp;q=XNYS%3aTTI&amp;form=skydnc</v>
    <v>Learn more on Bing</v>
  </rv>
  <rv s="5">
    <v>12</v>
    <v>TETRA TECHNOLOGIES, INC. (XNYS:TTI)</v>
    <v>13</v>
    <v>14</v>
    <v>Finance</v>
    <v>15</v>
    <v>en-GB</v>
    <v>a24lww</v>
    <v>268435456</v>
    <v>1</v>
    <v>Powered by Refinitiv</v>
    <v>5.8150000000000004</v>
    <v>2.4300000000000002</v>
    <v>2.5476000000000001</v>
    <v>0.04</v>
    <v>1.278E-2</v>
    <v>0.02</v>
    <v>6.3090000000000004E-3</v>
    <v>USD</v>
    <v>TETRA Technologies, Inc. is an energy services and solutions company. The Company is focused on bromine-based completion fluids, calcium chloride, water management solutions, frac flowback, and production well testing services. The Company's segments include Completion Fluids &amp; Products Division and Water &amp; Flowback Services Division. The Completion Fluids &amp; Products Division manufactures and markets clear brine fluids (CBFs), additives, and associated products and services to the oil and gas industry for use in well drilling, completion, and workover operations in the United States and in certain countries in Latin America, Europe, Asia, the Middle East, and Africa. The Water &amp; Flowback Services Division provides a range of water management services that support hydraulic fracturing in unconventional well completions for domestic onshore oil and gas operators. These services include fresh and produced water analysis, treatment and recycling, blending and distribution and others.</v>
    <v>1300</v>
    <v>New York Stock Exchange</v>
    <v>XNYS</v>
    <v>XNYS</v>
    <v>24955 Interstate 45 North, THE WOODLANDS, TX, 77380 US</v>
    <v>3.1749999999999998</v>
    <v>Oil &amp; Gas Related Equipment and Services</v>
    <v>Stock</v>
    <v>45030.958333344533</v>
    <v>157</v>
    <v>3.05</v>
    <v>410051700</v>
    <v>TETRA TECHNOLOGIES, INC.</v>
    <v>TETRA TECHNOLOGIES, INC.</v>
    <v>3.12</v>
    <v>53.059800000000003</v>
    <v>3.13</v>
    <v>3.17</v>
    <v>3.19</v>
    <v>129353900</v>
    <v>TTI</v>
    <v>TETRA TECHNOLOGIES, INC. (XNYS:TTI)</v>
    <v>815911</v>
    <v>1829455</v>
    <v>1981</v>
  </rv>
  <rv s="2">
    <v>158</v>
  </rv>
  <rv s="0">
    <v>https://www.bing.com/financeapi/forcetrigger?t=c6hjar&amp;q=XTSX%3aCEI&amp;form=skydnc</v>
    <v>Learn more on Bing</v>
  </rv>
  <rv s="10">
    <v>30</v>
    <v>Coelacanth Energy Inc. (XTSX:CEI)</v>
    <v>13</v>
    <v>31</v>
    <v>Finance</v>
    <v>32</v>
    <v>en-GB</v>
    <v>c6hjar</v>
    <v>268435456</v>
    <v>1</v>
    <v>Powered by Refinitiv</v>
    <v>1.05</v>
    <v>0.47499999999999998</v>
    <v>1.042</v>
    <v>0.01</v>
    <v>1.4286E-2</v>
    <v>CAD</v>
    <v>Coelacanth Energy Inc. is a Canada-based oil and natural gas exploration and development company. The Company has lands located in the Two Rivers area of northeastern British Columbia. The Company owns approximately 140 (net) sections of Montney acreage in the Two Rivers and surrounding area and has identified about 8.9 billion barrels of crude oil (bbls) of Original Oil in Place (OOIP) and 8.6 trillion cubic feet (tcf) of Original Gas in Place across these lands.</v>
    <v>TSX Venture Exchange</v>
    <v>XTSX</v>
    <v>XTSX</v>
    <v>2110, 530-8th Avenue S.W., CALGARY, AB, T2P 3S8 CA</v>
    <v>0.71</v>
    <v>Oil &amp; Gas</v>
    <v>Stock</v>
    <v>45030.831018518518</v>
    <v>160</v>
    <v>0.69</v>
    <v>302634300</v>
    <v>Coelacanth Energy Inc.</v>
    <v>Coelacanth Energy Inc.</v>
    <v>0.7</v>
    <v>0.7</v>
    <v>0.71</v>
    <v>425384200</v>
    <v>CEI</v>
    <v>Coelacanth Energy Inc. (XTSX:CEI)</v>
    <v>59986</v>
    <v>39470</v>
    <v>2022</v>
  </rv>
  <rv s="2">
    <v>161</v>
  </rv>
  <rv s="0">
    <v>https://www.bing.com/financeapi/forcetrigger?t=a255dm&amp;q=XNYS%3aUUUU&amp;form=skydnc</v>
    <v>Learn more on Bing</v>
  </rv>
  <rv s="11">
    <v>33</v>
    <v>Energy Fuels Inc. (XNYS:UUUU)</v>
    <v>13</v>
    <v>34</v>
    <v>Finance</v>
    <v>15</v>
    <v>en-GB</v>
    <v>a255dm</v>
    <v>268435456</v>
    <v>1</v>
    <v>Powered by Refinitiv</v>
    <v>11</v>
    <v>4.6900000000000004</v>
    <v>1.6639999999999999</v>
    <v>-0.09</v>
    <v>-1.6452999999999999E-2</v>
    <v>-0.02</v>
    <v>-3.7169999999999998E-3</v>
    <v>USD</v>
    <v>Energy Fuels Inc. is a critical minerals company. The Company is engaged in conventional and in situ recovery (ISR) uranium extraction, recovery, and sales of uranium from mineral properties, and the recycling of uranium-bearing materials generated by third parties, along with the exploration, permitting, and evaluation of uranium properties in the United States. As a part of these activities, the Company also acquires, explores, evaluates and, if warranted, permits uranium properties. Its final uranium product, uranium oxide concentrate (U3O8) is sold to customers for further processing into fuel for nuclear reactors. It produces vanadium pentoxide (V2O5), along with uranium. It is also engaged in the production of advanced REE materials at the White Mesa Mill. Its mining activities consist of the mill, conventional mining projects and two in situ recovery (ISR) mining projects. ISR projects include the Nichols Ranch Project and the Alta Mesa ISR Project, both of which are on standby.</v>
    <v>New York Stock Exchange</v>
    <v>XNYS</v>
    <v>XNYS</v>
    <v>225 Union Blvd Ste 600, LAKEWOOD, CO, 80228 US</v>
    <v>5.52</v>
    <v>Uranium</v>
    <v>Stock</v>
    <v>45030.972930555472</v>
    <v>163</v>
    <v>5.26</v>
    <v>Energy Fuels Inc.</v>
    <v>Energy Fuels Inc.</v>
    <v>5.46</v>
    <v>0</v>
    <v>5.47</v>
    <v>5.38</v>
    <v>5.36</v>
    <v>UUUU</v>
    <v>Energy Fuels Inc. (XNYS:UUUU)</v>
    <v>1018387</v>
    <v>2167241</v>
    <v>2005</v>
  </rv>
  <rv s="2">
    <v>164</v>
  </rv>
  <rv s="0">
    <v>https://www.bing.com/financeapi/forcetrigger?t=a1o4sm&amp;q=XNYS%3aBAC&amp;form=skydnc</v>
    <v>Learn more on Bing</v>
  </rv>
  <rv s="5">
    <v>12</v>
    <v>BANK OF AMERICA CORPORATION (XNYS:BAC)</v>
    <v>13</v>
    <v>14</v>
    <v>Finance</v>
    <v>15</v>
    <v>en-GB</v>
    <v>a1o4sm</v>
    <v>268435456</v>
    <v>1</v>
    <v>Powered by Refinitiv</v>
    <v>40.369999999999997</v>
    <v>26.32</v>
    <v>1.3771</v>
    <v>0.96</v>
    <v>3.3612999999999997E-2</v>
    <v>0.08</v>
    <v>2.7100000000000002E-3</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217000</v>
    <v>New York Stock Exchange</v>
    <v>XNYS</v>
    <v>XNYS</v>
    <v>Bank Of America Corporate Center, 100 N Tryon St, CHARLOTTE, NC, 28255 US</v>
    <v>29.87</v>
    <v>Banking Services</v>
    <v>Stock</v>
    <v>45030.999987314062</v>
    <v>166</v>
    <v>29.2499</v>
    <v>236138900000</v>
    <v>BANK OF AMERICA CORPORATION</v>
    <v>BANK OF AMERICA CORPORATION</v>
    <v>29.3</v>
    <v>8.9811999999999994</v>
    <v>28.56</v>
    <v>29.52</v>
    <v>29.6</v>
    <v>7999284000</v>
    <v>BAC</v>
    <v>BANK OF AMERICA CORPORATION (XNYS:BAC)</v>
    <v>81110834</v>
    <v>88472803</v>
    <v>1998</v>
  </rv>
  <rv s="2">
    <v>167</v>
  </rv>
  <rv s="0">
    <v>https://www.bing.com/financeapi/forcetrigger?t=a23r27&amp;q=XNYS%3aSTT&amp;form=skydnc</v>
    <v>Learn more on Bing</v>
  </rv>
  <rv s="5">
    <v>12</v>
    <v>STATE STREET CORPORATION (XNYS:STT)</v>
    <v>13</v>
    <v>14</v>
    <v>Finance</v>
    <v>15</v>
    <v>en-GB</v>
    <v>a23r27</v>
    <v>268435456</v>
    <v>1</v>
    <v>Powered by Refinitiv</v>
    <v>94.734999999999999</v>
    <v>58.615000000000002</v>
    <v>1.5777000000000001</v>
    <v>1.22</v>
    <v>1.5480000000000001E-2</v>
    <v>0.87</v>
    <v>1.0870999999999999E-2</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42226</v>
    <v>New York Stock Exchange</v>
    <v>XNYS</v>
    <v>XNYS</v>
    <v>One Lincoln Street, BOSTON, MA, 02111 US</v>
    <v>81.37</v>
    <v>Investment Banking &amp; Investment Services</v>
    <v>Stock</v>
    <v>45030.999825022656</v>
    <v>169</v>
    <v>79.319999999999993</v>
    <v>26926770000</v>
    <v>STATE STREET CORPORATION</v>
    <v>STATE STREET CORPORATION</v>
    <v>80.23</v>
    <v>10.957100000000001</v>
    <v>78.81</v>
    <v>80.03</v>
    <v>80.900000000000006</v>
    <v>336458400</v>
    <v>STT</v>
    <v>STATE STREET CORPORATION (XNYS:STT)</v>
    <v>2852159</v>
    <v>2969056</v>
    <v>1969</v>
  </rv>
  <rv s="2">
    <v>170</v>
  </rv>
  <rv s="0">
    <v>https://www.bing.com/financeapi/forcetrigger?t=a1tba2&amp;q=XNYS%3aFRC&amp;form=skydnc</v>
    <v>Learn more on Bing</v>
  </rv>
  <rv s="5">
    <v>12</v>
    <v>FIRST REPUBLIC BANK (XNYS:FRC)</v>
    <v>13</v>
    <v>14</v>
    <v>Finance</v>
    <v>15</v>
    <v>en-GB</v>
    <v>a1tba2</v>
    <v>268435456</v>
    <v>1</v>
    <v>Powered by Refinitiv</v>
    <v>171.09</v>
    <v>11.52</v>
    <v>1.0114000000000001</v>
    <v>-0.49</v>
    <v>-3.6003E-2</v>
    <v>0.05</v>
    <v>3.8110000000000002E-3</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7213</v>
    <v>New York Stock Exchange</v>
    <v>XNYS</v>
    <v>XNYS</v>
    <v>111 Pine St, SAN FRANCISCO, CA, 94111-5602 US</v>
    <v>13.93</v>
    <v>Banking Services</v>
    <v>Stock</v>
    <v>45030.999955161722</v>
    <v>172</v>
    <v>13.04</v>
    <v>2399981000</v>
    <v>FIRST REPUBLIC BANK</v>
    <v>FIRST REPUBLIC BANK</v>
    <v>13.93</v>
    <v>1.6495</v>
    <v>13.61</v>
    <v>13.12</v>
    <v>13.17</v>
    <v>182925400</v>
    <v>FRC</v>
    <v>FIRST REPUBLIC BANK (XNYS:FRC)</v>
    <v>23484230</v>
    <v>80153110</v>
    <v>2009</v>
  </rv>
  <rv s="2">
    <v>173</v>
  </rv>
  <rv s="0">
    <v>https://www.bing.com/financeapi/forcetrigger?t=bwxxoc&amp;q=XNAS%3aSOFI&amp;form=skydnc</v>
    <v>Learn more on Bing</v>
  </rv>
  <rv s="5">
    <v>12</v>
    <v>SOFI TECHNOLOGIES, INC. (XNAS:SOFI)</v>
    <v>13</v>
    <v>14</v>
    <v>Finance</v>
    <v>15</v>
    <v>en-GB</v>
    <v>bwxxoc</v>
    <v>268435456</v>
    <v>1</v>
    <v>Powered by Refinitiv</v>
    <v>8.52</v>
    <v>4.24</v>
    <v>1.577</v>
    <v>0.06</v>
    <v>1.0239E-2</v>
    <v>-0.01</v>
    <v>-1.689E-3</v>
    <v>USD</v>
    <v>SoFi Technologies, Inc. is a provider of financial services. The Company, through its lending and financial services products, allows members to borrow, save, spend, invest and protect their money. It operates through three segments: Lending, Technology Platform and Financial Services. The lending segment offers personal loans, student loans and home loans and related servicing. Its platform supports the full transaction lifecycle, including credit application, underwriting, approval, funding and servicing. The Technology Platform segment is a provider of technology platform services to financial and non-financial institutions. Through Galileo, it offers services through a suite of program, event and authorization application programming interfaces for financial and non-financial institutions. The Financial segment offers a suite of financial services solutions, such as SoFi Checking and Savings, SoFi Invest, SoFi Invest, and others, such as SoFi Protect, SoFi At Work, and SoFi Relay.</v>
    <v>4200</v>
    <v>Nasdaq Stock Market</v>
    <v>XNAS</v>
    <v>XNAS</v>
    <v>234 1st Street, SAN FRANCISCO, CA, 94105 US</v>
    <v>6.03</v>
    <v>Banking Services</v>
    <v>Stock</v>
    <v>45030.999993043748</v>
    <v>175</v>
    <v>5.77</v>
    <v>5532547000</v>
    <v>SOFI TECHNOLOGIES, INC.</v>
    <v>SOFI TECHNOLOGIES, INC.</v>
    <v>5.99</v>
    <v>0</v>
    <v>5.86</v>
    <v>5.92</v>
    <v>5.91</v>
    <v>934551900</v>
    <v>SOFI</v>
    <v>SOFI TECHNOLOGIES, INC. (XNAS:SOFI)</v>
    <v>24085968</v>
    <v>33253288</v>
    <v>2021</v>
  </rv>
  <rv s="2">
    <v>176</v>
  </rv>
  <rv s="0">
    <v>https://www.bing.com/financeapi/forcetrigger?t=bzu86h&amp;q=XNAS%3aCOIN&amp;form=skydnc</v>
    <v>Learn more on Bing</v>
  </rv>
  <rv s="5">
    <v>12</v>
    <v>COINBASE GLOBAL, INC. (XNAS:COIN)</v>
    <v>13</v>
    <v>14</v>
    <v>Finance</v>
    <v>15</v>
    <v>en-GB</v>
    <v>bzu86h</v>
    <v>268435456</v>
    <v>1</v>
    <v>Powered by Refinitiv</v>
    <v>154.96</v>
    <v>31.55</v>
    <v>2.899</v>
    <v>0.96</v>
    <v>1.3923000000000001E-2</v>
    <v>-0.16</v>
    <v>-2.2889999999999998E-3</v>
    <v>USD</v>
    <v>Coinbase Global, Inc. is a financial technology company that provides end-to-end financial infrastructure and technology for the cryptoeconomy. It offers consumers the primary financial account for the cryptoeconomy, a marketplace with a pool of liquidity for transacting in crypto assets, and developers technology and services that enable them to build crypto-based applications and securely accept crypto assets as payment. It also builds technology and financial infrastructure products and services that enable any person or business with an Internet connection to discover, transact, and engage with crypto assets and decentralized applications. Its Coinbase app provides customers a single platform to discover, trade, stake, store, spend, earn, borrow, and use their crypto assets. It offers web3 wallet, Coinbase Wallet and Coinbase Prime. It also provides market infrastructure in the form of trading venues via the Coinbase Spot Market and the Coinbase Derivatives Exchange.</v>
    <v>4510</v>
    <v>Nasdaq Stock Market</v>
    <v>XNAS</v>
    <v>XNAS</v>
    <v>C/O The Corporation Trust Company, 1209 Orange Street, WILMINGTON, DE, 19801 US</v>
    <v>71.7</v>
    <v>Financial Technology (Fintech) &amp; Infrastructure</v>
    <v>Stock</v>
    <v>45030.999952303122</v>
    <v>178</v>
    <v>67.87</v>
    <v>16182330000</v>
    <v>COINBASE GLOBAL, INC.</v>
    <v>COINBASE GLOBAL, INC.</v>
    <v>69.3</v>
    <v>8.2423000000000002</v>
    <v>68.95</v>
    <v>69.91</v>
    <v>69.75</v>
    <v>231473700</v>
    <v>COIN</v>
    <v>COINBASE GLOBAL, INC. (XNAS:COIN)</v>
    <v>12887231</v>
    <v>20275724</v>
    <v>2014</v>
  </rv>
  <rv s="2">
    <v>179</v>
  </rv>
  <rv s="0">
    <v>https://www.bing.com/financeapi/forcetrigger?t=a1xadm&amp;q=XNAS%3aMARA&amp;form=skydnc</v>
    <v>Learn more on Bing</v>
  </rv>
  <rv s="5">
    <v>12</v>
    <v>MARATHON DIGITAL HOLDINGS, INC. (XNAS:MARA)</v>
    <v>13</v>
    <v>14</v>
    <v>Finance</v>
    <v>15</v>
    <v>en-GB</v>
    <v>a1xadm</v>
    <v>268435456</v>
    <v>1</v>
    <v>Powered by Refinitiv</v>
    <v>22.09</v>
    <v>3.11</v>
    <v>4.9852999999999996</v>
    <v>0.45</v>
    <v>3.9063000000000001E-2</v>
    <v>0.01</v>
    <v>8.3540000000000003E-4</v>
    <v>USD</v>
    <v>Marathon Digital Holdings, Inc., formerly Marathon Patent Group, Inc., is a digital asset technology company. The Company mines cryptocurrencies with a focus on the blockchain ecosystem and the generation of digital assets. It operates in the Digital Currency Blockchain segment. The Company operates Data Center in Hardin, Montana, United States with a power capacity of approximately 105 megawatts. The Company also owns approximately 2,060 Application Specific Integrated Circuits (ASIC) Bitcoin Miners at a co-hosted facility in North Dakota, United States. Its mining hardware performs operations in support of the blockchain measured in hash rate or hashes per second.</v>
    <v>30</v>
    <v>Nasdaq Stock Market</v>
    <v>XNAS</v>
    <v>XNAS</v>
    <v>1180 N. Town Center Drive, Suite 100, LAS VEGAS, NV, 89144 US</v>
    <v>12.28</v>
    <v>Financial Technology (Fintech) &amp; Infrastructure</v>
    <v>Stock</v>
    <v>45030.999964536721</v>
    <v>181</v>
    <v>10.98</v>
    <v>2001947000</v>
    <v>MARATHON DIGITAL HOLDINGS, INC.</v>
    <v>MARATHON DIGITAL HOLDINGS, INC.</v>
    <v>12.27</v>
    <v>55.818600000000004</v>
    <v>11.52</v>
    <v>11.97</v>
    <v>11.98</v>
    <v>167247000</v>
    <v>MARA</v>
    <v>MARATHON DIGITAL HOLDINGS, INC. (XNAS:MARA)</v>
    <v>54369906</v>
    <v>38161687</v>
    <v>2010</v>
  </rv>
  <rv s="2">
    <v>182</v>
  </rv>
  <rv s="0">
    <v>https://www.bing.com/financeapi/forcetrigger?t=a1pp5r&amp;q=XNYS%3aCI&amp;form=skydnc</v>
    <v>Learn more on Bing</v>
  </rv>
  <rv s="5">
    <v>12</v>
    <v>THE CIGNA GROUP (XNYS:CI)</v>
    <v>13</v>
    <v>14</v>
    <v>Finance</v>
    <v>15</v>
    <v>en-GB</v>
    <v>a1pp5r</v>
    <v>268435456</v>
    <v>1</v>
    <v>Powered by Refinitiv</v>
    <v>340.11</v>
    <v>240.11</v>
    <v>0.627</v>
    <v>-4.71</v>
    <v>-1.7854000000000002E-2</v>
    <v>0.15</v>
    <v>5.7889999999999992E-4</v>
    <v>USD</v>
    <v>The Cigna Group is a global health services company. The Company’s portfolio of offerings solves diverse challenges across the healthcare system. The Company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264.89</v>
    <v>Healthcare Providers &amp; Services</v>
    <v>Stock</v>
    <v>45030.993013506253</v>
    <v>184</v>
    <v>258.70999999999998</v>
    <v>76961130000</v>
    <v>THE CIGNA GROUP</v>
    <v>THE CIGNA GROUP</v>
    <v>264.14999999999998</v>
    <v>12.342499999999999</v>
    <v>263.81</v>
    <v>259.10000000000002</v>
    <v>259.25</v>
    <v>297032500</v>
    <v>CI</v>
    <v>THE CIGNA GROUP (XNYS:CI)</v>
    <v>2823971</v>
    <v>2078389</v>
    <v>2018</v>
  </rv>
  <rv s="2">
    <v>185</v>
  </rv>
  <rv s="0">
    <v>https://www.bing.com/financeapi/forcetrigger?t=bqieyc&amp;q=XNAS%3aKRTX&amp;form=skydnc</v>
    <v>Learn more on Bing</v>
  </rv>
  <rv s="8">
    <v>25</v>
    <v>KARUNA THERAPEUTICS, INC. (XNAS:KRTX)</v>
    <v>13</v>
    <v>26</v>
    <v>Finance</v>
    <v>15</v>
    <v>en-GB</v>
    <v>bqieyc</v>
    <v>268435456</v>
    <v>1</v>
    <v>Powered by Refinitiv</v>
    <v>278.25319999999999</v>
    <v>92.26</v>
    <v>1.1208</v>
    <v>0.38</v>
    <v>2.085E-3</v>
    <v>-2.64</v>
    <v>-1.4455000000000001E-2</v>
    <v>USD</v>
    <v>Karuna Therapeutics, Inc. is a clinical-stage biopharmaceutical company. The Company creates and delivers transformative medicines for people living with psychiatric and neurological conditions. Its pipeline is primarily built on the therapeutic potential of its product candidate, KarXT (xanomeline-trospium), an oral modulator of muscarinic receptors that are located both in the central nervous system (CNS), and various peripheral tissues. KarXT combines xanomeline, a novel muscarinic agonist, with trospium, an approved muscarinic antagonist, to preferentially stimulate muscarinic receptors in the CNS. The Company is developing KarXT for the treatment of acute psychosis in adults with schizophrenia, as well as for the treatment of psychosis in Alzheimer's disease (AD). The Company is also engaged in developing its investigational TRPC4/5 candidate, KAR-2618, for the treatment of mood and anxiety disorders, and plan to provide details regarding the expected development of KAR-2618.</v>
    <v>210</v>
    <v>Nasdaq Stock Market</v>
    <v>XNAS</v>
    <v>XNAS</v>
    <v>99 High Street, 26Th Floor, BOSTON, MA, 02110 US</v>
    <v>184.15</v>
    <v>Biotechnology &amp; Medical Research</v>
    <v>Stock</v>
    <v>45030.839369652342</v>
    <v>187</v>
    <v>179.57</v>
    <v>6826005000</v>
    <v>KARUNA THERAPEUTICS, INC.</v>
    <v>KARUNA THERAPEUTICS, INC.</v>
    <v>181.97</v>
    <v>182.26</v>
    <v>182.64</v>
    <v>180</v>
    <v>37374090</v>
    <v>KRTX</v>
    <v>KARUNA THERAPEUTICS, INC. (XNAS:KRTX)</v>
    <v>334019</v>
    <v>538078</v>
    <v>2009</v>
  </rv>
  <rv s="2">
    <v>188</v>
  </rv>
  <rv s="0">
    <v>https://www.bing.com/financeapi/forcetrigger?t=a1qcu2&amp;q=XNAS%3aCRSP&amp;form=skydnc</v>
    <v>Learn more on Bing</v>
  </rv>
  <rv s="8">
    <v>25</v>
    <v>CRISPR Therapeutics Ltd (XNAS:CRSP)</v>
    <v>13</v>
    <v>26</v>
    <v>Finance</v>
    <v>15</v>
    <v>en-GB</v>
    <v>a1qcu2</v>
    <v>268435456</v>
    <v>1</v>
    <v>Powered by Refinitiv</v>
    <v>86.95</v>
    <v>38.94</v>
    <v>1.6981999999999999</v>
    <v>-0.25</v>
    <v>-4.9449999999999997E-3</v>
    <v>-0.3</v>
    <v>-5.9630000000000004E-3</v>
    <v>USD</v>
    <v>CRISPR Therapeutics AG is a Switzerland-based gene editing company focused on the development of CRISPR/Cas9-based therapeutics. CRISPR/Cas9 stands for Clustered Regularly Interspaced Short Palindromic Repeats (CRISPR)/CRISPR-associated protein 9 (Cas9) and is a technology for gene editing, the process of precisely altering specific sequences of genomic DNA. The Company aims to apply this technology to disrupt, delete, correct and insert genes to treat genetically-defined diseases and to engineer advanced cellular therapies. The Company has acquired the rights to the intellectual property (IP) encompassing CRISPR/Cas9 and related technologies and is also involved in its own IP research and additional in-licensing efforts. The Company product development and partnership strategies are designed to exploit the full potential of the CRISPR/Cas9 platform while maximizing the probability of successfully developing their product candidates.</v>
    <v>458</v>
    <v>Nasdaq Stock Market</v>
    <v>XNAS</v>
    <v>XNAS</v>
    <v>Baarerstrasse 14, ZUG, ZUG, 6300 CH</v>
    <v>51.47</v>
    <v>Biotechnology &amp; Medical Research</v>
    <v>Stock</v>
    <v>45030.99824771953</v>
    <v>190</v>
    <v>49.585000000000001</v>
    <v>3956714000</v>
    <v>CRISPR Therapeutics Ltd</v>
    <v>CRISPR Therapeutics Ltd</v>
    <v>50.56</v>
    <v>50.56</v>
    <v>50.31</v>
    <v>50.01</v>
    <v>78646680</v>
    <v>CRSP</v>
    <v>CRISPR Therapeutics Ltd (XNAS:CRSP)</v>
    <v>2282201</v>
    <v>1136595</v>
    <v>2013</v>
  </rv>
  <rv s="2">
    <v>191</v>
  </rv>
  <rv s="0">
    <v>https://www.bing.com/financeapi/forcetrigger?t=a1ys77&amp;q=XNAS%3aNTLA&amp;form=skydnc</v>
    <v>Learn more on Bing</v>
  </rv>
  <rv s="8">
    <v>25</v>
    <v>INTELLIA THERAPEUTICS, INC. (XNAS:NTLA)</v>
    <v>13</v>
    <v>26</v>
    <v>Finance</v>
    <v>15</v>
    <v>en-GB</v>
    <v>a1ys77</v>
    <v>268435456</v>
    <v>1</v>
    <v>Powered by Refinitiv</v>
    <v>76.45</v>
    <v>32.435000000000002</v>
    <v>1.8549</v>
    <v>-0.95</v>
    <v>-2.4289999999999999E-2</v>
    <v>0.73</v>
    <v>1.9130000000000001E-2</v>
    <v>USD</v>
    <v>Intellia Therapeutics, Inc. is a clinical-stage genome editing company, which is focused on developing curative therapeutics using Clustered, Regularly Interspaced Short Palindromic Repeats/CRISPR associated 9 (CRISPR/Cas9) technology. CRISPR/Cas9 is a technology for genome editing, the process of altering selected sequences of genomic deoxyribonucleic acid. It is focused on leveraging its modular platform to advance in vivo and ex vivo therapies for diseases with high unmet need. Its lead in vivo candidate, NTLA-2001, is for the treatment of transthyretin (ATTR) amyloidosis, as well as NTLA-2002 for the treatment of hereditary angioedema (HAE). It is developing ex vivo applications to address immuno-oncology and autoimmune diseases. Its advanced ex vivo programs include a wholly owned chimeric antigen receptor T (CAR-T) cell candidate, NTLA-6001 targeting CD30 for the treatment of CD30-expressing hematologic cancers, including relapsed or refractory classical Hodgkin's lymphoma.</v>
    <v>598</v>
    <v>Nasdaq Stock Market</v>
    <v>XNAS</v>
    <v>XNAS</v>
    <v>40 Erie St Ste 130, CAMBRIDGE, MA, 02139-4254 US</v>
    <v>39.31</v>
    <v>Biotechnology &amp; Medical Research</v>
    <v>Stock</v>
    <v>45030.955563564065</v>
    <v>193</v>
    <v>37.36</v>
    <v>3358765000</v>
    <v>INTELLIA THERAPEUTICS, INC.</v>
    <v>INTELLIA THERAPEUTICS, INC.</v>
    <v>39.11</v>
    <v>39.11</v>
    <v>38.159999999999997</v>
    <v>38.89</v>
    <v>88017940</v>
    <v>NTLA</v>
    <v>INTELLIA THERAPEUTICS, INC. (XNAS:NTLA)</v>
    <v>1129917</v>
    <v>1139851</v>
    <v>2014</v>
  </rv>
  <rv s="2">
    <v>194</v>
  </rv>
  <rv s="0">
    <v>https://www.bing.com/financeapi/forcetrigger?t=brfk4c&amp;q=XNAS%3aSWTX&amp;form=skydnc</v>
    <v>Learn more on Bing</v>
  </rv>
  <rv s="5">
    <v>12</v>
    <v>SPRINGWORKS THERAPEUTICS, INC. (XNAS:SWTX)</v>
    <v>13</v>
    <v>14</v>
    <v>Finance</v>
    <v>15</v>
    <v>en-GB</v>
    <v>brfk4c</v>
    <v>268435456</v>
    <v>1</v>
    <v>Powered by Refinitiv</v>
    <v>54.24</v>
    <v>13.6</v>
    <v>0.58220000000000005</v>
    <v>-1.41</v>
    <v>-5.5643000000000005E-2</v>
    <v>0.48</v>
    <v>2.0059E-2</v>
    <v>USD</v>
    <v>SpringWorks Therapeutics, Inc. is a clinical-stage biopharmaceutical company. The Company is focused on acquiring, developing and commercializing life-changing medicines for patients living with severe rare diseases and cancer. It has a differentiated targeted oncology pipeline spanning solid tumors and hematological cancers, including two late-stage clinical trials in rare tumor types as well as several programs addressing highly prevalent, genetically defined cancers. Its product candidate, nirogacestat, is an oral, small molecule gamma secretase inhibitor (GSI), in development as a monotherapy for the treatment of desmoid tumors, a rare and often debilitating and disfiguring soft tissue tumor. Its second product candidate is mirdametinib, an oral, small molecule MEK inhibitor in development for the treatment of neurofibromatosis type 1-associated plexiform neurofibromas (NF1-PN), a rare tumor of the peripheral nerve sheath that causes pain and disfigurement.</v>
    <v>227</v>
    <v>Nasdaq Stock Market</v>
    <v>XNAS</v>
    <v>XNAS</v>
    <v>100 Washington Blvd, STAMFORD, CT, 06902-9302 US</v>
    <v>25.45</v>
    <v>Biotechnology &amp; Medical Research</v>
    <v>Stock</v>
    <v>45030.9524542125</v>
    <v>196</v>
    <v>23.274999999999999</v>
    <v>1496186000</v>
    <v>SPRINGWORKS THERAPEUTICS, INC.</v>
    <v>SPRINGWORKS THERAPEUTICS, INC.</v>
    <v>25.16</v>
    <v>11.1342</v>
    <v>25.34</v>
    <v>23.93</v>
    <v>24.41</v>
    <v>62523440</v>
    <v>SWTX</v>
    <v>SPRINGWORKS THERAPEUTICS, INC. (XNAS:SWTX)</v>
    <v>703327</v>
    <v>770323</v>
    <v>2019</v>
  </rv>
  <rv s="2">
    <v>197</v>
  </rv>
  <rv s="0">
    <v>https://www.bing.com/financeapi/forcetrigger?t=bwvf4c&amp;q=XNAS%3aSBTX&amp;form=skydnc</v>
    <v>Learn more on Bing</v>
  </rv>
  <rv s="8">
    <v>25</v>
    <v>ARS PHARMACEUTICALS, INC. (XNAS:SPRY)</v>
    <v>13</v>
    <v>26</v>
    <v>Finance</v>
    <v>15</v>
    <v>en-GB</v>
    <v>bwvf4c</v>
    <v>268435456</v>
    <v>1</v>
    <v>Powered by Refinitiv</v>
    <v>9.23</v>
    <v>2.8</v>
    <v>0.64600000000000002</v>
    <v>-0.13</v>
    <v>-2.1277000000000001E-2</v>
    <v>0.12</v>
    <v>2.0066999999999998E-2</v>
    <v>USD</v>
    <v>ARS Pharmaceuticals, Inc. is a biopharmaceutical company. The Company is focused on developing neffy (also referred to as ARS-1), an intranasal epinephrine product in clinical development for patients and their caregivers with Type I allergic reactions, including food, medications, and insect bites that could lead to anaphylaxis. The Company has designed and developed neffy to provide injection-like absorption of epinephrine, at a low dose, easy-to-use small nasal spray device.</v>
    <v>17</v>
    <v>Nasdaq Stock Market</v>
    <v>XNAS</v>
    <v>XNAS</v>
    <v>11682 El Camino Real, Suite 120, SAN DIEGO, CA, 92130 US</v>
    <v>6.28</v>
    <v>Biotechnology &amp; Medical Research</v>
    <v>Stock</v>
    <v>45030.895554814066</v>
    <v>199</v>
    <v>5.9</v>
    <v>564530100</v>
    <v>ARS PHARMACEUTICALS, INC.</v>
    <v>ARS PHARMACEUTICALS, INC.</v>
    <v>6.11</v>
    <v>6.11</v>
    <v>5.98</v>
    <v>6.1</v>
    <v>94403030</v>
    <v>SPRY</v>
    <v>ARS PHARMACEUTICALS, INC. (XNAS:SPRY)</v>
    <v>159070</v>
    <v>260257</v>
    <v>2016</v>
  </rv>
  <rv s="2">
    <v>200</v>
  </rv>
  <rv s="0">
    <v>https://www.bing.com/financeapi/forcetrigger?t=bsgka2&amp;q=XNAS%3aPHAT&amp;form=skydnc</v>
    <v>Learn more on Bing</v>
  </rv>
  <rv s="8">
    <v>25</v>
    <v>PHATHOM PHARMACEUTICALS, INC. (XNAS:PHAT)</v>
    <v>13</v>
    <v>26</v>
    <v>Finance</v>
    <v>15</v>
    <v>en-GB</v>
    <v>bsgka2</v>
    <v>268435456</v>
    <v>1</v>
    <v>Powered by Refinitiv</v>
    <v>15.01</v>
    <v>5.84</v>
    <v>0.33860000000000001</v>
    <v>-0.62</v>
    <v>-5.8491000000000001E-2</v>
    <v>0.43</v>
    <v>4.3085999999999999E-2</v>
    <v>USD</v>
    <v>Phathom Pharmaceuticals, Inc. is a biopharmaceutical company. The Company is focused on developing and commercializing novel treatments for gastrointestinal (GI) diseases. The Company’s pipeline product candidate, VOQUEZNA TRIPLE PAK and VOQUEZNA DUAL PAK. Its product candidate, VOQUEZNA, contains vonoprazan, an oral small molecule potassium-competitive acid blocker (PCAB). PCABs are a novel class of medicines that block acid secretion in the stomach. Vonoprazan has also demonstrated clinical benefits in the treatment of erosive gastroesophageal reflux disease (erosive GERD), and in combination with antibiotics for the treatment of Helicobacter pylori (H. pylori) infection. GERD and H. pylori infection are two of the most common acid-related GI diseases. GERD is a disease that develops when the reflux of acidic stomach contents causes troublesome symptoms and/or complications. H. pylori is a bacterial pathogen.</v>
    <v>112</v>
    <v>Nasdaq Stock Market</v>
    <v>XNAS</v>
    <v>XNAS</v>
    <v>100 CAMPUS DRIVE,, SUITE 102, FLORHAM PARK, NJ, 07932 US</v>
    <v>10.57</v>
    <v>Biotechnology &amp; Medical Research</v>
    <v>Stock</v>
    <v>45030.984061110939</v>
    <v>202</v>
    <v>9.6405999999999992</v>
    <v>418893200</v>
    <v>PHATHOM PHARMACEUTICALS, INC.</v>
    <v>PHATHOM PHARMACEUTICALS, INC.</v>
    <v>10.48</v>
    <v>10.6</v>
    <v>9.98</v>
    <v>10.41</v>
    <v>41973270</v>
    <v>PHAT</v>
    <v>PHATHOM PHARMACEUTICALS, INC. (XNAS:PHAT)</v>
    <v>478001</v>
    <v>485887</v>
    <v>2018</v>
  </rv>
  <rv s="2">
    <v>203</v>
  </rv>
  <rv s="0">
    <v>https://www.bing.com/financeapi/forcetrigger?t=a2oy6h&amp;q=XNAS%3aCLPT&amp;form=skydnc</v>
    <v>Learn more on Bing</v>
  </rv>
  <rv s="5">
    <v>12</v>
    <v>CLEARPOINT NEURO, INC. (XNAS:CLPT)</v>
    <v>13</v>
    <v>14</v>
    <v>Finance</v>
    <v>15</v>
    <v>en-GB</v>
    <v>a2oy6h</v>
    <v>268435456</v>
    <v>1</v>
    <v>Powered by Refinitiv</v>
    <v>16.96</v>
    <v>7</v>
    <v>1.1336999999999999</v>
    <v>0.08</v>
    <v>7.6259999999999991E-3</v>
    <v>-0.16</v>
    <v>-1.5137000000000001E-2</v>
    <v>USD</v>
    <v>ClearPoint Neuro, Inc. is a commercial-stage medical device company. The Company develops and commercializes platforms for performing minimally invasive surgical procedures in the brain. Its ClearPoint system is an integrated system comprised of hardware components, disposable components and intuitive, menu-driven software. Its hardware components consist primarily of a head fixation frame, computer workstation, and in-room monitor. Its disposable components for its ClearPoint system consist primarily of its SmartFrame trajectory device, a hand controller and related accessories, and its SmartFlow Cannula. Its ClearPoint system software guides the physician in surgical planning, device alignment, navigation to the target and procedure monitoring. Its ClearPoint Prism Neuro Laser Therapy System is indicated for use to necrotize or coagulate soft tissue through interstitial irradiation or thermal therapy for neuro applications under 3.0T magnetic resonance imaging (MRI) guidance.</v>
    <v>108</v>
    <v>Nasdaq Stock Market</v>
    <v>XNAS</v>
    <v>XNAS</v>
    <v>120 S. SIERRA AVENUE, SUITE 100, SOLANA BEACH, CA, 92075 US</v>
    <v>10.95</v>
    <v>Healthcare Equipment &amp; Supplies</v>
    <v>Stock</v>
    <v>45030.872302707816</v>
    <v>205</v>
    <v>10.2601</v>
    <v>260120100</v>
    <v>CLEARPOINT NEURO, INC.</v>
    <v>CLEARPOINT NEURO, INC.</v>
    <v>10.58</v>
    <v>0</v>
    <v>10.49</v>
    <v>10.57</v>
    <v>10.41</v>
    <v>24609280</v>
    <v>CLPT</v>
    <v>CLEARPOINT NEURO, INC. (XNAS:CLPT)</v>
    <v>91661</v>
    <v>83115</v>
    <v>1998</v>
  </rv>
  <rv s="2">
    <v>206</v>
  </rv>
  <rv s="0">
    <v>https://www.bing.com/financeapi/forcetrigger?t=c3or9c&amp;q=XNAS%3aLIAN&amp;form=skydnc</v>
    <v>Learn more on Bing</v>
  </rv>
  <rv s="8">
    <v>25</v>
    <v>LianBio (XNAS:LIAN)</v>
    <v>13</v>
    <v>26</v>
    <v>Finance</v>
    <v>15</v>
    <v>en-GB</v>
    <v>c3or9c</v>
    <v>268435456</v>
    <v>1</v>
    <v>Powered by Refinitiv</v>
    <v>6.24</v>
    <v>1.07</v>
    <v>1.2609999999999999</v>
    <v>-0.05</v>
    <v>-2.1739000000000001E-2</v>
    <v>-0.08</v>
    <v>-3.5556000000000004E-2</v>
    <v>USD</v>
    <v>LianBio is a clinical-stage biopharmaceutical company. The Company is focused on developing and commercializing medicines for patients with unmet medical needs, with a focus on in-licensing assets for Greater China and other Asian markets. It has a pipeline of eight therapeutic candidates across cardiovascular, oncology, ophthalmology, and inflammatory disease indications. Its product candidates include Mavacamten, TP-03, NBTXR3, Infigratinib, BBP-398, Omilancor, NX-13 and LYR-210. Mavacamten is an oral small-molecule allosteric modulator of cardiac myosin, which is approved for the treatment of symptomatic obstructive hypertrophic cardiomyopathy (oHCM) and is also being studied as a treatment for other diseases of diastolic dysfunction. TP-03 is a topical ophthalmic formulation of lotilaner, that is used for the treatment of demodex blepharitis (DB) and meibomian gland disease (MGD). NBTXR3 is a radio enhancer for the treatment of head and neck cancer and other solid tumors.</v>
    <v>163</v>
    <v>Nasdaq Stock Market</v>
    <v>XNAS</v>
    <v>XNAS</v>
    <v>103 Carnegie Center Drive, Suite 309, Suite 215, PRINCETON, NJ, 08540 US</v>
    <v>2.27</v>
    <v>Biotechnology &amp; Medical Research</v>
    <v>Stock</v>
    <v>45030.995818842188</v>
    <v>208</v>
    <v>2.06</v>
    <v>241114200</v>
    <v>LianBio</v>
    <v>LianBio</v>
    <v>2.27</v>
    <v>2.2999999999999998</v>
    <v>2.25</v>
    <v>2.17</v>
    <v>107161900</v>
    <v>LIAN</v>
    <v>LianBio (XNAS:LIAN)</v>
    <v>132861</v>
    <v>285074</v>
    <v>2019</v>
  </rv>
  <rv s="2">
    <v>209</v>
  </rv>
  <rv s="0">
    <v>https://www.bing.com/financeapi/forcetrigger?t=a1nwar&amp;q=XNYS%3aATNM&amp;form=skydnc</v>
    <v>Learn more on Bing</v>
  </rv>
  <rv s="5">
    <v>12</v>
    <v>ACTINIUM PHARMACEUTICALS, INC (XNYS:ATNM)</v>
    <v>13</v>
    <v>14</v>
    <v>Finance</v>
    <v>15</v>
    <v>en-GB</v>
    <v>a1nwar</v>
    <v>268435456</v>
    <v>1</v>
    <v>Powered by Refinitiv</v>
    <v>15.12</v>
    <v>4.67</v>
    <v>0.39129999999999998</v>
    <v>-0.06</v>
    <v>-6.5430000000000002E-3</v>
    <v>-0.01</v>
    <v>-1.098E-3</v>
    <v>USD</v>
    <v>Actinium Pharmaceuticals, Inc. is a clinical-stage, biopharmaceutical company. The Company is focused on developing and commercializing targeted radiotherapies to deliver cancer-killing radiation with cellular level precision to treat patients with high unmet needs. Its clinical programs use its Antibody Warhead Enabling (AWE) technology platform. Its clinical pipeline is led by Antibody Radiation-Conjugates (ARCs). Its lead product candidate, Iomab-B (I-131 apamistamab), is a targeted conditioning agent, which consists of an anti-CD45 monoclonal antibody and the radioisotope Iodine-131 (I-131). Its clinical and preclinical development programs utilize multiple isotopes, including Actinium-225, Iodine-131 and Lutetium-177 directed at multiple validated cancer targets, including CD45, CD33, CD38, CD47, HER2 and HER3 for targeted conditioning prior to cell and gene therapies, including bone marrow transplant (BMT) and cancer therapeutics in combination with other therapeutic modalities.</v>
    <v>49</v>
    <v>New York Stock Exchange</v>
    <v>XNYS</v>
    <v>XNYS</v>
    <v>275 Madison Avenue, 7Th Floor, NEW YORK, NY, 10016 US</v>
    <v>9.2799999999999994</v>
    <v>Biotechnology &amp; Medical Research</v>
    <v>Stock</v>
    <v>45031.000000046093</v>
    <v>211</v>
    <v>8.98</v>
    <v>232152900</v>
    <v>ACTINIUM PHARMACEUTICALS, INC</v>
    <v>ACTINIUM PHARMACEUTICALS, INC</v>
    <v>9.19</v>
    <v>0</v>
    <v>9.17</v>
    <v>9.11</v>
    <v>9.1</v>
    <v>25483310</v>
    <v>ATNM</v>
    <v>ACTINIUM PHARMACEUTICALS, INC (XNYS:ATNM)</v>
    <v>121863</v>
    <v>233751</v>
    <v>2013</v>
  </rv>
  <rv s="2">
    <v>212</v>
  </rv>
  <rv s="0">
    <v>https://www.bing.com/financeapi/forcetrigger?t=aw3eoc&amp;q=XNAS%3aBCDA&amp;form=skydnc</v>
    <v>Learn more on Bing</v>
  </rv>
  <rv s="8">
    <v>25</v>
    <v>BIOCARDIA, INC. (XNAS:BCDA)</v>
    <v>13</v>
    <v>26</v>
    <v>Finance</v>
    <v>15</v>
    <v>en-GB</v>
    <v>aw3eoc</v>
    <v>268435456</v>
    <v>1</v>
    <v>Powered by Refinitiv</v>
    <v>2.6</v>
    <v>1.1001000000000001</v>
    <v>1.0142</v>
    <v>-0.05</v>
    <v>-2.4875999999999999E-2</v>
    <v>-0.06</v>
    <v>-3.0612E-2</v>
    <v>USD</v>
    <v>BioCardia, Inc. is a clinical-stage company developing cellular and cell-derived therapeutics for the treatment of cardiovascular and pulmonary diseases. It is advancing two cell therapy platforms derived from bone marrow such as CardiAMP autologous mononuclear cell therapy platform is being advanced for two clinical indications: ischemic heart failure with reduced ejection fraction (HFrEF) and refractory angina resulting from chronic myocardial ischemia (CMI); and neurokinin-1 receptor positive (NK1R+) allogeneic mesenchymal stem cell (MSC) therapy platform is being advanced for two clinical indications: the treatment of ischemic HFrEF and acute respiratory distress syndrome (ARDS). Its autologous CardiAMP and allogeneic NK1R+ cell therapies intended for cardiac indications of HFrEF and CMI are enabled by its Helix minimally invasive intramyocardial therapeutic delivery platform. Helix delivers therapeutics into the heart muscle with a penetrating helical needle from within the heart.</v>
    <v>30</v>
    <v>Nasdaq Stock Market</v>
    <v>XNAS</v>
    <v>XNAS</v>
    <v>320 Soquel Way, SUNNYVALE, CA, 94070-2718 US</v>
    <v>2.0198999999999998</v>
    <v>Biotechnology &amp; Medical Research</v>
    <v>Stock</v>
    <v>45030.844611700784</v>
    <v>214</v>
    <v>1.96</v>
    <v>39558710</v>
    <v>BIOCARDIA, INC.</v>
    <v>BIOCARDIA, INC.</v>
    <v>1.96</v>
    <v>2.0099999999999998</v>
    <v>1.96</v>
    <v>1.9</v>
    <v>20183010</v>
    <v>BCDA</v>
    <v>BIOCARDIA, INC. (XNAS:BCDA)</v>
    <v>11926</v>
    <v>22476</v>
    <v>1994</v>
  </rv>
  <rv s="2">
    <v>215</v>
  </rv>
  <rv s="0">
    <v>https://www.bing.com/financeapi/forcetrigger?t=a2apk2&amp;q=XNAS%3aBTCY&amp;form=skydnc</v>
    <v>Learn more on Bing</v>
  </rv>
  <rv s="8">
    <v>25</v>
    <v>BIOTRICITY INC. (XNAS:BTCY)</v>
    <v>13</v>
    <v>26</v>
    <v>Finance</v>
    <v>15</v>
    <v>en-GB</v>
    <v>a2apk2</v>
    <v>268435456</v>
    <v>1</v>
    <v>Powered by Refinitiv</v>
    <v>2.0499999999999998</v>
    <v>0.3992</v>
    <v>2.3769999999999998</v>
    <v>6.4600000000000005E-2</v>
    <v>0.13889499999999999</v>
    <v>2.3E-3</v>
    <v>4.3419999999999995E-3</v>
    <v>USD</v>
    <v>Biotricity Inc. is a medical technology company. The Company is focused on biometric data monitoring solutions. The Company developed its Bioflux MCT technology, comprised of a monitoring device and an ECG reporting software component. The Bioflux device is comprised of a wet electrode and worn on a belt clip around the waist. The Bioflux ECG reporting software enables doctors and labs to view a patient’s electrocardiogram (ECG) data for monitoring and diagnostic purposes. Both the device and software are in accordance with mobile cardiac telemetry (MCT) billing code standards, compliant with arrhythmia devices and alarms, and require 510000 clearance, which has been obtained. The Bioflux device has been developed, among other things, with global system for mobile communications (GSM) mobile chip for global cellular network compatibility; touch-screen liquid crystal display (LCD) viewer; and extended battery pack for an additional approximately 48 hours of battery life.</v>
    <v>44</v>
    <v>Nasdaq Stock Market</v>
    <v>XNAS</v>
    <v>XNAS</v>
    <v>203 Redwood Parkway, Suite 600, REDWOOD CITY, CA, 94065 US</v>
    <v>0.52990000000000004</v>
    <v>Healthcare Equipment &amp; Supplies</v>
    <v>Stock</v>
    <v>45030.976471654685</v>
    <v>217</v>
    <v>0.46899999999999997</v>
    <v>27040050</v>
    <v>BIOTRICITY INC.</v>
    <v>BIOTRICITY INC.</v>
    <v>0.48</v>
    <v>0.46510000000000001</v>
    <v>0.52969999999999995</v>
    <v>0.53200000000000003</v>
    <v>51047860</v>
    <v>BTCY</v>
    <v>BIOTRICITY INC. (XNAS:BTCY)</v>
    <v>128933</v>
    <v>76655</v>
    <v>2012</v>
  </rv>
  <rv s="2">
    <v>218</v>
  </rv>
  <rv s="0">
    <v>https://www.bing.com/financeapi/forcetrigger?t=a1n7sm&amp;q=XNYS%3aAJRD&amp;form=skydnc</v>
    <v>Learn more on Bing</v>
  </rv>
  <rv s="5">
    <v>12</v>
    <v>AEROJET ROCKETDYNE HOLDINGS, INC. (XNYS:AJRD)</v>
    <v>13</v>
    <v>14</v>
    <v>Finance</v>
    <v>15</v>
    <v>en-GB</v>
    <v>a1n7sm</v>
    <v>268435456</v>
    <v>1</v>
    <v>Powered by Refinitiv</v>
    <v>56.59</v>
    <v>36.435000000000002</v>
    <v>0.57079999999999997</v>
    <v>-0.01</v>
    <v>-1.772E-4</v>
    <v>0.14000000000000001</v>
    <v>2.4809999999999997E-3</v>
    <v>USD</v>
    <v>Aerojet Rocketdyne Holdings, Inc. is primarily engaged in providing solutions to its customers in the aerospace and defense, and real estate markets. The Company’s segments include Aerospace and Defense, and Real Estate. The Aerospace and Defense segment includes the operations of its subsidiary, Aerojet Rocketdyne, Inc., a technology-based designer, developer and manufacturer of aerospace and defense products and systems for the United States government, including the Department of Defense (DoD), the National Aeronautics and Space Administration (NASA), and aerospace and defense prime contractors. The Real Estate segment includes the activities of its subsidiary, Easton Development Company, LLC, related to the re-zoning, entitlement, sale, and leasing of its excess real estate assets. The Company develops and manufactures liquid and solid rocket propulsion, air-breathing hypersonic engines, and electric power and propulsion for space, defense, civil and commercial applications.</v>
    <v>5283</v>
    <v>New York Stock Exchange</v>
    <v>XNYS</v>
    <v>XNYS</v>
    <v>222 N. Pacific Coast Highway, Suite 500, EL SEGUNDO, CA, 90245 US</v>
    <v>56.43</v>
    <v>Aerospace &amp; Defense</v>
    <v>Stock</v>
    <v>45030.958333378905</v>
    <v>220</v>
    <v>56.31</v>
    <v>4551810000</v>
    <v>AEROJET ROCKETDYNE HOLDINGS, INC.</v>
    <v>AEROJET ROCKETDYNE HOLDINGS, INC.</v>
    <v>56.33</v>
    <v>62.831200000000003</v>
    <v>56.43</v>
    <v>56.42</v>
    <v>56.56</v>
    <v>80677250</v>
    <v>AJRD</v>
    <v>AEROJET ROCKETDYNE HOLDINGS, INC. (XNYS:AJRD)</v>
    <v>677526</v>
    <v>1168743</v>
    <v>2014</v>
  </rv>
  <rv s="2">
    <v>221</v>
  </rv>
  <rv s="0">
    <v>https://www.bing.com/financeapi/forcetrigger?t=a22j4c&amp;q=XNAS%3aSBLK&amp;form=skydnc</v>
    <v>Learn more on Bing</v>
  </rv>
  <rv s="5">
    <v>12</v>
    <v>STAR BULK CARRIERS CORP. (XNAS:SBLK)</v>
    <v>13</v>
    <v>14</v>
    <v>Finance</v>
    <v>15</v>
    <v>en-GB</v>
    <v>a22j4c</v>
    <v>268435456</v>
    <v>1</v>
    <v>Powered by Refinitiv</v>
    <v>33.99</v>
    <v>16.850000000000001</v>
    <v>1.0524</v>
    <v>0.12</v>
    <v>5.4400000000000004E-3</v>
    <v>7.0000000000000007E-2</v>
    <v>3.156E-3</v>
    <v>USD</v>
    <v>Star Bulk Carriers Corp is a Greece-based global shipping company. It owns and operates a fleet of dry bulk carrier vessels. The Company’s vessels transport major bulks, which include iron ore, coal, and grain, and minor bulks, which include bauxite, fertilizers, and steel products. Its fleet consists of 128 vessels with carrying capacities between 52,247 and 209,537 dwt. The Company's fleet includes Newcastlemax, Capesize, Panamax, Post Panamax, Kamsarmax, Ultramax, and Supramax vessels with an aggregate capacity of more than 14 million deadweight tonnage (dwt) and an average age of approximately 10 years. Star Bulk Carriers Corp’s vessels transport minerals from the Americas and Australia to East Asia, particularly China, but also Japan, South Korea, Taiwan, Indonesia, and Malaysia; minerals, grain products, and steel between the Americas, Europe, Africa, Australia, and Indonesia and from these areas to China, Japan, South Korea, Taiwan, the Philippines, Malaysia, and others.</v>
    <v>209</v>
    <v>Nasdaq Stock Market</v>
    <v>XNAS</v>
    <v>XNAS</v>
    <v>40 Agiou Konstantinou Str, Maroussi, C/O Star Bulk Management Inc., ATHINA, ATTIKI, 15124 GR</v>
    <v>22.35</v>
    <v>Freight &amp; Logistics Services</v>
    <v>Stock</v>
    <v>45030.993654096877</v>
    <v>223</v>
    <v>21.97</v>
    <v>2281377000</v>
    <v>STAR BULK CARRIERS CORP.</v>
    <v>STAR BULK CARRIERS CORP.</v>
    <v>22.24</v>
    <v>2.2471999999999999</v>
    <v>22.06</v>
    <v>22.18</v>
    <v>22.25</v>
    <v>102857400</v>
    <v>SBLK</v>
    <v>STAR BULK CARRIERS CORP. (XNAS:SBLK)</v>
    <v>792273</v>
    <v>1145156</v>
    <v>2006</v>
  </rv>
  <rv s="2">
    <v>224</v>
  </rv>
  <rv s="0">
    <v>https://www.bing.com/financeapi/forcetrigger?t=a232ec&amp;q=XNAS%3aSKYW&amp;form=skydnc</v>
    <v>Learn more on Bing</v>
  </rv>
  <rv s="5">
    <v>12</v>
    <v>SKYWEST, INC. (XNAS:SKYW)</v>
    <v>13</v>
    <v>14</v>
    <v>Finance</v>
    <v>15</v>
    <v>en-GB</v>
    <v>a232ec</v>
    <v>268435456</v>
    <v>1</v>
    <v>Powered by Refinitiv</v>
    <v>33.35</v>
    <v>14.76</v>
    <v>1.8723000000000001</v>
    <v>-0.04</v>
    <v>-1.688E-3</v>
    <v>-0.86</v>
    <v>-3.6364E-2</v>
    <v>USD</v>
    <v>SkyWest, Inc., through its subsidiary, SkyWest Airlines, Inc. (SkyWest Airlines) offers scheduled passenger service to destinations in the United States, Canada, and Mexico. The Company's segments include SkyWest Airlines and SkyWest Leasing. The SkyWest Airlines segment includes revenue earned under the applicable capacity purchase agreements attributed to operating such aircraft and the respective operating costs. The SkyWest Leasing segment includes applicable revenue earned under the applicable capacity purchase agreements attributed to the ownership of new aircraft acquired through the issuance of debt and the respective depreciation and interest expense of such aircraft. The Company offers scheduled passenger and air freight service with approximately 1,620 total daily departures to destinations in the United States, Canada, and Mexico. The Company’s flights are operated as Delta Connection, United Express, American Eagle or Alaska Airlines flights.</v>
    <v>13582</v>
    <v>Nasdaq Stock Market</v>
    <v>XNAS</v>
    <v>XNAS</v>
    <v>444 S River Rd, ST GEORGE, UT, 84790 US</v>
    <v>23.984999999999999</v>
    <v>Passenger Transportation Services</v>
    <v>Stock</v>
    <v>45030.916154397659</v>
    <v>226</v>
    <v>23.42</v>
    <v>1154582000</v>
    <v>SKYWEST, INC.</v>
    <v>SKYWEST, INC.</v>
    <v>23.71</v>
    <v>16.439599999999999</v>
    <v>23.69</v>
    <v>23.65</v>
    <v>22.79</v>
    <v>48819520</v>
    <v>SKYW</v>
    <v>SKYWEST, INC. (XNAS:SKYW)</v>
    <v>416631</v>
    <v>768779</v>
    <v>1972</v>
  </rv>
  <rv s="2">
    <v>227</v>
  </rv>
  <rv s="0">
    <v>https://www.bing.com/financeapi/forcetrigger?t=a1trzr&amp;q=XNYS%3aGEO&amp;form=skydnc</v>
    <v>Learn more on Bing</v>
  </rv>
  <rv s="5">
    <v>12</v>
    <v>THE GEO GROUP, INC. (XNYS:GEO)</v>
    <v>13</v>
    <v>14</v>
    <v>Finance</v>
    <v>15</v>
    <v>en-GB</v>
    <v>a1trzr</v>
    <v>268435456</v>
    <v>1</v>
    <v>Powered by Refinitiv</v>
    <v>12.444800000000001</v>
    <v>5.7450000000000001</v>
    <v>0.70689999999999997</v>
    <v>0</v>
    <v>0</v>
    <v>0</v>
    <v>0</v>
    <v>USD</v>
    <v>The GEO Group, Inc. is a diversified government service provider. The Company is specialized in designing, financing, development and support services for secure facilities, processing centers, and community reentry centers in the United States, Australia, South Africa, and the United Kingdom. The Company operates through four segments: U.S. Secure Services segment, Electronic Monitoring and Supervision Services segment, Reentry Services segment, and International Services segment. U.S. Secure Services segment primarily encompasses its United States-based public-private partnership secure services business. Electronic Monitoring and Supervision Services segment consists of its electronic monitoring and supervision services in in the United States. Reentry Services segment consists of various community-based and reentry services. International Services segment primarily consists of its public-private partnership secure services operations in Australia and South Africa.</v>
    <v>15800</v>
    <v>New York Stock Exchange</v>
    <v>XNYS</v>
    <v>XNYS</v>
    <v>4955 Technology Way, BOCA RATON, FL, 33431 US</v>
    <v>8.27</v>
    <v>Professional &amp; Commercial Services</v>
    <v>Stock</v>
    <v>45030.974567325778</v>
    <v>229</v>
    <v>8.0399999999999991</v>
    <v>1017721000</v>
    <v>THE GEO GROUP, INC.</v>
    <v>THE GEO GROUP, INC.</v>
    <v>8.18</v>
    <v>7.0109000000000004</v>
    <v>8.17</v>
    <v>8.17</v>
    <v>8.17</v>
    <v>124568000</v>
    <v>GEO</v>
    <v>THE GEO GROUP, INC. (XNYS:GEO)</v>
    <v>957545</v>
    <v>1902470</v>
    <v>2013</v>
  </rv>
  <rv s="2">
    <v>230</v>
  </rv>
  <rv s="0">
    <v>https://www.bing.com/financeapi/forcetrigger?t=az6zf2&amp;q=XNYS%3aWELL&amp;form=skydnc</v>
    <v>Learn more on Bing</v>
  </rv>
  <rv s="5">
    <v>12</v>
    <v>WELLTOWER INC. (XNYS:WELL)</v>
    <v>13</v>
    <v>14</v>
    <v>Finance</v>
    <v>15</v>
    <v>en-GB</v>
    <v>az6zf2</v>
    <v>268435456</v>
    <v>1</v>
    <v>Powered by Refinitiv</v>
    <v>98.42</v>
    <v>56.5</v>
    <v>1.044</v>
    <v>-0.41</v>
    <v>-5.5030000000000001E-3</v>
    <v>0.48</v>
    <v>6.4790000000000004E-3</v>
    <v>USD</v>
    <v>Welltower Inc. is a real estate investment trust (REIT). It provides real estate capital to seniors housing operators, post-acute care providers and health systems. It owns interests in properties concentrated in markets in the United States, Canada and the United Kingdom, consisting of seniors housing and post-acute communities and outpatient medical properties. Its segments include Seniors Housing Operating, Triple-net and Outpatient Medical. The Seniors Housing Operating segment properties include assisted living, independent living/continuing care retirement communities, independent supportive living communities, care homes with and without nursing and combinations. The Triple-net segment invest in seniors housing and health care real estate through acquisition and financing of primarily single tenant properties. Properties acquired are primarily leased under triple-net leases. Outpatient Medical segment properties are leased to multiple tenants.</v>
    <v>514</v>
    <v>New York Stock Exchange</v>
    <v>XNYS</v>
    <v>XNYS</v>
    <v>4500 Dorr Street, TOLEDO, OH, 43615 US</v>
    <v>75.12</v>
    <v>Residential &amp; Commercial REIT</v>
    <v>Stock</v>
    <v>45030.958333356248</v>
    <v>232</v>
    <v>73.655000000000001</v>
    <v>36770460000</v>
    <v>WELLTOWER INC.</v>
    <v>WELLTOWER INC.</v>
    <v>74.83</v>
    <v>270.36840000000001</v>
    <v>74.5</v>
    <v>74.09</v>
    <v>74.569999999999993</v>
    <v>496294500</v>
    <v>WELL</v>
    <v>WELLTOWER INC. (XNYS:WELL)</v>
    <v>1677100</v>
    <v>2497022</v>
    <v>2022</v>
  </rv>
  <rv s="2">
    <v>233</v>
  </rv>
  <rv s="0">
    <v>https://www.bing.com/financeapi/forcetrigger?t=a1s4yc&amp;q=XNYS%3aEQR&amp;form=skydnc</v>
    <v>Learn more on Bing</v>
  </rv>
  <rv s="5">
    <v>12</v>
    <v>EQUITY RESIDENTIAL (XNYS:EQR)</v>
    <v>13</v>
    <v>14</v>
    <v>Finance</v>
    <v>15</v>
    <v>en-GB</v>
    <v>a1s4yc</v>
    <v>268435456</v>
    <v>1</v>
    <v>Powered by Refinitiv</v>
    <v>94.32</v>
    <v>54.6</v>
    <v>0.83050000000000002</v>
    <v>0</v>
    <v>0</v>
    <v>0.38</v>
    <v>6.3290000000000004E-3</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308 properties located in 10 states and the District of Columbia consisting of approximately 79,597 apartment units.</v>
    <v>2400</v>
    <v>New York Stock Exchange</v>
    <v>XNYS</v>
    <v>XNYS</v>
    <v>Equity Residential, Two North Riverside Plaza, Suite 400, CHICAGO, IL, 60606 US</v>
    <v>60.52</v>
    <v>Residential &amp; Commercial REIT</v>
    <v>Stock</v>
    <v>45030.958333356248</v>
    <v>235</v>
    <v>59.47</v>
    <v>22731306108</v>
    <v>EQUITY RESIDENTIAL</v>
    <v>EQUITY RESIDENTIAL</v>
    <v>60.31</v>
    <v>29.0336</v>
    <v>60.04</v>
    <v>60.04</v>
    <v>60.42</v>
    <v>378602700</v>
    <v>EQR</v>
    <v>EQUITY RESIDENTIAL (XNYS:EQR)</v>
    <v>1489070</v>
    <v>1861164</v>
    <v>1992</v>
  </rv>
  <rv s="2">
    <v>236</v>
  </rv>
  <rv s="0">
    <v>https://www.bing.com/financeapi/forcetrigger?t=a222p2&amp;q=XNYS%3aHOUS&amp;form=skydnc</v>
    <v>Learn more on Bing</v>
  </rv>
  <rv s="8">
    <v>25</v>
    <v>Anywhere Real Estate Inc. (XNYS:HOUS)</v>
    <v>13</v>
    <v>26</v>
    <v>Finance</v>
    <v>15</v>
    <v>en-GB</v>
    <v>a222p2</v>
    <v>268435456</v>
    <v>1</v>
    <v>Powered by Refinitiv</v>
    <v>13.97</v>
    <v>4.33</v>
    <v>2.3250000000000002</v>
    <v>0.08</v>
    <v>1.3605000000000001E-2</v>
    <v>0</v>
    <v>0</v>
    <v>USD</v>
    <v>Anywhere Real Estate Inc., formerly Realogy Holdings Corp., is a provider of residential real estate services in United states. It operates through three segments: Realogy Franchise Group, Realogy Brokerage Group and Realogy Title Group. The Realogy Franchise Group franchises a portfolio of franchise brokerage brands, including the Century 21, Coldwell Banker, Coldwell Banker Commercial, Corcoran, ERA, Sotheby's International Realty and Better Homes and Gardens Real Estate. It also includes lead generation activities via Realogy Leads Group and global relocation services operation via Cartus Relocation Services. The Realogy Brokerage Group operates a full-service real estate brokerage business under Coldwell Banker, Corcoran and Sotheby’s International Realty brand names. The Realogy Title Group provides full-service title, escrow and settlement services to real estate companies, corporations, and financial institutions primarily in support of residential real estate transactions.</v>
    <v>8890</v>
    <v>New York Stock Exchange</v>
    <v>XNYS</v>
    <v>XNYS</v>
    <v>175 Park Avenue, MADISON, NJ, 07940 US</v>
    <v>6</v>
    <v>Real Estate Operations</v>
    <v>Stock</v>
    <v>45030.958333356248</v>
    <v>238</v>
    <v>5.72</v>
    <v>657665400</v>
    <v>Anywhere Real Estate Inc.</v>
    <v>Anywhere Real Estate Inc.</v>
    <v>5.92</v>
    <v>5.88</v>
    <v>5.96</v>
    <v>5.96</v>
    <v>110346500</v>
    <v>HOUS</v>
    <v>Anywhere Real Estate Inc. (XNYS:HOUS)</v>
    <v>1442297</v>
    <v>1880918</v>
    <v>2006</v>
  </rv>
  <rv s="2">
    <v>239</v>
  </rv>
  <rv s="0">
    <v>https://www.bing.com/financeapi/forcetrigger?t=a1yv52&amp;q=XNAS%3aNVDA&amp;form=skydnc</v>
    <v>Learn more on Bing</v>
  </rv>
  <rv s="5">
    <v>12</v>
    <v>NVIDIA CORPORATION (XNAS:NVDA)</v>
    <v>13</v>
    <v>14</v>
    <v>Finance</v>
    <v>15</v>
    <v>en-GB</v>
    <v>a1yv52</v>
    <v>268435456</v>
    <v>1</v>
    <v>Powered by Refinitiv</v>
    <v>280</v>
    <v>108.13</v>
    <v>1.7706</v>
    <v>2.95</v>
    <v>1.1148E-2</v>
    <v>-0.14000000000000001</v>
    <v>-5.2320000000000003E-4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268.83</v>
    <v>Semiconductors &amp; Semiconductor Equipment</v>
    <v>Stock</v>
    <v>45030.999964675779</v>
    <v>241</v>
    <v>262.2</v>
    <v>660922600000</v>
    <v>NVIDIA CORPORATION</v>
    <v>NVIDIA CORPORATION</v>
    <v>265.04000000000002</v>
    <v>151.95959999999999</v>
    <v>264.63</v>
    <v>267.58</v>
    <v>267.44</v>
    <v>2470000000</v>
    <v>NVDA</v>
    <v>NVIDIA CORPORATION (XNAS:NVDA)</v>
    <v>39566013</v>
    <v>46909734</v>
    <v>1998</v>
  </rv>
  <rv s="2">
    <v>242</v>
  </rv>
  <rv s="0">
    <v>https://www.bing.com/financeapi/forcetrigger?t=a1vmf2&amp;q=XNAS%3aINTC&amp;form=skydnc</v>
    <v>Learn more on Bing</v>
  </rv>
  <rv s="5">
    <v>12</v>
    <v>INTEL CORPORATION (XNAS:INTC)</v>
    <v>13</v>
    <v>14</v>
    <v>Finance</v>
    <v>15</v>
    <v>en-GB</v>
    <v>a1vmf2</v>
    <v>268435456</v>
    <v>1</v>
    <v>Powered by Refinitiv</v>
    <v>48.9</v>
    <v>24.59</v>
    <v>0.87560000000000004</v>
    <v>-0.24</v>
    <v>-7.4700000000000001E-3</v>
    <v>0</v>
    <v>0</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32.234999999999999</v>
    <v>Semiconductors &amp; Semiconductor Equipment</v>
    <v>Stock</v>
    <v>45030.999974501559</v>
    <v>244</v>
    <v>31.69</v>
    <v>133014900000</v>
    <v>INTEL CORPORATION</v>
    <v>INTEL CORPORATION</v>
    <v>32</v>
    <v>16.530100000000001</v>
    <v>32.130000000000003</v>
    <v>31.89</v>
    <v>31.89</v>
    <v>4171053000</v>
    <v>INTC</v>
    <v>INTEL CORPORATION (XNAS:INTC)</v>
    <v>24623633</v>
    <v>49957223</v>
    <v>1989</v>
  </rv>
  <rv s="2">
    <v>245</v>
  </rv>
  <rv s="0">
    <v>https://www.bing.com/financeapi/forcetrigger?t=a243h7&amp;q=XNAS%3aTEAM&amp;form=skydnc</v>
    <v>Learn more on Bing</v>
  </rv>
  <rv s="8">
    <v>25</v>
    <v>ATLASSIAN CORPORATION (XNAS:TEAM)</v>
    <v>13</v>
    <v>26</v>
    <v>Finance</v>
    <v>15</v>
    <v>en-GB</v>
    <v>a243h7</v>
    <v>268435456</v>
    <v>1</v>
    <v>Powered by Refinitiv</v>
    <v>300.29000000000002</v>
    <v>113.855</v>
    <v>0.82609999999999995</v>
    <v>-2.56</v>
    <v>-1.5229999999999999E-2</v>
    <v>7.0000000000000007E-2</v>
    <v>4.2290000000000003E-4</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167.86</v>
    <v>Software &amp; IT Services</v>
    <v>Stock</v>
    <v>45030.999767916408</v>
    <v>247</v>
    <v>159.65</v>
    <v>42423250000</v>
    <v>ATLASSIAN CORPORATION</v>
    <v>ATLASSIAN CORPORATION</v>
    <v>165.76</v>
    <v>168.09</v>
    <v>165.53</v>
    <v>165.6</v>
    <v>256287400</v>
    <v>TEAM</v>
    <v>ATLASSIAN CORPORATION (XNAS:TEAM)</v>
    <v>1301430</v>
    <v>1806466</v>
    <v>2022</v>
  </rv>
  <rv s="2">
    <v>248</v>
  </rv>
  <rv s="0">
    <v>https://www.bing.com/financeapi/forcetrigger?t=a23i8m&amp;q=XNYS%3aSQ&amp;form=skydnc</v>
    <v>Learn more on Bing</v>
  </rv>
  <rv s="8">
    <v>25</v>
    <v>BLOCK, INC. (XNYS:SQ)</v>
    <v>13</v>
    <v>26</v>
    <v>Finance</v>
    <v>15</v>
    <v>en-GB</v>
    <v>a23i8m</v>
    <v>268435456</v>
    <v>1</v>
    <v>Powered by Refinitiv</v>
    <v>127.1495</v>
    <v>51.34</v>
    <v>2.3462000000000001</v>
    <v>-0.52</v>
    <v>-8.0549999999999997E-3</v>
    <v>-0.02</v>
    <v>-3.123E-4</v>
    <v>USD</v>
    <v>Block, Inc. is focused on creating ecosystems for distinct customer audiences. The Company operates through two segments: Square and Cash App. The Square segment enables businesses (sellers) to accept card payments, which provides products and services to help its sellers start, run, and grow their businesses. It combines software, hardware, and financial services to create products and services that are self-serve. The Cash App segment provides an ecosystem of financial products and services to help consumers manage their money. It provides an ecosystem of financial services focused on helping consumers make their money go further by storing, sending, receiving, spending, or investing their money with Cash App. The Company’s TIDAL is a global platform for musicians and their fans that uses content, experiences, and features to bring fans closer to artists. Its bitcoin ecosystem includes Spiral, an independent team focused on contributing to bitcoin's open-source work.</v>
    <v>12428</v>
    <v>New York Stock Exchange</v>
    <v>XNYS</v>
    <v>XNYS</v>
    <v>1455 Market Street, Suite 600, SAN FRANCISCO, CA, 94103 US</v>
    <v>65.47</v>
    <v>Professional &amp; Commercial Services</v>
    <v>Stock</v>
    <v>45030.999964339841</v>
    <v>250</v>
    <v>63.69</v>
    <v>38553750000</v>
    <v>BLOCK, INC.</v>
    <v>BLOCK, INC.</v>
    <v>64.3</v>
    <v>64.56</v>
    <v>64.040000000000006</v>
    <v>64.02</v>
    <v>602026100</v>
    <v>SQ</v>
    <v>BLOCK, INC. (XNYS:SQ)</v>
    <v>12061508</v>
    <v>21262271</v>
    <v>2009</v>
  </rv>
  <rv s="2">
    <v>251</v>
  </rv>
  <rv s="0">
    <v>https://www.bing.com/financeapi/forcetrigger?t=a1ok2w&amp;q=XNYS%3aBKI&amp;form=skydnc</v>
    <v>Learn more on Bing</v>
  </rv>
  <rv s="5">
    <v>12</v>
    <v>BLACK KNIGHT, INC. (XNYS:BKI)</v>
    <v>13</v>
    <v>14</v>
    <v>Finance</v>
    <v>15</v>
    <v>en-GB</v>
    <v>a1ok2w</v>
    <v>268435456</v>
    <v>1</v>
    <v>Powered by Refinitiv</v>
    <v>79.78</v>
    <v>53.844999999999999</v>
    <v>0.48880000000000001</v>
    <v>-0.02</v>
    <v>-3.5540000000000002E-4</v>
    <v>-0.2</v>
    <v>-3.555E-3</v>
    <v>USD</v>
    <v>Black Knight, Inc. is a provider of integrated mission-critical software solutions, data and analytics to the United States mortgage and real estate markets. The Company operates through two segments: Software Solutions and Data and Analytics. Software Solutions segment includes platforms that facilitate, automate and enhance mission-critical business processes across the mortgage loan lifecycle continuum. It is developing and delivering a combination of private cloud, public cloud, application programming interfaces (APIs) and a host of other technology-forward approaches. Servicing Software Solutions segment offers MSP, which is a software as a service (SaaS) solution that supports first lien mortgages and home equity loans and lines of credit, on a single platform. This system is used by servicers and sub-servicers to manage all servicing processes, including loan setup and maintenance, escrow administration, investor reporting, regulatory requirements and other.</v>
    <v>6100</v>
    <v>New York Stock Exchange</v>
    <v>XNYS</v>
    <v>XNYS</v>
    <v>601 Riverside Ave, JACKSONVILLE, FL, 32204-2901 US</v>
    <v>56.56</v>
    <v>Software &amp; IT Services</v>
    <v>Stock</v>
    <v>45030.958333390627</v>
    <v>253</v>
    <v>55.79</v>
    <v>8821124000</v>
    <v>BLACK KNIGHT, INC.</v>
    <v>BLACK KNIGHT, INC.</v>
    <v>56.37</v>
    <v>19.332599999999999</v>
    <v>56.28</v>
    <v>56.26</v>
    <v>56.06</v>
    <v>156792100</v>
    <v>BKI</v>
    <v>BLACK KNIGHT, INC. (XNYS:BKI)</v>
    <v>592310</v>
    <v>1443487</v>
    <v>2017</v>
  </rv>
  <rv s="2">
    <v>254</v>
  </rv>
  <rv s="0">
    <v>https://www.bing.com/financeapi/forcetrigger?t=b1noh7&amp;q=XNAS%3aDOMO&amp;form=skydnc</v>
    <v>Learn more on Bing</v>
  </rv>
  <rv s="8">
    <v>25</v>
    <v>DOMO, INC. (XNAS:DOMO)</v>
    <v>13</v>
    <v>26</v>
    <v>Finance</v>
    <v>15</v>
    <v>en-GB</v>
    <v>b1noh7</v>
    <v>268435456</v>
    <v>1</v>
    <v>Powered by Refinitiv</v>
    <v>48.19</v>
    <v>11.35</v>
    <v>2.15</v>
    <v>1.17</v>
    <v>8.0856999999999998E-2</v>
    <v>0.06</v>
    <v>3.836E-3</v>
    <v>USD</v>
    <v>Domo, Inc. is a provider of cloud-based platform that allows access to real-time data and insights and enables users to manage their businesses from their smartphones. The Company's platform provides real-time access to quantitative and qualitative data, including connectors as well as a library of universal connectors. Through Domo’s Business Cloud, data from across the business is collected, stored, prepared, organized, analyzed, visualized, and shared. Algorithms and machine learning can be applied to the data that allow alerts to be triggered and actions invited. The Company's platform provides real-time access to data through a flexible set of connection options, including an application programming interface (API) and standards-based connectors that are available in the Domo Appstore, as well as a library of flexible universal connectors. The Company also provides users with a Web-based toolkit, Connector Dev Studio, which allows users to build their own connectors.</v>
    <v>967</v>
    <v>Nasdaq Stock Market</v>
    <v>XNAS</v>
    <v>XNAS</v>
    <v>772 E Utah Valley Dr, AMERICAN FORK, UT, 84003-9773 US</v>
    <v>15.76</v>
    <v>Software &amp; IT Services</v>
    <v>Stock</v>
    <v>45030.939192245314</v>
    <v>256</v>
    <v>14.22</v>
    <v>544884900</v>
    <v>DOMO, INC.</v>
    <v>DOMO, INC.</v>
    <v>14.47</v>
    <v>14.47</v>
    <v>15.64</v>
    <v>15.7</v>
    <v>34839190</v>
    <v>DOMO</v>
    <v>DOMO, INC. (XNAS:DOMO)</v>
    <v>876160</v>
    <v>699422</v>
    <v>2010</v>
  </rv>
  <rv s="2">
    <v>257</v>
  </rv>
  <rv s="0">
    <v>https://www.bing.com/financeapi/forcetrigger?t=bgr8c7&amp;q=XNAS%3aQUBT&amp;form=skydnc</v>
    <v>Learn more on Bing</v>
  </rv>
  <rv s="8">
    <v>25</v>
    <v>QUANTUM COMPUTING INC. (XNAS:QUBT)</v>
    <v>13</v>
    <v>26</v>
    <v>Finance</v>
    <v>15</v>
    <v>en-GB</v>
    <v>bgr8c7</v>
    <v>268435456</v>
    <v>1</v>
    <v>Powered by Refinitiv</v>
    <v>4.4000000000000004</v>
    <v>1.1499999999999999</v>
    <v>2.0043000000000002</v>
    <v>0.01</v>
    <v>7.9369999999999996E-3</v>
    <v>-0.02</v>
    <v>-1.5747999999999998E-2</v>
    <v>USD</v>
    <v>Quantum Computing Inc. is a quantum software and hardware company. The Company is focused on providing integrated quantum information gathering, transmission, and processing solutions, including both the user interface software and the quantum hardware. The Company’s core product is Qatalyst, which enables developers to create and execute quantum-ready applications on conventional computers, while also being ready to run on multiple quantum computers. Qatalyst is integrated with the Amazon Web Services (AWS) cloud-based Braket service (AWS Braket), which offers access to multiple Quantum Processing Units (QPUs), including Rigetti, Oxford Quantum Circuits and IonQ, QuEra, and Xanadu. In addition, Qatalyst contains the Company’s optimization problem solvers and QGraph and QAmplify tools. It has capabilities in finance, computing, security, mathematics and physics with technologies ranging from supercomputing to sensors and imaging technology.</v>
    <v>38</v>
    <v>Nasdaq Stock Market</v>
    <v>XNAS</v>
    <v>XNAS</v>
    <v>215 Depot Ct SE # 215, LEESBURG, VA, 20175-3017 US</v>
    <v>1.32</v>
    <v>Software &amp; IT Services</v>
    <v>Stock</v>
    <v>45030.925297025002</v>
    <v>259</v>
    <v>1.24</v>
    <v>76830000</v>
    <v>QUANTUM COMPUTING INC.</v>
    <v>QUANTUM COMPUTING INC.</v>
    <v>1.29</v>
    <v>1.26</v>
    <v>1.27</v>
    <v>1.25</v>
    <v>60496060</v>
    <v>QUBT</v>
    <v>QUANTUM COMPUTING INC. (XNAS:QUBT)</v>
    <v>88834</v>
    <v>237109</v>
    <v>2018</v>
  </rv>
  <rv s="2">
    <v>260</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earnMoreOnLink" t="r"/>
    <k n="Low"/>
    <k n="Name" t="s"/>
    <k n="Official name" t="s"/>
    <k n="Open"/>
    <k n="P/E"/>
    <k n="Previous close"/>
    <k n="Price"/>
    <k n="Price (Extended hours)"/>
    <k n="Ticker symbol" t="s"/>
    <k n="UniqueName" t="s"/>
    <k n="Volume"/>
    <k n="Volume average"/>
    <k n="Year incorporated"/>
  </s>
</rvStructures>
</file>

<file path=xl/richData/rdsupportingpropertybag.xml><?xml version="1.0" encoding="utf-8"?>
<supportingPropertyBags xmlns="http://schemas.microsoft.com/office/spreadsheetml/2017/richdata2">
  <spbArrays count="10">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Beta</v>
      <v t="s">P/E</v>
      <v t="s">Description</v>
      <v t="s">Headquarters</v>
      <v t="s">Industry</v>
      <v t="s">Instrument type</v>
      <v t="s">Year incorporated</v>
      <v t="s">_Flags</v>
      <v t="s">UniqueName</v>
      <v t="s">_DisplayString</v>
      <v t="s">LearnMoreOnLink</v>
      <v t="s">ExchangeID</v>
      <v t="s">%ProviderInfo</v>
    </a>
  </spbArrays>
  <spbData count="35">
    <spb s="0">
      <v>0</v>
      <v>Name</v>
      <v>LearnMoreOnLink</v>
    </spb>
    <spb s="1">
      <v>0</v>
      <v>0</v>
      <v>0</v>
    </spb>
    <spb s="2">
      <v>1</v>
      <v>1</v>
      <v>1</v>
    </spb>
    <spb s="3">
      <v>1</v>
      <v>2</v>
      <v>1</v>
      <v>3</v>
      <v>1</v>
      <v>1</v>
      <v>1</v>
      <v>4</v>
      <v>5</v>
      <v>6</v>
      <v>1</v>
      <v>1</v>
      <v>5</v>
      <v>1</v>
      <v>4</v>
      <v>7</v>
      <v>8</v>
      <v>1</v>
      <v>1</v>
      <v>5</v>
    </spb>
    <spb s="4">
      <v>at close</v>
      <v>from previous close</v>
      <v>Source: Nasdaq</v>
      <v>from previous close</v>
      <v>GMT</v>
      <v>Delayed 15 minutes</v>
      <v>from close</v>
      <v>from close</v>
    </spb>
    <spb s="5">
      <v>1</v>
      <v>Name</v>
    </spb>
    <spb s="6">
      <v>1</v>
      <v>1</v>
    </spb>
    <spb s="7">
      <v>1</v>
      <v>1</v>
      <v>3</v>
      <v>1</v>
      <v>1</v>
      <v>1</v>
      <v>5</v>
      <v>1</v>
      <v>1</v>
      <v>1</v>
      <v>7</v>
      <v>8</v>
    </spb>
    <spb s="8">
      <v>GMT</v>
    </spb>
    <spb s="0">
      <v>2</v>
      <v>Name</v>
      <v>LearnMoreOnLink</v>
    </spb>
    <spb s="9">
      <v>1</v>
      <v>1</v>
      <v>3</v>
      <v>1</v>
      <v>1</v>
      <v>1</v>
      <v>5</v>
      <v>1</v>
      <v>1</v>
      <v>1</v>
      <v>8</v>
    </spb>
    <spb s="10">
      <v>from previous close</v>
      <v>from previous close</v>
    </spb>
    <spb s="0">
      <v>3</v>
      <v>Name</v>
      <v>LearnMoreOnLink</v>
    </spb>
    <spb s="11">
      <v>1</v>
      <v>1</v>
      <v>1</v>
      <v>1</v>
    </spb>
    <spb s="12">
      <v>1</v>
      <v>2</v>
      <v>2</v>
      <v>1</v>
      <v>3</v>
      <v>1</v>
      <v>1</v>
      <v>1</v>
      <v>4</v>
      <v>4</v>
      <v>5</v>
      <v>6</v>
      <v>1</v>
      <v>1</v>
      <v>1</v>
      <v>4</v>
      <v>7</v>
      <v>9</v>
      <v>8</v>
      <v>4</v>
      <v>1</v>
      <v>1</v>
      <v>5</v>
    </spb>
    <spb s="13">
      <v>at close</v>
      <v>from previous close</v>
      <v>from previous close</v>
      <v>Source: Nasdaq</v>
      <v>GMT</v>
      <v>Delayed 15 minutes</v>
      <v>from close</v>
      <v>from close</v>
    </spb>
    <spb s="9">
      <v>10</v>
      <v>10</v>
      <v>3</v>
      <v>10</v>
      <v>10</v>
      <v>10</v>
      <v>5</v>
      <v>10</v>
      <v>10</v>
      <v>10</v>
      <v>8</v>
    </spb>
    <spb s="5">
      <v>4</v>
      <v>Name</v>
    </spb>
    <spb s="14">
      <v>3</v>
      <v>1</v>
      <v>1</v>
      <v>5</v>
      <v>1</v>
      <v>1</v>
      <v>1</v>
      <v>7</v>
      <v>8</v>
    </spb>
    <spb s="14">
      <v>3</v>
      <v>11</v>
      <v>11</v>
      <v>5</v>
      <v>11</v>
      <v>11</v>
      <v>11</v>
      <v>7</v>
      <v>8</v>
    </spb>
    <spb s="7">
      <v>12</v>
      <v>12</v>
      <v>3</v>
      <v>12</v>
      <v>12</v>
      <v>12</v>
      <v>5</v>
      <v>12</v>
      <v>12</v>
      <v>12</v>
      <v>7</v>
      <v>8</v>
    </spb>
    <spb s="14">
      <v>3</v>
      <v>13</v>
      <v>13</v>
      <v>5</v>
      <v>13</v>
      <v>13</v>
      <v>13</v>
      <v>7</v>
      <v>8</v>
    </spb>
    <spb s="7">
      <v>10</v>
      <v>10</v>
      <v>3</v>
      <v>10</v>
      <v>10</v>
      <v>10</v>
      <v>5</v>
      <v>10</v>
      <v>10</v>
      <v>10</v>
      <v>7</v>
      <v>8</v>
    </spb>
    <spb s="0">
      <v>5</v>
      <v>Name</v>
      <v>LearnMoreOnLink</v>
    </spb>
    <spb s="15">
      <v>1</v>
      <v>2</v>
      <v>1</v>
      <v>3</v>
      <v>1</v>
      <v>1</v>
      <v>1</v>
      <v>4</v>
      <v>4</v>
      <v>5</v>
      <v>6</v>
      <v>1</v>
      <v>1</v>
      <v>1</v>
      <v>4</v>
      <v>7</v>
      <v>8</v>
      <v>4</v>
      <v>1</v>
      <v>1</v>
      <v>5</v>
    </spb>
    <spb s="0">
      <v>6</v>
      <v>Name</v>
      <v>LearnMoreOnLink</v>
    </spb>
    <spb s="16">
      <v>1</v>
      <v>2</v>
      <v>1</v>
      <v>3</v>
      <v>1</v>
      <v>1</v>
      <v>1</v>
      <v>4</v>
      <v>4</v>
      <v>5</v>
      <v>6</v>
      <v>1</v>
      <v>1</v>
      <v>1</v>
      <v>4</v>
      <v>7</v>
      <v>9</v>
      <v>8</v>
      <v>4</v>
      <v>1</v>
      <v>1</v>
      <v>5</v>
    </spb>
    <spb s="0">
      <v>7</v>
      <v>Name</v>
      <v>LearnMoreOnLink</v>
    </spb>
    <spb s="17">
      <v>1</v>
      <v>2</v>
      <v>1</v>
      <v>3</v>
      <v>1</v>
      <v>1</v>
      <v>1</v>
      <v>4</v>
      <v>5</v>
      <v>6</v>
      <v>1</v>
      <v>1</v>
      <v>1</v>
      <v>4</v>
      <v>7</v>
      <v>9</v>
      <v>8</v>
      <v>4</v>
      <v>1</v>
      <v>1</v>
      <v>5</v>
    </spb>
    <spb s="12">
      <v>1</v>
      <v>2</v>
      <v>2</v>
      <v>1</v>
      <v>3</v>
      <v>1</v>
      <v>1</v>
      <v>1</v>
      <v>4</v>
      <v>4</v>
      <v>5</v>
      <v>14</v>
      <v>1</v>
      <v>1</v>
      <v>1</v>
      <v>4</v>
      <v>7</v>
      <v>9</v>
      <v>8</v>
      <v>4</v>
      <v>1</v>
      <v>1</v>
      <v>5</v>
    </spb>
    <spb s="0">
      <v>8</v>
      <v>Name</v>
      <v>LearnMoreOnLink</v>
    </spb>
    <spb s="18">
      <v>11</v>
      <v>2</v>
      <v>11</v>
      <v>3</v>
      <v>11</v>
      <v>11</v>
      <v>11</v>
      <v>4</v>
      <v>5</v>
      <v>15</v>
      <v>11</v>
      <v>11</v>
      <v>11</v>
      <v>4</v>
      <v>7</v>
      <v>9</v>
      <v>8</v>
      <v>4</v>
    </spb>
    <spb s="19">
      <v>Delayed 20 minutes</v>
      <v>from previous close</v>
      <v>from previous close</v>
      <v>GMT</v>
    </spb>
    <spb s="0">
      <v>9</v>
      <v>Name</v>
      <v>LearnMoreOnLink</v>
    </spb>
    <spb s="20">
      <v>1</v>
      <v>2</v>
      <v>2</v>
      <v>1</v>
      <v>3</v>
      <v>1</v>
      <v>1</v>
      <v>1</v>
      <v>4</v>
      <v>5</v>
      <v>1</v>
      <v>1</v>
      <v>1</v>
      <v>4</v>
      <v>7</v>
      <v>9</v>
      <v>8</v>
      <v>1</v>
      <v>1</v>
      <v>5</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Low" t="i"/>
    <k n="High" t="i"/>
    <k n="Name" t="i"/>
    <k n="Open" t="i"/>
    <k n="Price" t="i"/>
    <k n="Change" t="i"/>
    <k n="Change (%)" t="i"/>
    <k n="52 week low" t="i"/>
    <k n="52 week high" t="i"/>
    <k n="Previous close" t="i"/>
    <k n="`%EntityServiceId" t="i"/>
  </s>
  <s>
    <k n="Change" t="s"/>
    <k n="Change (%)"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i"/>
    <k n="Price" t="i"/>
    <k n="Change" t="i"/>
    <k n="Change (%)" t="i"/>
    <k n="52 week low" t="i"/>
    <k n="52 week high" t="i"/>
    <k n="Previous close" t="i"/>
    <k n="Last trade time" t="i"/>
    <k n="`%EntityServiceId"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52 week low" t="i"/>
    <k n="52 week high" t="i"/>
    <k n="Previous close" t="i"/>
    <k n="Volume average" t="i"/>
    <k n="Last trade time" t="i"/>
    <k n="Year incorporated" t="i"/>
    <k n="`%EntityServiceId"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0">
      <rpv i="0">0.00</rpv>
    </rSty>
    <rSty dxfid="6">
      <rpv i="0">0</rpv>
    </rSty>
    <rSty dxfid="1">
      <rpv i="0">_([$¥-ja-JP]* #,##0.00_);_([$¥-ja-JP]* (#,##0.00);_([$¥-ja-JP]* "-"??_);_(@_)</rpv>
    </rSty>
    <rSty dxfid="1">
      <rpv i="0">_([$$-en-CA]* #,##0.00_);_([$$-en-CA]* (#,##0.00);_([$$-en-CA]* "-"??_);_(@_)</rpv>
    </rSty>
    <rSty dxfid="1">
      <rpv i="0" xml:space="preserve">_ * #,##0.00_) [$CHF-fr-CH]_ ;_ * (#,##0.00) [$CHF-fr-CH]_ ;_ * "-"??_) [$CHF-fr-CH]_ ;_ @_ </rpv>
    </rSty>
    <rSty dxfid="1">
      <rpv i="0">_([$£-en-GB]* #,##0.00_);_([$£-en-GB]* (#,##0.00);_([$£-en-GB]* "-"??_);_(@_)</rpv>
    </rSty>
    <rSty dxfid="1">
      <rpv i="0">_-* #,##0 [$kr-se-NO]_-;-* #,##0 [$kr-se-NO]_-;_-* "-" [$kr-se-NO]_-;_-@_-</rpv>
    </rSty>
    <rSty dxfid="1">
      <rpv i="0">_([$$-en-CA]* #,##0_);_([$$-en-CA]* (#,##0);_([$$-en-CA]*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Comparative/Banks%20-%20Diversified.xls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radingview.com/chart/MMuJBSyq/?symbol=CRYPTOCAP%3AETH" TargetMode="External"/><Relationship Id="rId2" Type="http://schemas.openxmlformats.org/officeDocument/2006/relationships/hyperlink" Target="https://www.tradingview.com/chart/MMuJBSyq/?symbol=CRYPTOCAP%3AETH" TargetMode="External"/><Relationship Id="rId1" Type="http://schemas.openxmlformats.org/officeDocument/2006/relationships/hyperlink" Target="https://www.tradingview.com/chart/MMuJBSyq/?symbol=CRYPTOCAP%3ABTC" TargetMode="External"/><Relationship Id="rId6" Type="http://schemas.openxmlformats.org/officeDocument/2006/relationships/hyperlink" Target="https://www.tradingview.com/chart/MMuJBSyq/?symbol=AMEX%3AXLE" TargetMode="External"/><Relationship Id="rId5" Type="http://schemas.openxmlformats.org/officeDocument/2006/relationships/hyperlink" Target="https://www.tradingview.com/chart/MMuJBSyq/?symbol=AMEX%3AXLB" TargetMode="External"/><Relationship Id="rId4" Type="http://schemas.openxmlformats.org/officeDocument/2006/relationships/hyperlink" Target="https://www.tradingview.com/chart/MMuJBSyq/?symbol=CME_MINI%3AES1%2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SenesTech%20(SNES).xlsx" TargetMode="External"/><Relationship Id="rId7" Type="http://schemas.openxmlformats.org/officeDocument/2006/relationships/hyperlink" Target="WD-40%20Company%20(WDFC).xlsx" TargetMode="External"/><Relationship Id="rId2" Type="http://schemas.openxmlformats.org/officeDocument/2006/relationships/hyperlink" Target="United%20States%20Steel%20Corporation%20(X).xlsx" TargetMode="External"/><Relationship Id="rId1" Type="http://schemas.openxmlformats.org/officeDocument/2006/relationships/hyperlink" Target="Cliffs%20Natural%20Resources%20Inc.%20(CLF).xlsx" TargetMode="External"/><Relationship Id="rId6" Type="http://schemas.openxmlformats.org/officeDocument/2006/relationships/hyperlink" Target="Glatfelter%20Corporation%20(GLT).xlsx" TargetMode="External"/><Relationship Id="rId5" Type="http://schemas.openxmlformats.org/officeDocument/2006/relationships/hyperlink" Target="Newmont%20Corporation%20(NEM).xlsx" TargetMode="External"/><Relationship Id="rId4" Type="http://schemas.openxmlformats.org/officeDocument/2006/relationships/hyperlink" Target="Sibanye%20Stillwater%20Limited%20(SBSW).xlsx"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Netflix%20(NFLX).xlsx" TargetMode="External"/><Relationship Id="rId1" Type="http://schemas.openxmlformats.org/officeDocument/2006/relationships/hyperlink" Target="AST%20SpaceMobile%20(ASTS).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Qurate%20Retail%20(QRTEA).xlsx" TargetMode="External"/><Relationship Id="rId7" Type="http://schemas.openxmlformats.org/officeDocument/2006/relationships/hyperlink" Target="Garrett%20Motion%20(GTX).xlsx" TargetMode="External"/><Relationship Id="rId2" Type="http://schemas.openxmlformats.org/officeDocument/2006/relationships/hyperlink" Target="Carvana%20(CVNA).xlsx" TargetMode="External"/><Relationship Id="rId1" Type="http://schemas.openxmlformats.org/officeDocument/2006/relationships/hyperlink" Target="Tesla%20(TSLA).xlsx" TargetMode="External"/><Relationship Id="rId6" Type="http://schemas.openxmlformats.org/officeDocument/2006/relationships/hyperlink" Target="GameStop%20Corp.%20(GME).xlsx" TargetMode="External"/><Relationship Id="rId5" Type="http://schemas.openxmlformats.org/officeDocument/2006/relationships/hyperlink" Target="The%20Lovesac%20Company%20(LOVE).xlsx" TargetMode="External"/><Relationship Id="rId4" Type="http://schemas.openxmlformats.org/officeDocument/2006/relationships/hyperlink" Target="Draftkings%20(DKNG).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ProFrac%20Holding%20(ACDC).xlsx" TargetMode="External"/><Relationship Id="rId3" Type="http://schemas.openxmlformats.org/officeDocument/2006/relationships/hyperlink" Target="Flex%20LNG%20(FLNG).xlsx" TargetMode="External"/><Relationship Id="rId7" Type="http://schemas.openxmlformats.org/officeDocument/2006/relationships/hyperlink" Target="Southwestern%20Energy%20Company%20(SWN).xlsx" TargetMode="External"/><Relationship Id="rId2" Type="http://schemas.openxmlformats.org/officeDocument/2006/relationships/hyperlink" Target="Laredo%20Petroleum%20(LPI).xlsx" TargetMode="External"/><Relationship Id="rId1" Type="http://schemas.openxmlformats.org/officeDocument/2006/relationships/hyperlink" Target="Ovintiv%20(OVV).xlsx" TargetMode="External"/><Relationship Id="rId6" Type="http://schemas.openxmlformats.org/officeDocument/2006/relationships/hyperlink" Target="https://www.tradingview.com/chart/MMuJBSyq/?symbol=NYSE%3ARIG" TargetMode="External"/><Relationship Id="rId5" Type="http://schemas.openxmlformats.org/officeDocument/2006/relationships/hyperlink" Target="Transocean%20(RIG).xlsx" TargetMode="External"/><Relationship Id="rId4" Type="http://schemas.openxmlformats.org/officeDocument/2006/relationships/hyperlink" Target="Energy%20Fuels%20(UUUU).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rathon%20Digital%20Holdings%20(MARA).xlsx" TargetMode="External"/><Relationship Id="rId2" Type="http://schemas.openxmlformats.org/officeDocument/2006/relationships/hyperlink" Target="Coinbase%20(COIN).xlsx" TargetMode="External"/><Relationship Id="rId1" Type="http://schemas.openxmlformats.org/officeDocument/2006/relationships/hyperlink" Target="First%20Republic%20Bank%20(FRC).xlsx" TargetMode="External"/><Relationship Id="rId6" Type="http://schemas.openxmlformats.org/officeDocument/2006/relationships/hyperlink" Target="Bank%20of%20America%20Corporation%20(BAC).xlsx" TargetMode="External"/><Relationship Id="rId5" Type="http://schemas.openxmlformats.org/officeDocument/2006/relationships/hyperlink" Target="State%20Street%20Corporation%20(STT).xlsx" TargetMode="External"/><Relationship Id="rId4" Type="http://schemas.openxmlformats.org/officeDocument/2006/relationships/hyperlink" Target="SoFi%20Technologies%20Inc%20(SOFI).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Karuna%20Therapeutics%20(KRTX).xlsx" TargetMode="External"/><Relationship Id="rId3" Type="http://schemas.openxmlformats.org/officeDocument/2006/relationships/hyperlink" Target="CRISPR%20Therapeutics%20(CRSP).xlsx" TargetMode="External"/><Relationship Id="rId7" Type="http://schemas.openxmlformats.org/officeDocument/2006/relationships/hyperlink" Target="Cigna%20Corporation%20(CI).xlsx" TargetMode="External"/><Relationship Id="rId2" Type="http://schemas.openxmlformats.org/officeDocument/2006/relationships/hyperlink" Target="Biotricity%20(BTCY).xlsx" TargetMode="External"/><Relationship Id="rId1" Type="http://schemas.openxmlformats.org/officeDocument/2006/relationships/hyperlink" Target="BioCardia%20(BCDA).xlsx" TargetMode="External"/><Relationship Id="rId6" Type="http://schemas.openxmlformats.org/officeDocument/2006/relationships/hyperlink" Target="Actinium%20Pharmaceuticals%20(ATNM).xlsx" TargetMode="External"/><Relationship Id="rId11" Type="http://schemas.openxmlformats.org/officeDocument/2006/relationships/hyperlink" Target="ARS%20Pharmaceuticals%20(SPRY).xlsx" TargetMode="External"/><Relationship Id="rId5" Type="http://schemas.openxmlformats.org/officeDocument/2006/relationships/hyperlink" Target="ClearPoint%20Neuro%20(CLPT).xlsx" TargetMode="External"/><Relationship Id="rId10" Type="http://schemas.openxmlformats.org/officeDocument/2006/relationships/hyperlink" Target="SpringWorks%20Therapeutics%20(SWTX).xlsx" TargetMode="External"/><Relationship Id="rId4" Type="http://schemas.openxmlformats.org/officeDocument/2006/relationships/hyperlink" Target="Intellia%20Therapeutics%20(NTLA).xlsx" TargetMode="External"/><Relationship Id="rId9" Type="http://schemas.openxmlformats.org/officeDocument/2006/relationships/hyperlink" Target="Phathom%20Pharmaceuticals%20(PHAT).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SkyWest%20(SKYW).xlsx" TargetMode="External"/><Relationship Id="rId2" Type="http://schemas.openxmlformats.org/officeDocument/2006/relationships/hyperlink" Target="The%20GEO%20Group%20(GEO).xlsx" TargetMode="External"/><Relationship Id="rId1" Type="http://schemas.openxmlformats.org/officeDocument/2006/relationships/hyperlink" Target="Aerojet%20Rocketdyne%20Holdings%20(AJRD).xlsx" TargetMode="External"/><Relationship Id="rId4" Type="http://schemas.openxmlformats.org/officeDocument/2006/relationships/hyperlink" Target="Star%20Bulk%20Carriers%20(SBLK).xlsx"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Welltower%20(WELL).xlsx" TargetMode="External"/><Relationship Id="rId1" Type="http://schemas.openxmlformats.org/officeDocument/2006/relationships/hyperlink" Target="Anywhere%20Real%20Estate%20(HOUS).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Domo%20(DOMO).xlsx" TargetMode="External"/><Relationship Id="rId3" Type="http://schemas.openxmlformats.org/officeDocument/2006/relationships/hyperlink" Target="Black%20Knight%20(BKI).xlsx" TargetMode="External"/><Relationship Id="rId7" Type="http://schemas.openxmlformats.org/officeDocument/2006/relationships/hyperlink" Target="NVIDIA%20Corporation%20(NVDA).xlsx" TargetMode="External"/><Relationship Id="rId2" Type="http://schemas.openxmlformats.org/officeDocument/2006/relationships/hyperlink" Target="Intel%20(INTC).xlsx" TargetMode="External"/><Relationship Id="rId1" Type="http://schemas.openxmlformats.org/officeDocument/2006/relationships/hyperlink" Target="Quantum%20Computing%20Inc%20(QUBT).xlsx" TargetMode="External"/><Relationship Id="rId6" Type="http://schemas.openxmlformats.org/officeDocument/2006/relationships/hyperlink" Target="Atlassian%20(TEAM).xlsx" TargetMode="External"/><Relationship Id="rId5" Type="http://schemas.openxmlformats.org/officeDocument/2006/relationships/hyperlink" Target="Block%20(SQ).xlsx" TargetMode="External"/><Relationship Id="rId4" Type="http://schemas.openxmlformats.org/officeDocument/2006/relationships/hyperlink" Target="https://www.tradingview.com/chart/MMuJBSyq/?symbol=NYSE%3ASQ"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sec.gov/Archives/edgar/data/1423053/000095012323002617/xslForm13F_X01/primary_doc.xml" TargetMode="External"/><Relationship Id="rId1" Type="http://schemas.openxmlformats.org/officeDocument/2006/relationships/hyperlink" Target="https://www.sec.gov/edgar/browse/?CIK=1423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52A2C-0646-D946-AFC4-462F7CF7D76F}">
  <dimension ref="B1:E12"/>
  <sheetViews>
    <sheetView workbookViewId="0">
      <selection activeCell="E7" sqref="E7"/>
    </sheetView>
  </sheetViews>
  <sheetFormatPr baseColWidth="10" defaultRowHeight="16" x14ac:dyDescent="0.2"/>
  <sheetData>
    <row r="1" spans="2:5" x14ac:dyDescent="0.2">
      <c r="E1" s="3" t="s">
        <v>89</v>
      </c>
    </row>
    <row r="3" spans="2:5" x14ac:dyDescent="0.2">
      <c r="B3" s="3" t="s">
        <v>91</v>
      </c>
      <c r="E3" s="3" t="s">
        <v>33</v>
      </c>
    </row>
    <row r="5" spans="2:5" x14ac:dyDescent="0.2">
      <c r="B5" s="1" t="s">
        <v>90</v>
      </c>
      <c r="E5" s="1" t="s">
        <v>137</v>
      </c>
    </row>
    <row r="6" spans="2:5" x14ac:dyDescent="0.2">
      <c r="B6" s="3" t="s">
        <v>27</v>
      </c>
    </row>
    <row r="7" spans="2:5" x14ac:dyDescent="0.2">
      <c r="B7" s="3" t="s">
        <v>26</v>
      </c>
      <c r="E7" s="3" t="s">
        <v>138</v>
      </c>
    </row>
    <row r="8" spans="2:5" x14ac:dyDescent="0.2">
      <c r="B8" s="3" t="s">
        <v>120</v>
      </c>
    </row>
    <row r="11" spans="2:5" x14ac:dyDescent="0.2">
      <c r="B11" s="3" t="s">
        <v>92</v>
      </c>
    </row>
    <row r="12" spans="2:5" x14ac:dyDescent="0.2">
      <c r="B12" s="3" t="s">
        <v>129</v>
      </c>
    </row>
  </sheetData>
  <hyperlinks>
    <hyperlink ref="E1" location="Funds!A1" display="Hedge Funds" xr:uid="{306C83D2-8B24-3A44-A7CD-16BC059F28F7}"/>
    <hyperlink ref="B6" location="'Basic Materials'!A1" display="Basic Materials" xr:uid="{303D0F89-272E-A947-B195-2E0A6808B461}"/>
    <hyperlink ref="B7" location="'Communication Srvcs'!A1" display="Communication Services" xr:uid="{05007D84-D74F-B54B-894A-E757DCB6BB85}"/>
    <hyperlink ref="B3" location="World!A1" display="World" xr:uid="{3CD8BD85-E8AB-5143-B767-5AA1C8FC779A}"/>
    <hyperlink ref="B11" location="Financial!A1" display="Financial" xr:uid="{136DD605-0D8F-5547-8538-7CEDF2A74C92}"/>
    <hyperlink ref="B8" location="'Cnsmr Cyclical'!A1" display="Consumer Cyclical" xr:uid="{9ACAD564-7D9D-2C4C-90DB-99CE96FEE04B}"/>
    <hyperlink ref="E3" location="Crypto!A1" display="Crypto" xr:uid="{03B1B0E1-9135-F646-B2CA-2E000477983F}"/>
    <hyperlink ref="B12" location="Healthcare!A1" display="Healthcare" xr:uid="{E298D78A-A0BC-5440-91B7-D8C5D2D1148C}"/>
    <hyperlink ref="E7" r:id="rId1" xr:uid="{F37E24F4-0A1E-A546-A32A-8C44885811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8D65-A34A-2C41-B4BD-0E95ECBE25D2}">
  <dimension ref="A1:AD19"/>
  <sheetViews>
    <sheetView workbookViewId="0">
      <pane xSplit="1" ySplit="2" topLeftCell="C3" activePane="bottomRight" state="frozen"/>
      <selection pane="topRight" activeCell="B1" sqref="B1"/>
      <selection pane="bottomLeft" activeCell="A3" sqref="A3"/>
      <selection pane="bottomRight" activeCell="Z7" sqref="Z7"/>
    </sheetView>
  </sheetViews>
  <sheetFormatPr baseColWidth="10" defaultRowHeight="16" x14ac:dyDescent="0.2"/>
  <cols>
    <col min="1" max="1" width="12" bestFit="1" customWidth="1"/>
    <col min="2" max="2" width="0" style="24" hidden="1" customWidth="1"/>
    <col min="3" max="3" width="14.6640625" style="24" bestFit="1" customWidth="1"/>
    <col min="4" max="4" width="11.5" style="24" bestFit="1" customWidth="1"/>
    <col min="5" max="6" width="10.83203125" style="24"/>
    <col min="7" max="7" width="3.33203125" style="24" customWidth="1"/>
    <col min="9" max="9" width="12.83203125" bestFit="1" customWidth="1"/>
    <col min="13" max="13" width="3.33203125" customWidth="1"/>
    <col min="19" max="19" width="3.33203125" customWidth="1"/>
    <col min="20" max="20" width="10.83203125" style="20" hidden="1" customWidth="1"/>
    <col min="21" max="21" width="10.83203125" style="20"/>
    <col min="22" max="22" width="11.5" style="20" bestFit="1" customWidth="1"/>
    <col min="23" max="24" width="10.83203125" style="20"/>
    <col min="25" max="25" width="3.33203125" style="20" customWidth="1"/>
    <col min="31" max="31" width="3.33203125" customWidth="1"/>
  </cols>
  <sheetData>
    <row r="1" spans="1:30" s="1" customFormat="1" x14ac:dyDescent="0.2">
      <c r="B1" s="25"/>
      <c r="C1" s="25" t="s">
        <v>16</v>
      </c>
      <c r="D1" s="25"/>
      <c r="E1" s="25"/>
      <c r="F1" s="25"/>
      <c r="G1" s="25"/>
      <c r="I1" s="1" t="s">
        <v>15</v>
      </c>
      <c r="N1" s="37"/>
      <c r="O1" s="37" t="s">
        <v>17</v>
      </c>
      <c r="P1" s="37"/>
      <c r="Q1" s="37"/>
      <c r="R1" s="37"/>
      <c r="T1" s="38"/>
      <c r="U1" s="21" t="s">
        <v>102</v>
      </c>
      <c r="V1" s="38"/>
      <c r="W1" s="38"/>
      <c r="X1" s="38"/>
      <c r="Y1" s="21"/>
      <c r="Z1" s="37"/>
      <c r="AA1" s="37" t="s">
        <v>19</v>
      </c>
      <c r="AB1" s="37"/>
      <c r="AC1" s="37"/>
    </row>
    <row r="2" spans="1:30" x14ac:dyDescent="0.2">
      <c r="B2" s="24" t="s">
        <v>34</v>
      </c>
      <c r="D2" s="24" t="s">
        <v>94</v>
      </c>
      <c r="E2" s="24" t="s">
        <v>23</v>
      </c>
      <c r="F2" s="24" t="s">
        <v>98</v>
      </c>
      <c r="H2" t="s">
        <v>34</v>
      </c>
      <c r="J2" t="s">
        <v>94</v>
      </c>
      <c r="K2" t="s">
        <v>23</v>
      </c>
      <c r="L2" t="s">
        <v>98</v>
      </c>
      <c r="N2" s="31" t="s">
        <v>34</v>
      </c>
      <c r="O2" s="31"/>
      <c r="P2" s="31" t="s">
        <v>94</v>
      </c>
      <c r="Q2" s="31" t="s">
        <v>23</v>
      </c>
      <c r="R2" t="s">
        <v>98</v>
      </c>
      <c r="T2" s="34" t="s">
        <v>34</v>
      </c>
      <c r="U2" s="34"/>
      <c r="V2" s="34" t="s">
        <v>94</v>
      </c>
      <c r="W2" s="34" t="s">
        <v>23</v>
      </c>
      <c r="X2" s="20" t="s">
        <v>98</v>
      </c>
      <c r="Z2" s="31" t="s">
        <v>34</v>
      </c>
      <c r="AA2" s="31"/>
      <c r="AB2" s="31" t="s">
        <v>94</v>
      </c>
      <c r="AC2" s="31" t="s">
        <v>23</v>
      </c>
      <c r="AD2" t="s">
        <v>98</v>
      </c>
    </row>
    <row r="3" spans="1:30" x14ac:dyDescent="0.2">
      <c r="A3" s="3" t="s">
        <v>95</v>
      </c>
      <c r="B3" s="24" t="e" vm="1">
        <v>#VALUE!</v>
      </c>
      <c r="C3" s="45" t="s">
        <v>25</v>
      </c>
      <c r="D3" s="26" cm="1">
        <f t="array" ref="D3">_FV(B3,"Price")</f>
        <v>412.46</v>
      </c>
      <c r="E3" s="27" cm="1">
        <f t="array" ref="E3">_FV(B3,"Change (%)",TRUE)</f>
        <v>-2.4429999999999999E-3</v>
      </c>
      <c r="F3" s="32" cm="1">
        <f t="array" ref="F3">_FV(B3,"Price")/_FV(B3,"52 week high",TRUE)</f>
        <v>0.91655740983533696</v>
      </c>
      <c r="T3" s="20" t="e" vm="2">
        <v>#VALUE!</v>
      </c>
      <c r="U3" s="44" t="s">
        <v>31</v>
      </c>
      <c r="V3" s="22" cm="1">
        <f t="array" ref="V3">_FV(T3,"Price")</f>
        <v>30523</v>
      </c>
      <c r="W3" s="23" cm="1">
        <f t="array" ref="W3">_FV(T3,"Change (%)",TRUE)</f>
        <v>7.4510000000000002E-3</v>
      </c>
      <c r="X3" s="35" cm="1">
        <f t="array" ref="X3">_FV(T3,"Price")/_FV(T3,"52 week high",TRUE)</f>
        <v>0.70285928767653227</v>
      </c>
      <c r="Z3" t="e" vm="3">
        <v>#VALUE!</v>
      </c>
      <c r="AA3" t="s">
        <v>29</v>
      </c>
      <c r="AB3" s="5" cm="1">
        <f t="array" ref="AB3">_FV(Z3,"Price")</f>
        <v>17.07</v>
      </c>
      <c r="AC3" s="6" cm="1">
        <f t="array" ref="AC3">_FV(Z3,"Change (%)",TRUE)</f>
        <v>-4.1010999999999999E-2</v>
      </c>
      <c r="AD3" s="51" cm="1">
        <f t="array" ref="AD3">_FV(Z3,"Price")/_FV(Z3,"52 week high",TRUE)</f>
        <v>0.46588427947598254</v>
      </c>
    </row>
    <row r="4" spans="1:30" x14ac:dyDescent="0.2">
      <c r="A4" s="3" t="s">
        <v>15</v>
      </c>
      <c r="B4" s="24" t="e" vm="4">
        <v>#VALUE!</v>
      </c>
      <c r="C4" s="24" t="s">
        <v>96</v>
      </c>
      <c r="D4" s="26" cm="1">
        <f t="array" ref="D4">_FV(B4,"Price")</f>
        <v>33886.47</v>
      </c>
      <c r="E4" s="27" cm="1">
        <f t="array" ref="E4">_FV(B4,"Change (%)",TRUE)</f>
        <v>-4.2090000000000001E-3</v>
      </c>
      <c r="F4" s="32" cm="1">
        <f t="array" ref="F4">_FV(B4,"Price")/_FV(B4,"52 week high",TRUE)</f>
        <v>0.95475769055866333</v>
      </c>
      <c r="T4" s="20" t="e" vm="5">
        <v>#VALUE!</v>
      </c>
      <c r="U4" s="44" t="s">
        <v>36</v>
      </c>
      <c r="V4" s="22" cm="1">
        <f t="array" ref="V4">_FV(T4,"Price")</f>
        <v>2134.1</v>
      </c>
      <c r="W4" s="23" cm="1">
        <f t="array" ref="W4">_FV(T4,"Change (%)",TRUE)</f>
        <v>6.2549999999999994E-2</v>
      </c>
      <c r="X4" s="35" cm="1">
        <f t="array" ref="X4">_FV(T4,"Price")/_FV(T4,"52 week high",TRUE)</f>
        <v>0.64655786179337171</v>
      </c>
      <c r="Z4" t="e" vm="6">
        <v>#VALUE!</v>
      </c>
    </row>
    <row r="5" spans="1:30" x14ac:dyDescent="0.2">
      <c r="A5" s="3" t="s">
        <v>17</v>
      </c>
      <c r="B5" s="24" t="e" vm="7">
        <v>#VALUE!</v>
      </c>
      <c r="C5" s="24" t="s">
        <v>97</v>
      </c>
      <c r="D5" s="33" cm="1">
        <f t="array" ref="D5">_FV(B5,"Price")</f>
        <v>12123.465</v>
      </c>
      <c r="E5" s="27" cm="1">
        <f t="array" ref="E5">_FV(B5,"Change (%)",TRUE)</f>
        <v>-3.5179999999999999E-3</v>
      </c>
      <c r="F5" s="32" cm="1">
        <f t="array" ref="F5">_FV(B5,"Price")/_FV(B5,"52 week high",TRUE)</f>
        <v>0.88423416901914897</v>
      </c>
      <c r="I5" t="s">
        <v>114</v>
      </c>
      <c r="U5" s="44" t="s">
        <v>47</v>
      </c>
      <c r="Z5" t="e" vm="8">
        <v>#VALUE!</v>
      </c>
      <c r="AA5" t="s">
        <v>144</v>
      </c>
      <c r="AB5" s="5" cm="1">
        <f t="array" ref="AB5">_FV(Z5,"Price")</f>
        <v>22.22</v>
      </c>
      <c r="AC5" s="6" cm="1">
        <f t="array" ref="AC5">_FV(Z5,"Change (%)",TRUE)</f>
        <v>-4.5533000000000004E-2</v>
      </c>
      <c r="AD5" s="51" cm="1">
        <f t="array" ref="AD5">_FV(Z5,"Price")/_FV(Z5,"52 week high",TRUE)</f>
        <v>0.50477055883689226</v>
      </c>
    </row>
    <row r="6" spans="1:30" x14ac:dyDescent="0.2">
      <c r="A6" s="3" t="s">
        <v>102</v>
      </c>
      <c r="B6" s="24" t="e" vm="9">
        <v>#VALUE!</v>
      </c>
      <c r="C6" s="24" t="s">
        <v>37</v>
      </c>
      <c r="D6" s="26" cm="1">
        <f t="array" ref="D6">_FV(B6,"Price")</f>
        <v>176.51</v>
      </c>
      <c r="E6" s="27" cm="1">
        <f t="array" ref="E6">_FV(B6,"Change (%)",TRUE)</f>
        <v>-9.3169999999999989E-3</v>
      </c>
      <c r="F6" s="32" cm="1">
        <f t="array" ref="F6">_FV(B6,"Price")/_FV(B6,"52 week high",TRUE)</f>
        <v>0.86186523437499996</v>
      </c>
      <c r="I6" t="s">
        <v>113</v>
      </c>
    </row>
    <row r="7" spans="1:30" x14ac:dyDescent="0.2">
      <c r="A7" s="3" t="s">
        <v>19</v>
      </c>
      <c r="B7" s="24" t="e" vm="10">
        <v>#VALUE!</v>
      </c>
      <c r="C7" s="24" t="s">
        <v>99</v>
      </c>
      <c r="D7" s="36" cm="1">
        <f t="array" ref="D7">_FV(B7,"Price")</f>
        <v>28493.47</v>
      </c>
      <c r="E7" s="27" cm="1">
        <f t="array" ref="E7">_FV(B7,"Change (%)",TRUE)</f>
        <v>1.1951E-2</v>
      </c>
      <c r="F7" s="32" cm="1">
        <f t="array" ref="F7">_FV(B7,"Price")/_FV(B7,"52 week high",TRUE)</f>
        <v>0.97504343359647294</v>
      </c>
      <c r="I7" t="s">
        <v>112</v>
      </c>
      <c r="AA7" t="s">
        <v>143</v>
      </c>
    </row>
    <row r="8" spans="1:30" x14ac:dyDescent="0.2">
      <c r="B8" s="24" t="e" vm="11">
        <v>#VALUE!</v>
      </c>
      <c r="C8" s="24" t="s">
        <v>100</v>
      </c>
      <c r="D8" s="26" cm="1">
        <f t="array" ref="D8">_FV(B8,"Price")</f>
        <v>46.27</v>
      </c>
      <c r="E8" s="27" cm="1">
        <f t="array" ref="E8">_FV(B8,"Change (%)",TRUE)</f>
        <v>-1.7260000000000001E-3</v>
      </c>
      <c r="F8" s="32" cm="1">
        <f t="array" ref="F8">_FV(B8,"Price")/_FV(B8,"52 week high",TRUE)</f>
        <v>0.99516076997526626</v>
      </c>
      <c r="H8" t="e" vm="12">
        <v>#VALUE!</v>
      </c>
      <c r="I8" t="s">
        <v>109</v>
      </c>
      <c r="J8" s="5" cm="1">
        <f t="array" ref="J8">_FV(H8,"Price")</f>
        <v>36.11</v>
      </c>
      <c r="K8" s="6" cm="1">
        <f t="array" ref="K8">_FV(H8,"Change (%)",TRUE)</f>
        <v>2.9655000000000001E-2</v>
      </c>
      <c r="AA8" t="s">
        <v>141</v>
      </c>
    </row>
    <row r="9" spans="1:30" x14ac:dyDescent="0.2">
      <c r="B9" s="24" t="e" vm="13">
        <v>#VALUE!</v>
      </c>
      <c r="C9" s="24" t="s">
        <v>101</v>
      </c>
      <c r="D9" s="26" cm="1">
        <f t="array" ref="D9">_FV(B9,"Price")</f>
        <v>30.0594</v>
      </c>
      <c r="E9" s="27" cm="1">
        <f t="array" ref="E9">_FV(B9,"Change (%)",TRUE)</f>
        <v>-1.0169999999999999E-3</v>
      </c>
      <c r="F9" s="32" cm="1">
        <f t="array" ref="F9">_FV(B9,"Price")/_FV(B9,"52 week high",TRUE)</f>
        <v>0.99898305084745764</v>
      </c>
      <c r="H9" t="e" vm="14">
        <v>#VALUE!</v>
      </c>
      <c r="I9" t="s">
        <v>111</v>
      </c>
      <c r="J9" s="5" cm="1">
        <f t="array" ref="J9">_FV(H9,"Price")</f>
        <v>35.22</v>
      </c>
      <c r="K9" s="6" cm="1">
        <f t="array" ref="K9">_FV(H9,"Change (%)",TRUE)</f>
        <v>2.0278000000000001E-2</v>
      </c>
      <c r="T9" s="20" t="e" vm="15">
        <v>#VALUE!</v>
      </c>
      <c r="U9" s="20" t="s">
        <v>128</v>
      </c>
      <c r="V9" s="22" cm="1">
        <f t="array" ref="V9">_FV(T9,"Price")</f>
        <v>27.68</v>
      </c>
      <c r="W9" s="23" cm="1">
        <f t="array" ref="W9">_FV(T9,"Change (%)",TRUE)</f>
        <v>5.8140000000000006E-3</v>
      </c>
      <c r="X9" s="35" cm="1">
        <f t="array" ref="X9">_FV(T9,"Price")/_FV(T9,"52 week high",TRUE)</f>
        <v>0.89986996098829641</v>
      </c>
      <c r="AA9" t="s">
        <v>142</v>
      </c>
    </row>
    <row r="11" spans="1:30" x14ac:dyDescent="0.2">
      <c r="B11" s="24" t="e" vm="3">
        <v>#VALUE!</v>
      </c>
      <c r="C11" s="24" t="s">
        <v>29</v>
      </c>
      <c r="D11" s="26" cm="1">
        <f t="array" ref="D11">_FV(B11,"Price")</f>
        <v>17.07</v>
      </c>
      <c r="E11" s="27" cm="1">
        <f t="array" ref="E11">_FV(B11,"Change (%)",TRUE)</f>
        <v>-4.1010999999999999E-2</v>
      </c>
      <c r="F11" s="32" cm="1">
        <f t="array" ref="F11">_FV(B11,"Price")/_FV(B11,"52 week high",TRUE)</f>
        <v>0.46588427947598254</v>
      </c>
      <c r="H11" t="e" vm="16">
        <v>#VALUE!</v>
      </c>
      <c r="I11" t="s">
        <v>110</v>
      </c>
      <c r="J11" s="5" cm="1">
        <f t="array" ref="J11">_FV(H11,"Price")</f>
        <v>37.39</v>
      </c>
      <c r="K11" s="6" cm="1">
        <f t="array" ref="K11">_FV(H11,"Change (%)",TRUE)</f>
        <v>1.4104E-2</v>
      </c>
      <c r="T11" s="20" t="e" vm="17">
        <v>#VALUE!</v>
      </c>
      <c r="U11" s="20" t="s">
        <v>20</v>
      </c>
      <c r="V11" s="22" cm="1">
        <f t="array" ref="V11">_FV(T11,"Price")</f>
        <v>1.1000000000000001</v>
      </c>
      <c r="W11" s="23" cm="1">
        <f t="array" ref="W11">_FV(T11,"Change (%)",TRUE)</f>
        <v>-3.9839999999999997E-3</v>
      </c>
      <c r="X11" s="35" cm="1">
        <f t="array" ref="X11">_FV(T11,"Price")/_FV(T11,"52 week high",TRUE)</f>
        <v>0.99322799097065473</v>
      </c>
    </row>
    <row r="12" spans="1:30" x14ac:dyDescent="0.2">
      <c r="T12" s="20" t="e" vm="18">
        <v>#VALUE!</v>
      </c>
      <c r="U12" s="20" t="s">
        <v>21</v>
      </c>
      <c r="V12" s="22" cm="1">
        <f t="array" ref="V12">_FV(T12,"Price")</f>
        <v>1.2413000000000001</v>
      </c>
      <c r="W12" s="23" cm="1">
        <f t="array" ref="W12">_FV(T12,"Change (%)",TRUE)</f>
        <v>-8.5459999999999998E-3</v>
      </c>
      <c r="X12" s="35" cm="1">
        <f t="array" ref="X12">_FV(T12,"Price")/_FV(T12,"52 week high",TRUE)</f>
        <v>0.94416977257168944</v>
      </c>
    </row>
    <row r="13" spans="1:30" x14ac:dyDescent="0.2">
      <c r="T13" s="20" t="e" vm="19">
        <v>#VALUE!</v>
      </c>
      <c r="U13" s="20" t="s">
        <v>22</v>
      </c>
      <c r="V13" s="22" cm="1">
        <f t="array" ref="V13">_FV(T13,"Price")</f>
        <v>7.4720000000000003E-3</v>
      </c>
      <c r="W13" s="23" cm="1">
        <f t="array" ref="W13">_FV(T13,"Change (%)",TRUE)</f>
        <v>-9.4129999999999995E-3</v>
      </c>
      <c r="X13" s="35" cm="1">
        <f t="array" ref="X13">_FV(T13,"Price")/_FV(T13,"52 week high",TRUE)</f>
        <v>0.92647241165530081</v>
      </c>
    </row>
    <row r="14" spans="1:30" x14ac:dyDescent="0.2">
      <c r="T14" s="20" t="e" vm="20">
        <v>#VALUE!</v>
      </c>
      <c r="U14" s="20" t="s">
        <v>103</v>
      </c>
      <c r="V14" s="22" cm="1">
        <f t="array" ref="V14">_FV(T14,"Price")</f>
        <v>1.3361000000000001</v>
      </c>
      <c r="W14" s="23" cm="1">
        <f t="array" ref="W14">_FV(T14,"Change (%)",TRUE)</f>
        <v>2.0250000000000003E-3</v>
      </c>
      <c r="X14" s="35" cm="1">
        <f t="array" ref="X14">_FV(T14,"Price")/_FV(T14,"52 week high",TRUE)</f>
        <v>0.95592759533519367</v>
      </c>
    </row>
    <row r="15" spans="1:30" x14ac:dyDescent="0.2">
      <c r="B15" s="24" t="e" vm="21">
        <v>#VALUE!</v>
      </c>
      <c r="C15" s="24" t="s">
        <v>28</v>
      </c>
      <c r="D15" s="26" cm="1">
        <f t="array" ref="D15">_FV(B15,"Price")</f>
        <v>35.090000000000003</v>
      </c>
      <c r="E15" s="27" cm="1">
        <f t="array" ref="E15">_FV(B15,"Change (%)",TRUE)</f>
        <v>-2.1745E-2</v>
      </c>
      <c r="F15" s="32" cm="1">
        <f t="array" ref="F15">_FV(B15,"Price")/_FV(B15,"52 week high",TRUE)</f>
        <v>0.84340824420141824</v>
      </c>
      <c r="T15" s="20" t="e" vm="22">
        <v>#VALUE!</v>
      </c>
      <c r="U15" s="20" t="s">
        <v>104</v>
      </c>
      <c r="V15" s="48" cm="1">
        <f t="array" ref="V15">_FV(T15,"Price")</f>
        <v>0.89370000000000005</v>
      </c>
      <c r="W15" s="23" cm="1">
        <f t="array" ref="W15">_FV(T15,"Change (%)",TRUE)</f>
        <v>4.9480000000000001E-3</v>
      </c>
      <c r="X15" s="35" cm="1">
        <f t="array" ref="X15">_FV(T15,"Price")/_FV(T15,"52 week high",TRUE)</f>
        <v>0.88066614111154917</v>
      </c>
    </row>
    <row r="16" spans="1:30" x14ac:dyDescent="0.2">
      <c r="T16" s="20" t="e" vm="23">
        <v>#VALUE!</v>
      </c>
      <c r="U16" s="20" t="s">
        <v>105</v>
      </c>
      <c r="V16" s="22" cm="1">
        <f t="array" ref="V16">_FV(T16,"Price")</f>
        <v>0.66969999999999996</v>
      </c>
      <c r="W16" s="23" cm="1">
        <f t="array" ref="W16">_FV(T16,"Change (%)",TRUE)</f>
        <v>-1.2388E-2</v>
      </c>
      <c r="X16" s="35" cm="1">
        <f t="array" ref="X16">_FV(T16,"Price")/_FV(T16,"52 week high",TRUE)</f>
        <v>0.89376751634859197</v>
      </c>
    </row>
    <row r="17" spans="2:24" x14ac:dyDescent="0.2">
      <c r="B17" s="24" t="e" vm="24">
        <v>#VALUE!</v>
      </c>
      <c r="C17" s="45" t="s">
        <v>127</v>
      </c>
      <c r="D17" s="26" cm="1">
        <f t="array" ref="D17">_FV(B17,"Price")</f>
        <v>80.930000000000007</v>
      </c>
      <c r="E17" s="27" cm="1">
        <f t="array" ref="E17">_FV(B17,"Change (%)",TRUE)</f>
        <v>-7.2370000000000004E-3</v>
      </c>
      <c r="F17" s="32" cm="1">
        <f t="array" ref="F17">_FV(B17,"Price")/_FV(B17,"52 week high",TRUE)</f>
        <v>0.88457754945895739</v>
      </c>
      <c r="T17" s="20" t="e" vm="25">
        <v>#VALUE!</v>
      </c>
      <c r="U17" s="20" t="s">
        <v>106</v>
      </c>
      <c r="V17" s="22" cm="1">
        <f t="array" ref="V17">_FV(T17,"Price")</f>
        <v>0.62019999999999997</v>
      </c>
      <c r="W17" s="23" cm="1">
        <f t="array" ref="W17">_FV(T17,"Change (%)",TRUE)</f>
        <v>-1.4617E-2</v>
      </c>
      <c r="X17" s="35" cm="1">
        <f t="array" ref="X17">_FV(T17,"Price")/_FV(T17,"52 week high",TRUE)</f>
        <v>0.89871033183596571</v>
      </c>
    </row>
    <row r="18" spans="2:24" x14ac:dyDescent="0.2">
      <c r="B18" s="24" t="e" vm="26">
        <v>#VALUE!</v>
      </c>
      <c r="C18" s="45" t="s">
        <v>126</v>
      </c>
      <c r="D18" s="26" cm="1">
        <f t="array" ref="D18">_FV(B18,"Price")</f>
        <v>87.23</v>
      </c>
      <c r="E18" s="27" cm="1">
        <f t="array" ref="E18">_FV(B18,"Change (%)",TRUE)</f>
        <v>1.838E-3</v>
      </c>
      <c r="F18" s="32" cm="1">
        <f t="array" ref="F18">_FV(B18,"Price")/_FV(B18,"52 week high",TRUE)</f>
        <v>0.92102206736353087</v>
      </c>
      <c r="T18" s="20" t="e" vm="27">
        <v>#VALUE!</v>
      </c>
      <c r="U18" s="20" t="s">
        <v>107</v>
      </c>
      <c r="V18" s="46" cm="1">
        <f t="array" ref="V18">_FV(T18,"Price")</f>
        <v>0.88600000000000001</v>
      </c>
      <c r="W18" s="23" cm="1">
        <f t="array" ref="W18">_FV(T18,"Change (%)",TRUE)</f>
        <v>5.1049999999999993E-3</v>
      </c>
      <c r="X18" s="35" cm="1">
        <f t="array" ref="X18">_FV(T18,"Price")/_FV(T18,"52 week high",TRUE)</f>
        <v>0.95866695520450118</v>
      </c>
    </row>
    <row r="19" spans="2:24" x14ac:dyDescent="0.2">
      <c r="T19" s="20" t="e" vm="28">
        <v>#VALUE!</v>
      </c>
      <c r="U19" s="20" t="s">
        <v>108</v>
      </c>
      <c r="V19" s="47" cm="1">
        <f t="array" ref="V19">_FV(T19,"Price")</f>
        <v>166.06</v>
      </c>
      <c r="W19" s="23" cm="1">
        <f t="array" ref="W19">_FV(T19,"Change (%)",TRUE)</f>
        <v>4.8200000000000001E-4</v>
      </c>
      <c r="X19" s="35" cm="1">
        <f t="array" ref="X19">_FV(T19,"Price")/_FV(T19,"52 week high",TRUE)</f>
        <v>0.96479200557750411</v>
      </c>
    </row>
  </sheetData>
  <hyperlinks>
    <hyperlink ref="A3" location="'World-Updated'!C1" display="Indicies" xr:uid="{072D957E-BABC-D441-9EC7-5B0E6C0DB00A}"/>
    <hyperlink ref="A4" location="World!I1" display="Debt" xr:uid="{AB9B0B6D-8029-4247-B530-4B57386E6E54}"/>
    <hyperlink ref="A5" location="World!O1" display="Commodities" xr:uid="{81E4DE51-F444-AD4E-8F7C-138C12E91A7A}"/>
    <hyperlink ref="A6" location="World!U1" display="Currency" xr:uid="{65E650B1-E2CA-4047-8805-4BB1379DD4AD}"/>
    <hyperlink ref="A7" location="World!AA1" display="Risk" xr:uid="{8C66F967-9486-F74F-A9BC-66B28ABD8F8B}"/>
    <hyperlink ref="U3" r:id="rId1" xr:uid="{9D2B0815-0440-1A4C-AB3C-476BCDC847A2}"/>
    <hyperlink ref="U4" r:id="rId2" xr:uid="{D18CCB22-FFEC-C84B-B117-2ED1AC553A1E}"/>
    <hyperlink ref="U5" r:id="rId3" xr:uid="{45A9867F-BA8F-3342-A600-00D8AD03F104}"/>
    <hyperlink ref="C3" r:id="rId4" xr:uid="{FCF8AF4B-36ED-C34C-A2E6-9BD20C5F4AF9}"/>
    <hyperlink ref="C17" r:id="rId5" xr:uid="{A7A2E9F2-CA46-4149-9152-1D2580DD90A4}"/>
    <hyperlink ref="C18" r:id="rId6" xr:uid="{50F65361-4156-D342-A188-785333B0CB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5129B-773A-644F-9C31-E0D31CEAA0B3}">
  <dimension ref="A1:U256"/>
  <sheetViews>
    <sheetView workbookViewId="0">
      <pane xSplit="2" ySplit="2" topLeftCell="C14" activePane="bottomRight" state="frozen"/>
      <selection pane="topRight" activeCell="C1" sqref="C1"/>
      <selection pane="bottomLeft" activeCell="A3" sqref="A3"/>
      <selection pane="bottomRight" activeCell="C32" sqref="C32"/>
    </sheetView>
  </sheetViews>
  <sheetFormatPr baseColWidth="10" defaultRowHeight="16" x14ac:dyDescent="0.2"/>
  <cols>
    <col min="6" max="6" width="10.83203125" style="17"/>
    <col min="7" max="7" width="16" bestFit="1" customWidth="1"/>
    <col min="8" max="9" width="10.83203125" customWidth="1"/>
  </cols>
  <sheetData>
    <row r="1" spans="1:21" x14ac:dyDescent="0.2">
      <c r="A1" s="1"/>
      <c r="B1" s="1"/>
      <c r="C1" s="1"/>
      <c r="D1" s="39"/>
      <c r="E1" s="1"/>
      <c r="F1" s="1"/>
      <c r="G1" s="40"/>
      <c r="H1" s="53" t="s">
        <v>115</v>
      </c>
      <c r="I1" s="53"/>
      <c r="J1" s="53"/>
      <c r="K1" s="53"/>
      <c r="L1" s="54" t="s">
        <v>117</v>
      </c>
      <c r="M1" s="54"/>
      <c r="N1" s="54"/>
      <c r="O1" s="54"/>
      <c r="P1" s="53" t="s">
        <v>38</v>
      </c>
      <c r="Q1" s="53"/>
      <c r="R1" s="53"/>
      <c r="S1" s="53"/>
      <c r="T1" s="1"/>
      <c r="U1" s="1"/>
    </row>
    <row r="2" spans="1:2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3" spans="1:21" x14ac:dyDescent="0.2">
      <c r="A3">
        <v>1</v>
      </c>
      <c r="E3" s="5"/>
      <c r="G3" s="6"/>
      <c r="I3" s="2"/>
    </row>
    <row r="4" spans="1:21" x14ac:dyDescent="0.2">
      <c r="A4">
        <v>2</v>
      </c>
    </row>
    <row r="5" spans="1:21" x14ac:dyDescent="0.2">
      <c r="A5">
        <v>3</v>
      </c>
    </row>
    <row r="6" spans="1:21" x14ac:dyDescent="0.2">
      <c r="A6">
        <v>4</v>
      </c>
    </row>
    <row r="7" spans="1:21" x14ac:dyDescent="0.2">
      <c r="A7">
        <v>5</v>
      </c>
    </row>
    <row r="8" spans="1:21" x14ac:dyDescent="0.2">
      <c r="A8">
        <v>6</v>
      </c>
      <c r="B8" t="e" vm="29">
        <v>#VALUE!</v>
      </c>
      <c r="C8" s="3" t="str" cm="1">
        <f t="array" ref="C8">_FV(B8,"Ticker symbol",TRUE)</f>
        <v>NEM</v>
      </c>
      <c r="D8" s="5" cm="1">
        <f t="array" ref="D8">_FV(B8,"Price")</f>
        <v>49.52</v>
      </c>
      <c r="E8" s="28" cm="1">
        <f t="array" ref="E8">_FV(B8,"Price")/_FV(B8,"52 week high",TRUE)</f>
        <v>0.57334722704642815</v>
      </c>
      <c r="F8" s="17">
        <v>41036</v>
      </c>
      <c r="G8" s="2" cm="1">
        <f t="array" ref="G8">_FV(B8,"Market cap",TRUE)</f>
        <v>39344060000</v>
      </c>
      <c r="H8">
        <v>7.98</v>
      </c>
      <c r="I8">
        <v>10.43</v>
      </c>
      <c r="J8">
        <v>16.34</v>
      </c>
      <c r="L8">
        <v>1.0900000000000001</v>
      </c>
      <c r="M8">
        <v>1.3</v>
      </c>
      <c r="N8">
        <v>2.52</v>
      </c>
      <c r="P8">
        <v>17.010000000000002</v>
      </c>
      <c r="Q8">
        <v>42.42</v>
      </c>
      <c r="R8">
        <v>-87.33</v>
      </c>
      <c r="T8" t="s">
        <v>30</v>
      </c>
      <c r="U8" t="s">
        <v>93</v>
      </c>
    </row>
    <row r="9" spans="1:21" x14ac:dyDescent="0.2">
      <c r="A9">
        <v>7</v>
      </c>
    </row>
    <row r="10" spans="1:21" x14ac:dyDescent="0.2">
      <c r="A10">
        <v>8</v>
      </c>
    </row>
    <row r="11" spans="1:21" x14ac:dyDescent="0.2">
      <c r="A11">
        <v>9</v>
      </c>
    </row>
    <row r="12" spans="1:21" x14ac:dyDescent="0.2">
      <c r="A12">
        <v>10</v>
      </c>
      <c r="B12" t="e" vm="30">
        <v>#VALUE!</v>
      </c>
      <c r="C12" s="3" t="str" cm="1">
        <f t="array" ref="C12">_FV(B12,"Ticker symbol",TRUE)</f>
        <v>CLF</v>
      </c>
      <c r="D12" s="5" cm="1">
        <f t="array" ref="D12">_FV(B12,"Price")</f>
        <v>17.36</v>
      </c>
      <c r="E12" s="11" cm="1">
        <f t="array" ref="E12">D12/(_FV(B12,"52 week high",TRUE))</f>
        <v>0.53056234718826401</v>
      </c>
      <c r="G12" s="2" cm="1">
        <f t="array" ref="G12">_FV(B12,"Market cap",TRUE)</f>
        <v>8941290000</v>
      </c>
    </row>
    <row r="13" spans="1:21" x14ac:dyDescent="0.2">
      <c r="A13">
        <v>11</v>
      </c>
    </row>
    <row r="14" spans="1:21" x14ac:dyDescent="0.2">
      <c r="A14">
        <v>12</v>
      </c>
    </row>
    <row r="15" spans="1:21" x14ac:dyDescent="0.2">
      <c r="A15">
        <v>13</v>
      </c>
      <c r="B15" t="e" vm="31">
        <v>#VALUE!</v>
      </c>
      <c r="C15" s="3" t="str" cm="1">
        <f t="array" ref="C15">_FV(B15,"Ticker symbol",TRUE)</f>
        <v>X</v>
      </c>
      <c r="D15" s="5" cm="1">
        <f t="array" ref="D15">_FV(B15,"Price")</f>
        <v>25.78</v>
      </c>
      <c r="E15" s="11" cm="1">
        <f t="array" ref="E15">D15/(_FV(B15,"52 week high",TRUE))</f>
        <v>0.66770266770266773</v>
      </c>
      <c r="G15" s="2" cm="1">
        <f t="array" ref="G15">_FV(B15,"Market cap",TRUE)</f>
        <v>5857124000</v>
      </c>
    </row>
    <row r="16" spans="1:21" x14ac:dyDescent="0.2">
      <c r="A16">
        <v>14</v>
      </c>
    </row>
    <row r="17" spans="1:21" x14ac:dyDescent="0.2">
      <c r="A17">
        <v>15</v>
      </c>
    </row>
    <row r="18" spans="1:21" x14ac:dyDescent="0.2">
      <c r="A18">
        <v>16</v>
      </c>
    </row>
    <row r="19" spans="1:21" x14ac:dyDescent="0.2">
      <c r="A19">
        <v>17</v>
      </c>
    </row>
    <row r="20" spans="1:21" x14ac:dyDescent="0.2">
      <c r="A20">
        <v>18</v>
      </c>
    </row>
    <row r="21" spans="1:21" x14ac:dyDescent="0.2">
      <c r="A21">
        <v>19</v>
      </c>
    </row>
    <row r="22" spans="1:21" x14ac:dyDescent="0.2">
      <c r="A22">
        <v>20</v>
      </c>
    </row>
    <row r="23" spans="1:21" x14ac:dyDescent="0.2">
      <c r="A23">
        <v>21</v>
      </c>
    </row>
    <row r="24" spans="1:21" x14ac:dyDescent="0.2">
      <c r="A24">
        <v>22</v>
      </c>
    </row>
    <row r="25" spans="1:21" x14ac:dyDescent="0.2">
      <c r="A25">
        <v>23</v>
      </c>
    </row>
    <row r="26" spans="1:21" x14ac:dyDescent="0.2">
      <c r="A26">
        <v>24</v>
      </c>
    </row>
    <row r="27" spans="1:21" x14ac:dyDescent="0.2">
      <c r="A27">
        <v>25</v>
      </c>
    </row>
    <row r="28" spans="1:21" x14ac:dyDescent="0.2">
      <c r="A28">
        <v>26</v>
      </c>
      <c r="B28" t="e" vm="32">
        <v>#VALUE!</v>
      </c>
      <c r="C28" s="3" t="str" cm="1">
        <f t="array" ref="C28">_FV(B28,"Ticker symbol",TRUE)</f>
        <v>SBSW</v>
      </c>
      <c r="D28" s="5" cm="1">
        <f t="array" ref="D28">_FV(B28,"Price")</f>
        <v>8.6300000000000008</v>
      </c>
      <c r="E28" s="28" cm="1">
        <f t="array" ref="E28">_FV(B28,"Price")/_FV(B28,"52 week high",TRUE)</f>
        <v>0.50764705882352945</v>
      </c>
      <c r="F28" s="17">
        <v>4568</v>
      </c>
      <c r="G28" s="2" cm="1">
        <f t="array" ref="G28">_FV(B28,"Market cap",TRUE)</f>
        <v>6036469000</v>
      </c>
      <c r="T28" t="s">
        <v>30</v>
      </c>
      <c r="U28" t="s">
        <v>125</v>
      </c>
    </row>
    <row r="29" spans="1:21" x14ac:dyDescent="0.2">
      <c r="A29">
        <v>27</v>
      </c>
    </row>
    <row r="30" spans="1:21" x14ac:dyDescent="0.2">
      <c r="A30">
        <v>28</v>
      </c>
    </row>
    <row r="31" spans="1:21" x14ac:dyDescent="0.2">
      <c r="A31">
        <v>29</v>
      </c>
    </row>
    <row r="32" spans="1:21" x14ac:dyDescent="0.2">
      <c r="A32">
        <v>30</v>
      </c>
      <c r="B32" t="e" vm="33">
        <v>#VALUE!</v>
      </c>
      <c r="C32" s="3" t="str" cm="1">
        <f t="array" ref="C32">_FV(B32,"Ticker symbol",TRUE)</f>
        <v>WDFC</v>
      </c>
      <c r="D32" s="5" cm="1">
        <f t="array" ref="D32">_FV(B32,"Price")</f>
        <v>180.6</v>
      </c>
    </row>
    <row r="33" spans="1:21" x14ac:dyDescent="0.2">
      <c r="A33">
        <v>31</v>
      </c>
    </row>
    <row r="34" spans="1:21" x14ac:dyDescent="0.2">
      <c r="A34">
        <v>32</v>
      </c>
    </row>
    <row r="35" spans="1:21" x14ac:dyDescent="0.2">
      <c r="A35">
        <v>33</v>
      </c>
    </row>
    <row r="36" spans="1:21" x14ac:dyDescent="0.2">
      <c r="A36">
        <v>34</v>
      </c>
    </row>
    <row r="37" spans="1:21" x14ac:dyDescent="0.2">
      <c r="A37">
        <v>35</v>
      </c>
      <c r="B37" t="e" vm="34">
        <v>#VALUE!</v>
      </c>
      <c r="C37" s="3" t="str" cm="1">
        <f t="array" ref="C37">_FV(B37,"Ticker symbol",TRUE)</f>
        <v>GLT</v>
      </c>
      <c r="D37" s="5" cm="1">
        <f t="array" ref="D37">_FV(B37,"Price")</f>
        <v>3.61</v>
      </c>
      <c r="E37" s="28" cm="1">
        <f t="array" ref="E37">_FV(B37,"Price")/_FV(B37,"52 week high",TRUE)</f>
        <v>0.28203124999999996</v>
      </c>
      <c r="G37" s="17" cm="1">
        <f t="array" ref="G37">_FV(B37,"Market cap",TRUE)</f>
        <v>162208200</v>
      </c>
      <c r="U37" t="s">
        <v>93</v>
      </c>
    </row>
    <row r="38" spans="1:21" x14ac:dyDescent="0.2">
      <c r="A38">
        <v>36</v>
      </c>
    </row>
    <row r="39" spans="1:21" x14ac:dyDescent="0.2">
      <c r="A39">
        <v>37</v>
      </c>
    </row>
    <row r="40" spans="1:21" x14ac:dyDescent="0.2">
      <c r="A40">
        <v>38</v>
      </c>
    </row>
    <row r="41" spans="1:21" x14ac:dyDescent="0.2">
      <c r="A41">
        <v>39</v>
      </c>
    </row>
    <row r="42" spans="1:21" x14ac:dyDescent="0.2">
      <c r="A42">
        <v>40</v>
      </c>
    </row>
    <row r="43" spans="1:21" x14ac:dyDescent="0.2">
      <c r="A43">
        <v>41</v>
      </c>
    </row>
    <row r="44" spans="1:21" x14ac:dyDescent="0.2">
      <c r="A44">
        <v>42</v>
      </c>
    </row>
    <row r="45" spans="1:21" x14ac:dyDescent="0.2">
      <c r="A45">
        <v>43</v>
      </c>
    </row>
    <row r="46" spans="1:21" x14ac:dyDescent="0.2">
      <c r="A46">
        <v>44</v>
      </c>
    </row>
    <row r="47" spans="1:21" x14ac:dyDescent="0.2">
      <c r="A47">
        <v>45</v>
      </c>
    </row>
    <row r="48" spans="1:21" x14ac:dyDescent="0.2">
      <c r="A48">
        <v>46</v>
      </c>
    </row>
    <row r="49" spans="1:1" x14ac:dyDescent="0.2">
      <c r="A49">
        <v>47</v>
      </c>
    </row>
    <row r="50" spans="1:1" x14ac:dyDescent="0.2">
      <c r="A50">
        <v>48</v>
      </c>
    </row>
    <row r="51" spans="1:1" x14ac:dyDescent="0.2">
      <c r="A51">
        <v>49</v>
      </c>
    </row>
    <row r="52" spans="1:1" x14ac:dyDescent="0.2">
      <c r="A52">
        <v>50</v>
      </c>
    </row>
    <row r="53" spans="1:1" x14ac:dyDescent="0.2">
      <c r="A53">
        <v>51</v>
      </c>
    </row>
    <row r="54" spans="1:1" x14ac:dyDescent="0.2">
      <c r="A54">
        <v>52</v>
      </c>
    </row>
    <row r="55" spans="1:1" x14ac:dyDescent="0.2">
      <c r="A55">
        <v>53</v>
      </c>
    </row>
    <row r="56" spans="1:1" x14ac:dyDescent="0.2">
      <c r="A56">
        <v>54</v>
      </c>
    </row>
    <row r="57" spans="1:1" x14ac:dyDescent="0.2">
      <c r="A57">
        <v>55</v>
      </c>
    </row>
    <row r="58" spans="1:1" x14ac:dyDescent="0.2">
      <c r="A58">
        <v>56</v>
      </c>
    </row>
    <row r="59" spans="1:1" x14ac:dyDescent="0.2">
      <c r="A59">
        <v>57</v>
      </c>
    </row>
    <row r="60" spans="1:1" x14ac:dyDescent="0.2">
      <c r="A60">
        <v>58</v>
      </c>
    </row>
    <row r="61" spans="1:1" x14ac:dyDescent="0.2">
      <c r="A61">
        <v>59</v>
      </c>
    </row>
    <row r="62" spans="1:1" x14ac:dyDescent="0.2">
      <c r="A62">
        <v>60</v>
      </c>
    </row>
    <row r="63" spans="1:1" x14ac:dyDescent="0.2">
      <c r="A63">
        <v>61</v>
      </c>
    </row>
    <row r="64" spans="1:1"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row r="72" spans="1:1" x14ac:dyDescent="0.2">
      <c r="A72">
        <v>70</v>
      </c>
    </row>
    <row r="73" spans="1:1" x14ac:dyDescent="0.2">
      <c r="A73">
        <v>71</v>
      </c>
    </row>
    <row r="74" spans="1:1" x14ac:dyDescent="0.2">
      <c r="A74">
        <v>72</v>
      </c>
    </row>
    <row r="75" spans="1:1" x14ac:dyDescent="0.2">
      <c r="A75">
        <v>73</v>
      </c>
    </row>
    <row r="76" spans="1:1" x14ac:dyDescent="0.2">
      <c r="A76">
        <v>74</v>
      </c>
    </row>
    <row r="77" spans="1:1" x14ac:dyDescent="0.2">
      <c r="A77">
        <v>75</v>
      </c>
    </row>
    <row r="78" spans="1:1" x14ac:dyDescent="0.2">
      <c r="A78">
        <v>76</v>
      </c>
    </row>
    <row r="79" spans="1:1" x14ac:dyDescent="0.2">
      <c r="A79">
        <v>77</v>
      </c>
    </row>
    <row r="80" spans="1:1" x14ac:dyDescent="0.2">
      <c r="A80">
        <v>78</v>
      </c>
    </row>
    <row r="81" spans="1:1" x14ac:dyDescent="0.2">
      <c r="A81">
        <v>79</v>
      </c>
    </row>
    <row r="82" spans="1:1" x14ac:dyDescent="0.2">
      <c r="A82">
        <v>80</v>
      </c>
    </row>
    <row r="83" spans="1:1" x14ac:dyDescent="0.2">
      <c r="A83">
        <v>81</v>
      </c>
    </row>
    <row r="84" spans="1:1" x14ac:dyDescent="0.2">
      <c r="A84">
        <v>82</v>
      </c>
    </row>
    <row r="85" spans="1:1" x14ac:dyDescent="0.2">
      <c r="A85">
        <v>83</v>
      </c>
    </row>
    <row r="86" spans="1:1" x14ac:dyDescent="0.2">
      <c r="A86">
        <v>84</v>
      </c>
    </row>
    <row r="87" spans="1:1" x14ac:dyDescent="0.2">
      <c r="A87">
        <v>85</v>
      </c>
    </row>
    <row r="88" spans="1:1" x14ac:dyDescent="0.2">
      <c r="A88">
        <v>86</v>
      </c>
    </row>
    <row r="89" spans="1:1" x14ac:dyDescent="0.2">
      <c r="A89">
        <v>87</v>
      </c>
    </row>
    <row r="90" spans="1:1" x14ac:dyDescent="0.2">
      <c r="A90">
        <v>88</v>
      </c>
    </row>
    <row r="91" spans="1:1" x14ac:dyDescent="0.2">
      <c r="A91">
        <v>89</v>
      </c>
    </row>
    <row r="92" spans="1:1" x14ac:dyDescent="0.2">
      <c r="A92">
        <v>90</v>
      </c>
    </row>
    <row r="93" spans="1:1" x14ac:dyDescent="0.2">
      <c r="A93">
        <v>91</v>
      </c>
    </row>
    <row r="94" spans="1:1" x14ac:dyDescent="0.2">
      <c r="A94">
        <v>92</v>
      </c>
    </row>
    <row r="95" spans="1:1" x14ac:dyDescent="0.2">
      <c r="A95">
        <v>93</v>
      </c>
    </row>
    <row r="96" spans="1:1" x14ac:dyDescent="0.2">
      <c r="A96">
        <v>94</v>
      </c>
    </row>
    <row r="97" spans="1:1" x14ac:dyDescent="0.2">
      <c r="A97">
        <v>95</v>
      </c>
    </row>
    <row r="98" spans="1:1" x14ac:dyDescent="0.2">
      <c r="A98">
        <v>96</v>
      </c>
    </row>
    <row r="99" spans="1:1" x14ac:dyDescent="0.2">
      <c r="A99">
        <v>97</v>
      </c>
    </row>
    <row r="100" spans="1:1" x14ac:dyDescent="0.2">
      <c r="A100">
        <v>98</v>
      </c>
    </row>
    <row r="101" spans="1:1" x14ac:dyDescent="0.2">
      <c r="A101">
        <v>99</v>
      </c>
    </row>
    <row r="102" spans="1:1" x14ac:dyDescent="0.2">
      <c r="A102">
        <v>100</v>
      </c>
    </row>
    <row r="103" spans="1:1" x14ac:dyDescent="0.2">
      <c r="A103">
        <v>101</v>
      </c>
    </row>
    <row r="104" spans="1:1" x14ac:dyDescent="0.2">
      <c r="A104">
        <v>102</v>
      </c>
    </row>
    <row r="105" spans="1:1" x14ac:dyDescent="0.2">
      <c r="A105">
        <v>103</v>
      </c>
    </row>
    <row r="106" spans="1:1" x14ac:dyDescent="0.2">
      <c r="A106">
        <v>104</v>
      </c>
    </row>
    <row r="107" spans="1:1" x14ac:dyDescent="0.2">
      <c r="A107">
        <v>105</v>
      </c>
    </row>
    <row r="108" spans="1:1" x14ac:dyDescent="0.2">
      <c r="A108">
        <v>106</v>
      </c>
    </row>
    <row r="109" spans="1:1" x14ac:dyDescent="0.2">
      <c r="A109">
        <v>107</v>
      </c>
    </row>
    <row r="110" spans="1:1" x14ac:dyDescent="0.2">
      <c r="A110">
        <v>108</v>
      </c>
    </row>
    <row r="111" spans="1:1" x14ac:dyDescent="0.2">
      <c r="A111">
        <v>109</v>
      </c>
    </row>
    <row r="112" spans="1:1" x14ac:dyDescent="0.2">
      <c r="A112">
        <v>110</v>
      </c>
    </row>
    <row r="113" spans="1:1" x14ac:dyDescent="0.2">
      <c r="A113">
        <v>111</v>
      </c>
    </row>
    <row r="114" spans="1:1" x14ac:dyDescent="0.2">
      <c r="A114">
        <v>112</v>
      </c>
    </row>
    <row r="115" spans="1:1" x14ac:dyDescent="0.2">
      <c r="A115">
        <v>113</v>
      </c>
    </row>
    <row r="116" spans="1:1" x14ac:dyDescent="0.2">
      <c r="A116">
        <v>114</v>
      </c>
    </row>
    <row r="117" spans="1:1" x14ac:dyDescent="0.2">
      <c r="A117">
        <v>115</v>
      </c>
    </row>
    <row r="118" spans="1:1" x14ac:dyDescent="0.2">
      <c r="A118">
        <v>116</v>
      </c>
    </row>
    <row r="119" spans="1:1" x14ac:dyDescent="0.2">
      <c r="A119">
        <v>117</v>
      </c>
    </row>
    <row r="120" spans="1:1" x14ac:dyDescent="0.2">
      <c r="A120">
        <v>118</v>
      </c>
    </row>
    <row r="121" spans="1:1" x14ac:dyDescent="0.2">
      <c r="A121">
        <v>119</v>
      </c>
    </row>
    <row r="122" spans="1:1" x14ac:dyDescent="0.2">
      <c r="A122">
        <v>120</v>
      </c>
    </row>
    <row r="123" spans="1:1" x14ac:dyDescent="0.2">
      <c r="A123">
        <v>121</v>
      </c>
    </row>
    <row r="124" spans="1:1" x14ac:dyDescent="0.2">
      <c r="A124">
        <v>122</v>
      </c>
    </row>
    <row r="125" spans="1:1" x14ac:dyDescent="0.2">
      <c r="A125">
        <v>123</v>
      </c>
    </row>
    <row r="126" spans="1:1" x14ac:dyDescent="0.2">
      <c r="A126">
        <v>124</v>
      </c>
    </row>
    <row r="127" spans="1:1" x14ac:dyDescent="0.2">
      <c r="A127">
        <v>125</v>
      </c>
    </row>
    <row r="128" spans="1:1" x14ac:dyDescent="0.2">
      <c r="A128">
        <v>126</v>
      </c>
    </row>
    <row r="129" spans="1:1" x14ac:dyDescent="0.2">
      <c r="A129">
        <v>127</v>
      </c>
    </row>
    <row r="130" spans="1:1" x14ac:dyDescent="0.2">
      <c r="A130">
        <v>128</v>
      </c>
    </row>
    <row r="131" spans="1:1" x14ac:dyDescent="0.2">
      <c r="A131">
        <v>129</v>
      </c>
    </row>
    <row r="132" spans="1:1" x14ac:dyDescent="0.2">
      <c r="A132">
        <v>130</v>
      </c>
    </row>
    <row r="133" spans="1:1" x14ac:dyDescent="0.2">
      <c r="A133">
        <v>131</v>
      </c>
    </row>
    <row r="134" spans="1:1" x14ac:dyDescent="0.2">
      <c r="A134">
        <v>132</v>
      </c>
    </row>
    <row r="135" spans="1:1" x14ac:dyDescent="0.2">
      <c r="A135">
        <v>133</v>
      </c>
    </row>
    <row r="136" spans="1:1" x14ac:dyDescent="0.2">
      <c r="A136">
        <v>134</v>
      </c>
    </row>
    <row r="137" spans="1:1" x14ac:dyDescent="0.2">
      <c r="A137">
        <v>135</v>
      </c>
    </row>
    <row r="138" spans="1:1" x14ac:dyDescent="0.2">
      <c r="A138">
        <v>136</v>
      </c>
    </row>
    <row r="139" spans="1:1" x14ac:dyDescent="0.2">
      <c r="A139">
        <v>137</v>
      </c>
    </row>
    <row r="140" spans="1:1" x14ac:dyDescent="0.2">
      <c r="A140">
        <v>138</v>
      </c>
    </row>
    <row r="141" spans="1:1" x14ac:dyDescent="0.2">
      <c r="A141">
        <v>139</v>
      </c>
    </row>
    <row r="142" spans="1:1" x14ac:dyDescent="0.2">
      <c r="A142">
        <v>140</v>
      </c>
    </row>
    <row r="143" spans="1:1" x14ac:dyDescent="0.2">
      <c r="A143">
        <v>141</v>
      </c>
    </row>
    <row r="144" spans="1:1" x14ac:dyDescent="0.2">
      <c r="A144">
        <v>142</v>
      </c>
    </row>
    <row r="145" spans="1:1" x14ac:dyDescent="0.2">
      <c r="A145">
        <v>143</v>
      </c>
    </row>
    <row r="146" spans="1:1" x14ac:dyDescent="0.2">
      <c r="A146">
        <v>144</v>
      </c>
    </row>
    <row r="147" spans="1:1" x14ac:dyDescent="0.2">
      <c r="A147">
        <v>145</v>
      </c>
    </row>
    <row r="148" spans="1:1" x14ac:dyDescent="0.2">
      <c r="A148">
        <v>146</v>
      </c>
    </row>
    <row r="149" spans="1:1" x14ac:dyDescent="0.2">
      <c r="A149">
        <v>147</v>
      </c>
    </row>
    <row r="150" spans="1:1" x14ac:dyDescent="0.2">
      <c r="A150">
        <v>148</v>
      </c>
    </row>
    <row r="151" spans="1:1" x14ac:dyDescent="0.2">
      <c r="A151">
        <v>149</v>
      </c>
    </row>
    <row r="152" spans="1:1" x14ac:dyDescent="0.2">
      <c r="A152">
        <v>150</v>
      </c>
    </row>
    <row r="153" spans="1:1" x14ac:dyDescent="0.2">
      <c r="A153">
        <v>151</v>
      </c>
    </row>
    <row r="154" spans="1:1" x14ac:dyDescent="0.2">
      <c r="A154">
        <v>152</v>
      </c>
    </row>
    <row r="155" spans="1:1" x14ac:dyDescent="0.2">
      <c r="A155">
        <v>153</v>
      </c>
    </row>
    <row r="156" spans="1:1" x14ac:dyDescent="0.2">
      <c r="A156">
        <v>154</v>
      </c>
    </row>
    <row r="157" spans="1:1" x14ac:dyDescent="0.2">
      <c r="A157">
        <v>155</v>
      </c>
    </row>
    <row r="158" spans="1:1" x14ac:dyDescent="0.2">
      <c r="A158">
        <v>156</v>
      </c>
    </row>
    <row r="159" spans="1:1" x14ac:dyDescent="0.2">
      <c r="A159">
        <v>157</v>
      </c>
    </row>
    <row r="160" spans="1:1" x14ac:dyDescent="0.2">
      <c r="A160">
        <v>158</v>
      </c>
    </row>
    <row r="161" spans="1:1" x14ac:dyDescent="0.2">
      <c r="A161">
        <v>159</v>
      </c>
    </row>
    <row r="162" spans="1:1" x14ac:dyDescent="0.2">
      <c r="A162">
        <v>160</v>
      </c>
    </row>
    <row r="163" spans="1:1" x14ac:dyDescent="0.2">
      <c r="A163">
        <v>161</v>
      </c>
    </row>
    <row r="164" spans="1:1" x14ac:dyDescent="0.2">
      <c r="A164">
        <v>162</v>
      </c>
    </row>
    <row r="165" spans="1:1" x14ac:dyDescent="0.2">
      <c r="A165">
        <v>163</v>
      </c>
    </row>
    <row r="166" spans="1:1" x14ac:dyDescent="0.2">
      <c r="A166">
        <v>164</v>
      </c>
    </row>
    <row r="167" spans="1:1" x14ac:dyDescent="0.2">
      <c r="A167">
        <v>165</v>
      </c>
    </row>
    <row r="168" spans="1:1" x14ac:dyDescent="0.2">
      <c r="A168">
        <v>166</v>
      </c>
    </row>
    <row r="169" spans="1:1" x14ac:dyDescent="0.2">
      <c r="A169">
        <v>167</v>
      </c>
    </row>
    <row r="170" spans="1:1" x14ac:dyDescent="0.2">
      <c r="A170">
        <v>168</v>
      </c>
    </row>
    <row r="171" spans="1:1" x14ac:dyDescent="0.2">
      <c r="A171">
        <v>169</v>
      </c>
    </row>
    <row r="172" spans="1:1" x14ac:dyDescent="0.2">
      <c r="A172">
        <v>170</v>
      </c>
    </row>
    <row r="173" spans="1:1" x14ac:dyDescent="0.2">
      <c r="A173">
        <v>171</v>
      </c>
    </row>
    <row r="174" spans="1:1" x14ac:dyDescent="0.2">
      <c r="A174">
        <v>172</v>
      </c>
    </row>
    <row r="175" spans="1:1" x14ac:dyDescent="0.2">
      <c r="A175">
        <v>173</v>
      </c>
    </row>
    <row r="176" spans="1:1" x14ac:dyDescent="0.2">
      <c r="A176">
        <v>174</v>
      </c>
    </row>
    <row r="177" spans="1:1" x14ac:dyDescent="0.2">
      <c r="A177">
        <v>175</v>
      </c>
    </row>
    <row r="178" spans="1:1" x14ac:dyDescent="0.2">
      <c r="A178">
        <v>176</v>
      </c>
    </row>
    <row r="179" spans="1:1" x14ac:dyDescent="0.2">
      <c r="A179">
        <v>177</v>
      </c>
    </row>
    <row r="180" spans="1:1" x14ac:dyDescent="0.2">
      <c r="A180">
        <v>178</v>
      </c>
    </row>
    <row r="181" spans="1:1" x14ac:dyDescent="0.2">
      <c r="A181">
        <v>179</v>
      </c>
    </row>
    <row r="182" spans="1:1" x14ac:dyDescent="0.2">
      <c r="A182">
        <v>180</v>
      </c>
    </row>
    <row r="183" spans="1:1" x14ac:dyDescent="0.2">
      <c r="A183">
        <v>181</v>
      </c>
    </row>
    <row r="184" spans="1:1" x14ac:dyDescent="0.2">
      <c r="A184">
        <v>182</v>
      </c>
    </row>
    <row r="185" spans="1:1" x14ac:dyDescent="0.2">
      <c r="A185">
        <v>183</v>
      </c>
    </row>
    <row r="186" spans="1:1" x14ac:dyDescent="0.2">
      <c r="A186">
        <v>184</v>
      </c>
    </row>
    <row r="187" spans="1:1" x14ac:dyDescent="0.2">
      <c r="A187">
        <v>185</v>
      </c>
    </row>
    <row r="188" spans="1:1" x14ac:dyDescent="0.2">
      <c r="A188">
        <v>186</v>
      </c>
    </row>
    <row r="189" spans="1:1" x14ac:dyDescent="0.2">
      <c r="A189">
        <v>187</v>
      </c>
    </row>
    <row r="190" spans="1:1" x14ac:dyDescent="0.2">
      <c r="A190">
        <v>188</v>
      </c>
    </row>
    <row r="191" spans="1:1" x14ac:dyDescent="0.2">
      <c r="A191">
        <v>189</v>
      </c>
    </row>
    <row r="192" spans="1:1" x14ac:dyDescent="0.2">
      <c r="A192">
        <v>190</v>
      </c>
    </row>
    <row r="193" spans="1:1" x14ac:dyDescent="0.2">
      <c r="A193">
        <v>191</v>
      </c>
    </row>
    <row r="194" spans="1:1" x14ac:dyDescent="0.2">
      <c r="A194">
        <v>192</v>
      </c>
    </row>
    <row r="195" spans="1:1" x14ac:dyDescent="0.2">
      <c r="A195">
        <v>193</v>
      </c>
    </row>
    <row r="196" spans="1:1" x14ac:dyDescent="0.2">
      <c r="A196">
        <v>194</v>
      </c>
    </row>
    <row r="197" spans="1:1" x14ac:dyDescent="0.2">
      <c r="A197">
        <v>195</v>
      </c>
    </row>
    <row r="198" spans="1:1" x14ac:dyDescent="0.2">
      <c r="A198">
        <v>196</v>
      </c>
    </row>
    <row r="199" spans="1:1" x14ac:dyDescent="0.2">
      <c r="A199">
        <v>197</v>
      </c>
    </row>
    <row r="200" spans="1:1" x14ac:dyDescent="0.2">
      <c r="A200">
        <v>198</v>
      </c>
    </row>
    <row r="201" spans="1:1" x14ac:dyDescent="0.2">
      <c r="A201">
        <v>199</v>
      </c>
    </row>
    <row r="202" spans="1:1" x14ac:dyDescent="0.2">
      <c r="A202">
        <v>200</v>
      </c>
    </row>
    <row r="203" spans="1:1" x14ac:dyDescent="0.2">
      <c r="A203">
        <v>201</v>
      </c>
    </row>
    <row r="204" spans="1:1" x14ac:dyDescent="0.2">
      <c r="A204">
        <v>202</v>
      </c>
    </row>
    <row r="205" spans="1:1" x14ac:dyDescent="0.2">
      <c r="A205">
        <v>203</v>
      </c>
    </row>
    <row r="206" spans="1:1" x14ac:dyDescent="0.2">
      <c r="A206">
        <v>204</v>
      </c>
    </row>
    <row r="207" spans="1:1" x14ac:dyDescent="0.2">
      <c r="A207">
        <v>205</v>
      </c>
    </row>
    <row r="208" spans="1:1" x14ac:dyDescent="0.2">
      <c r="A208">
        <v>206</v>
      </c>
    </row>
    <row r="209" spans="1:1" x14ac:dyDescent="0.2">
      <c r="A209">
        <v>207</v>
      </c>
    </row>
    <row r="210" spans="1:1" x14ac:dyDescent="0.2">
      <c r="A210">
        <v>208</v>
      </c>
    </row>
    <row r="211" spans="1:1" x14ac:dyDescent="0.2">
      <c r="A211">
        <v>209</v>
      </c>
    </row>
    <row r="212" spans="1:1" x14ac:dyDescent="0.2">
      <c r="A212">
        <v>210</v>
      </c>
    </row>
    <row r="213" spans="1:1" x14ac:dyDescent="0.2">
      <c r="A213">
        <v>211</v>
      </c>
    </row>
    <row r="214" spans="1:1" x14ac:dyDescent="0.2">
      <c r="A214">
        <v>212</v>
      </c>
    </row>
    <row r="215" spans="1:1" x14ac:dyDescent="0.2">
      <c r="A215">
        <v>213</v>
      </c>
    </row>
    <row r="216" spans="1:1" x14ac:dyDescent="0.2">
      <c r="A216">
        <v>214</v>
      </c>
    </row>
    <row r="217" spans="1:1" x14ac:dyDescent="0.2">
      <c r="A217">
        <v>215</v>
      </c>
    </row>
    <row r="218" spans="1:1" x14ac:dyDescent="0.2">
      <c r="A218">
        <v>216</v>
      </c>
    </row>
    <row r="219" spans="1:1" x14ac:dyDescent="0.2">
      <c r="A219">
        <v>217</v>
      </c>
    </row>
    <row r="220" spans="1:1" x14ac:dyDescent="0.2">
      <c r="A220">
        <v>218</v>
      </c>
    </row>
    <row r="221" spans="1:1" x14ac:dyDescent="0.2">
      <c r="A221">
        <v>219</v>
      </c>
    </row>
    <row r="222" spans="1:1" x14ac:dyDescent="0.2">
      <c r="A222">
        <v>220</v>
      </c>
    </row>
    <row r="223" spans="1:1" x14ac:dyDescent="0.2">
      <c r="A223">
        <v>221</v>
      </c>
    </row>
    <row r="224" spans="1:1" x14ac:dyDescent="0.2">
      <c r="A224">
        <v>222</v>
      </c>
    </row>
    <row r="225" spans="1:1" x14ac:dyDescent="0.2">
      <c r="A225">
        <v>223</v>
      </c>
    </row>
    <row r="226" spans="1:1" x14ac:dyDescent="0.2">
      <c r="A226">
        <v>224</v>
      </c>
    </row>
    <row r="227" spans="1:1" x14ac:dyDescent="0.2">
      <c r="A227">
        <v>225</v>
      </c>
    </row>
    <row r="228" spans="1:1" x14ac:dyDescent="0.2">
      <c r="A228">
        <v>226</v>
      </c>
    </row>
    <row r="229" spans="1:1" x14ac:dyDescent="0.2">
      <c r="A229">
        <v>227</v>
      </c>
    </row>
    <row r="230" spans="1:1" x14ac:dyDescent="0.2">
      <c r="A230">
        <v>228</v>
      </c>
    </row>
    <row r="231" spans="1:1" x14ac:dyDescent="0.2">
      <c r="A231">
        <v>229</v>
      </c>
    </row>
    <row r="232" spans="1:1" x14ac:dyDescent="0.2">
      <c r="A232">
        <v>230</v>
      </c>
    </row>
    <row r="233" spans="1:1" x14ac:dyDescent="0.2">
      <c r="A233">
        <v>231</v>
      </c>
    </row>
    <row r="234" spans="1:1" x14ac:dyDescent="0.2">
      <c r="A234">
        <v>232</v>
      </c>
    </row>
    <row r="235" spans="1:1" x14ac:dyDescent="0.2">
      <c r="A235">
        <v>233</v>
      </c>
    </row>
    <row r="236" spans="1:1" x14ac:dyDescent="0.2">
      <c r="A236">
        <v>234</v>
      </c>
    </row>
    <row r="237" spans="1:1" x14ac:dyDescent="0.2">
      <c r="A237">
        <v>235</v>
      </c>
    </row>
    <row r="238" spans="1:1" x14ac:dyDescent="0.2">
      <c r="A238">
        <v>236</v>
      </c>
    </row>
    <row r="239" spans="1:1" x14ac:dyDescent="0.2">
      <c r="A239">
        <v>237</v>
      </c>
    </row>
    <row r="240" spans="1:1" x14ac:dyDescent="0.2">
      <c r="A240">
        <v>238</v>
      </c>
    </row>
    <row r="241" spans="1:7" x14ac:dyDescent="0.2">
      <c r="A241">
        <v>239</v>
      </c>
    </row>
    <row r="242" spans="1:7" x14ac:dyDescent="0.2">
      <c r="A242">
        <v>240</v>
      </c>
    </row>
    <row r="243" spans="1:7" x14ac:dyDescent="0.2">
      <c r="A243">
        <v>241</v>
      </c>
    </row>
    <row r="244" spans="1:7" x14ac:dyDescent="0.2">
      <c r="A244">
        <v>242</v>
      </c>
    </row>
    <row r="245" spans="1:7" x14ac:dyDescent="0.2">
      <c r="A245">
        <v>243</v>
      </c>
    </row>
    <row r="246" spans="1:7" x14ac:dyDescent="0.2">
      <c r="A246">
        <v>244</v>
      </c>
    </row>
    <row r="247" spans="1:7" x14ac:dyDescent="0.2">
      <c r="A247">
        <v>245</v>
      </c>
    </row>
    <row r="248" spans="1:7" x14ac:dyDescent="0.2">
      <c r="A248">
        <v>246</v>
      </c>
    </row>
    <row r="249" spans="1:7" x14ac:dyDescent="0.2">
      <c r="A249">
        <v>247</v>
      </c>
    </row>
    <row r="250" spans="1:7" x14ac:dyDescent="0.2">
      <c r="A250">
        <v>248</v>
      </c>
    </row>
    <row r="251" spans="1:7" x14ac:dyDescent="0.2">
      <c r="A251">
        <v>249</v>
      </c>
    </row>
    <row r="252" spans="1:7" x14ac:dyDescent="0.2">
      <c r="A252">
        <v>250</v>
      </c>
      <c r="B252" t="e" vm="35">
        <v>#VALUE!</v>
      </c>
      <c r="C252" t="str" cm="1">
        <f t="array" ref="C252">_FV(B252,"Ticker symbol",TRUE)</f>
        <v>CNEY</v>
      </c>
      <c r="D252" s="5" cm="1">
        <f t="array" ref="D252">_FV(B252,"Price")</f>
        <v>0.17630000000000001</v>
      </c>
      <c r="F252" s="17" cm="1">
        <f t="array" ref="F252">_FV(B252,"P/E",TRUE)</f>
        <v>1.663</v>
      </c>
      <c r="G252" s="2" cm="1">
        <f t="array" ref="G252">_FV(B252,"Market cap",TRUE)</f>
        <v>7478150</v>
      </c>
    </row>
    <row r="253" spans="1:7" x14ac:dyDescent="0.2">
      <c r="A253">
        <v>251</v>
      </c>
      <c r="B253" t="e" vm="36">
        <v>#VALUE!</v>
      </c>
      <c r="C253" t="str" cm="1">
        <f t="array" ref="C253">_FV(B253,"Ticker symbol",TRUE)</f>
        <v>ITP</v>
      </c>
      <c r="D253" s="5" cm="1">
        <f t="array" ref="D253">_FV(B253,"Price")</f>
        <v>0.43959999999999999</v>
      </c>
      <c r="F253" s="17" cm="1">
        <f t="array" ref="F253">_FV(B253,"P/E",TRUE)</f>
        <v>1.655</v>
      </c>
      <c r="G253" s="2" cm="1">
        <f t="array" ref="G253">_FV(B253,"Market cap",TRUE)</f>
        <v>4424980</v>
      </c>
    </row>
    <row r="254" spans="1:7" x14ac:dyDescent="0.2">
      <c r="A254">
        <v>252</v>
      </c>
      <c r="B254" t="e" vm="37">
        <v>#VALUE!</v>
      </c>
      <c r="C254" t="str" cm="1">
        <f t="array" ref="C254">_FV(B254,"Ticker symbol",TRUE)</f>
        <v>SVFD</v>
      </c>
      <c r="D254" s="5" cm="1">
        <f t="array" ref="D254">_FV(B254,"Price")</f>
        <v>0.68</v>
      </c>
      <c r="G254" s="2" cm="1">
        <f t="array" ref="G254">_FV(B254,"Market cap",TRUE)</f>
        <v>3948230</v>
      </c>
    </row>
    <row r="255" spans="1:7" x14ac:dyDescent="0.2">
      <c r="A255">
        <v>253</v>
      </c>
      <c r="B255" t="e" vm="38">
        <v>#VALUE!</v>
      </c>
      <c r="C255" t="str" cm="1">
        <f t="array" ref="C255">_FV(B255,"Ticker symbol",TRUE)</f>
        <v>CRKN</v>
      </c>
      <c r="D255" s="5" cm="1">
        <f t="array" ref="D255">_FV(B255,"Price")</f>
        <v>0.11459999999999999</v>
      </c>
      <c r="G255" s="2" cm="1">
        <f t="array" ref="G255">_FV(B255,"Market cap",TRUE)</f>
        <v>5006490</v>
      </c>
    </row>
    <row r="256" spans="1:7" x14ac:dyDescent="0.2">
      <c r="A256">
        <v>254</v>
      </c>
      <c r="B256" t="e" vm="39">
        <v>#VALUE!</v>
      </c>
      <c r="C256" s="3" t="str" cm="1">
        <f t="array" ref="C256">_FV(B256,"Ticker symbol",TRUE)</f>
        <v>SNES</v>
      </c>
      <c r="D256" s="5" cm="1">
        <f t="array" ref="D256">_FV(B256,"Price")</f>
        <v>1.26</v>
      </c>
      <c r="E256" s="28" cm="1">
        <f t="array" ref="E256">_FV(B256,"Price")/_FV(B256,"52 week high",TRUE)</f>
        <v>8.6301369863013705E-2</v>
      </c>
      <c r="G256" s="2" cm="1">
        <f t="array" ref="G256">_FV(B256,"Market cap",TRUE)</f>
        <v>3735250</v>
      </c>
    </row>
  </sheetData>
  <mergeCells count="3">
    <mergeCell ref="H1:K1"/>
    <mergeCell ref="L1:O1"/>
    <mergeCell ref="P1:S1"/>
  </mergeCells>
  <hyperlinks>
    <hyperlink ref="C12" r:id="rId1" display="Cliffs Natural Resources Inc. (CLF).xlsx" xr:uid="{6C67CD17-252D-384B-94E9-7D18A8751ED6}"/>
    <hyperlink ref="C15" r:id="rId2" display="United States Steel Corporation (X).xlsx" xr:uid="{13BD6CA1-9BB5-8645-B83F-A11F08ECE12F}"/>
    <hyperlink ref="C256" r:id="rId3" display="SenesTech (SNES).xlsx" xr:uid="{FA911B5A-B9FC-A543-8DBF-9E8CA4EFDD77}"/>
    <hyperlink ref="C28" r:id="rId4" display="Sibanye Stillwater Limited (SBSW).xlsx" xr:uid="{72D87B7F-B60D-B646-8681-F68863C4AFD9}"/>
    <hyperlink ref="C8" r:id="rId5" display="Newmont Corporation (NEM).xlsx" xr:uid="{6F8B5D7C-1A33-904A-8B83-F0C03E0A22A3}"/>
    <hyperlink ref="C37" r:id="rId6" display="Glatfelter Corporation (GLT).xlsx" xr:uid="{5C0B9F8C-DB41-9649-A938-94A7E41F8D9B}"/>
    <hyperlink ref="C32" r:id="rId7" display="WD-40 Company (WDFC).xlsx" xr:uid="{6A8FB7F4-8C1E-034C-9E95-427268EFFCF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0F0F8-E7A5-094C-AD5C-E92B5124C126}">
  <dimension ref="A1:U20"/>
  <sheetViews>
    <sheetView workbookViewId="0">
      <pane xSplit="2" ySplit="2" topLeftCell="C3" activePane="bottomRight" state="frozen"/>
      <selection pane="topRight" activeCell="C1" sqref="C1"/>
      <selection pane="bottomLeft" activeCell="A3" sqref="A3"/>
      <selection pane="bottomRight" sqref="A1:U2"/>
    </sheetView>
  </sheetViews>
  <sheetFormatPr baseColWidth="10" defaultRowHeight="16" x14ac:dyDescent="0.2"/>
  <sheetData>
    <row r="1" spans="1:21" x14ac:dyDescent="0.2">
      <c r="A1" s="1"/>
      <c r="B1" s="1"/>
      <c r="C1" s="1"/>
      <c r="D1" s="39"/>
      <c r="E1" s="1"/>
      <c r="F1" s="1"/>
      <c r="G1" s="40"/>
      <c r="H1" s="53" t="s">
        <v>115</v>
      </c>
      <c r="I1" s="53"/>
      <c r="J1" s="53"/>
      <c r="K1" s="53"/>
      <c r="L1" s="54" t="s">
        <v>117</v>
      </c>
      <c r="M1" s="54"/>
      <c r="N1" s="54"/>
      <c r="O1" s="54"/>
      <c r="P1" s="53" t="s">
        <v>38</v>
      </c>
      <c r="Q1" s="53"/>
      <c r="R1" s="53"/>
      <c r="S1" s="53"/>
      <c r="T1" s="1"/>
      <c r="U1" s="1"/>
    </row>
    <row r="2" spans="1:2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3" spans="1:21" x14ac:dyDescent="0.2">
      <c r="A3" s="1"/>
    </row>
    <row r="6" spans="1:21" x14ac:dyDescent="0.2">
      <c r="B6" t="e" vm="40">
        <v>#VALUE!</v>
      </c>
      <c r="C6" s="3" t="str" cm="1">
        <f t="array" ref="C6">_FV(B6,"Ticker symbol",TRUE)</f>
        <v>NFLX</v>
      </c>
      <c r="D6" s="5" cm="1">
        <f t="array" ref="D6">_FV(B6,"Price")</f>
        <v>338.63</v>
      </c>
    </row>
    <row r="20" spans="2:3" x14ac:dyDescent="0.2">
      <c r="B20" t="e" vm="41">
        <v>#VALUE!</v>
      </c>
      <c r="C20" s="3" t="str" cm="1">
        <f t="array" ref="C20">_FV(B20,"Ticker symbol",TRUE)</f>
        <v>ASTS</v>
      </c>
    </row>
  </sheetData>
  <mergeCells count="3">
    <mergeCell ref="H1:K1"/>
    <mergeCell ref="L1:O1"/>
    <mergeCell ref="P1:S1"/>
  </mergeCells>
  <hyperlinks>
    <hyperlink ref="C20" r:id="rId1" display="AST SpaceMobile (ASTS).xlsx" xr:uid="{64D47191-2DDF-9642-A4D8-66CCD40778B5}"/>
    <hyperlink ref="C6" r:id="rId2" display="Netflix (NFLX).xlsx" xr:uid="{B7FA9E96-8BFA-9346-A649-63942BF530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307BF-70E0-9E49-B461-189770954BAF}">
  <dimension ref="A1:U582"/>
  <sheetViews>
    <sheetView workbookViewId="0">
      <pane xSplit="2" ySplit="2" topLeftCell="C18" activePane="bottomRight" state="frozen"/>
      <selection pane="topRight" activeCell="C1" sqref="C1"/>
      <selection pane="bottomLeft" activeCell="A3" sqref="A3"/>
      <selection pane="bottomRight" activeCell="H29" sqref="H29"/>
    </sheetView>
  </sheetViews>
  <sheetFormatPr baseColWidth="10" defaultRowHeight="16" x14ac:dyDescent="0.2"/>
  <cols>
    <col min="6" max="6" width="11" customWidth="1"/>
    <col min="7" max="7" width="18.6640625" bestFit="1" customWidth="1"/>
    <col min="8" max="8" width="10.83203125" customWidth="1"/>
  </cols>
  <sheetData>
    <row r="1" spans="1:21" x14ac:dyDescent="0.2">
      <c r="A1" s="1"/>
      <c r="B1" s="1"/>
      <c r="C1" s="1"/>
      <c r="D1" s="39"/>
      <c r="E1" s="1"/>
      <c r="F1" s="1"/>
      <c r="G1" s="40"/>
      <c r="H1" s="53" t="s">
        <v>115</v>
      </c>
      <c r="I1" s="53"/>
      <c r="J1" s="53"/>
      <c r="K1" s="53"/>
      <c r="L1" s="54" t="s">
        <v>117</v>
      </c>
      <c r="M1" s="54"/>
      <c r="N1" s="54"/>
      <c r="O1" s="54"/>
      <c r="P1" s="53" t="s">
        <v>38</v>
      </c>
      <c r="Q1" s="53"/>
      <c r="R1" s="53"/>
      <c r="S1" s="53"/>
      <c r="T1" s="1"/>
      <c r="U1" s="1"/>
    </row>
    <row r="2" spans="1:2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3" spans="1:21" x14ac:dyDescent="0.2">
      <c r="A3">
        <v>1</v>
      </c>
      <c r="B3" t="e" vm="42">
        <v>#VALUE!</v>
      </c>
      <c r="C3" t="str" cm="1">
        <f t="array" ref="C3">_FV(B3,"Ticker symbol",TRUE)</f>
        <v>AMZN</v>
      </c>
      <c r="D3" s="5" cm="1">
        <f t="array" ref="D3">_FV(B3,"Price")</f>
        <v>102.51</v>
      </c>
      <c r="E3" s="6" cm="1">
        <f t="array" ref="E3">_FV(B3,"Price")/_FV(B3,"52 week high",TRUE)</f>
        <v>0.64614337310666947</v>
      </c>
      <c r="G3" s="2" cm="1">
        <f t="array" ref="G3">_FV(B3,"Market cap",TRUE)</f>
        <v>1050447000000</v>
      </c>
    </row>
    <row r="4" spans="1:21" x14ac:dyDescent="0.2">
      <c r="A4">
        <v>2</v>
      </c>
      <c r="B4" t="e" vm="43">
        <v>#VALUE!</v>
      </c>
      <c r="C4" s="3" t="str" cm="1">
        <f t="array" ref="C4">_FV(B4,"Ticker symbol",TRUE)</f>
        <v>TSLA</v>
      </c>
      <c r="D4" s="5" cm="1">
        <f t="array" ref="D4">_FV(B4,"Price")</f>
        <v>185</v>
      </c>
      <c r="E4" s="6" cm="1">
        <f t="array" ref="E4">_FV(B4,"Price")/_FV(B4,"52 week high",TRUE)</f>
        <v>0.50813985107382309</v>
      </c>
      <c r="G4" s="2" cm="1">
        <f t="array" ref="G4">_FV(B4,"Market cap",TRUE)</f>
        <v>586323100000</v>
      </c>
    </row>
    <row r="5" spans="1:21" x14ac:dyDescent="0.2">
      <c r="A5">
        <v>3</v>
      </c>
      <c r="B5" t="e" vm="44">
        <v>#VALUE!</v>
      </c>
      <c r="C5" t="str" cm="1">
        <f t="array" ref="C5">_FV(B5,"Ticker symbol",TRUE)</f>
        <v>HD</v>
      </c>
      <c r="D5" s="5" cm="1">
        <f t="array" ref="D5">_FV(B5,"Price")</f>
        <v>292.19</v>
      </c>
      <c r="E5" s="6" cm="1">
        <f t="array" ref="E5">_FV(B5,"Price")/_FV(B5,"52 week high",TRUE)</f>
        <v>0.84143988480921528</v>
      </c>
      <c r="G5" s="2" cm="1">
        <f t="array" ref="G5">_FV(B5,"Market cap",TRUE)</f>
        <v>295891800000</v>
      </c>
    </row>
    <row r="6" spans="1:21" x14ac:dyDescent="0.2">
      <c r="A6">
        <v>4</v>
      </c>
      <c r="D6" s="5"/>
      <c r="E6" s="6"/>
    </row>
    <row r="7" spans="1:21" x14ac:dyDescent="0.2">
      <c r="A7">
        <v>5</v>
      </c>
      <c r="D7" s="5"/>
      <c r="E7" s="6"/>
    </row>
    <row r="8" spans="1:21" x14ac:dyDescent="0.2">
      <c r="A8">
        <v>6</v>
      </c>
      <c r="D8" s="5"/>
      <c r="E8" s="6"/>
    </row>
    <row r="9" spans="1:21" x14ac:dyDescent="0.2">
      <c r="A9">
        <v>7</v>
      </c>
      <c r="D9" s="5"/>
      <c r="E9" s="6"/>
    </row>
    <row r="10" spans="1:21" x14ac:dyDescent="0.2">
      <c r="A10">
        <v>8</v>
      </c>
      <c r="D10" s="5"/>
      <c r="E10" s="6"/>
    </row>
    <row r="11" spans="1:21" x14ac:dyDescent="0.2">
      <c r="A11">
        <v>9</v>
      </c>
      <c r="D11" s="5"/>
      <c r="E11" s="6"/>
    </row>
    <row r="12" spans="1:21" x14ac:dyDescent="0.2">
      <c r="A12">
        <v>10</v>
      </c>
      <c r="C12" s="3" t="s">
        <v>140</v>
      </c>
      <c r="D12" s="5"/>
      <c r="E12" s="6"/>
    </row>
    <row r="13" spans="1:21" x14ac:dyDescent="0.2">
      <c r="A13">
        <v>11</v>
      </c>
      <c r="D13" s="5"/>
      <c r="E13" s="6"/>
    </row>
    <row r="14" spans="1:21" x14ac:dyDescent="0.2">
      <c r="A14">
        <v>12</v>
      </c>
      <c r="D14" s="5"/>
      <c r="E14" s="6"/>
    </row>
    <row r="15" spans="1:21" x14ac:dyDescent="0.2">
      <c r="A15">
        <v>13</v>
      </c>
      <c r="D15" s="5"/>
      <c r="E15" s="6"/>
    </row>
    <row r="16" spans="1:21" x14ac:dyDescent="0.2">
      <c r="A16">
        <v>14</v>
      </c>
      <c r="D16" s="5"/>
      <c r="E16" s="6"/>
    </row>
    <row r="17" spans="1:7" x14ac:dyDescent="0.2">
      <c r="A17">
        <v>15</v>
      </c>
      <c r="D17" s="5"/>
      <c r="E17" s="6"/>
    </row>
    <row r="18" spans="1:7" x14ac:dyDescent="0.2">
      <c r="A18">
        <v>16</v>
      </c>
      <c r="D18" s="5"/>
      <c r="E18" s="6"/>
    </row>
    <row r="19" spans="1:7" x14ac:dyDescent="0.2">
      <c r="A19">
        <v>17</v>
      </c>
      <c r="D19" s="5"/>
      <c r="E19" s="6"/>
    </row>
    <row r="20" spans="1:7" x14ac:dyDescent="0.2">
      <c r="A20">
        <v>18</v>
      </c>
      <c r="D20" s="5"/>
      <c r="E20" s="6"/>
    </row>
    <row r="21" spans="1:7" x14ac:dyDescent="0.2">
      <c r="A21">
        <v>19</v>
      </c>
      <c r="D21" s="5"/>
      <c r="E21" s="6"/>
    </row>
    <row r="22" spans="1:7" x14ac:dyDescent="0.2">
      <c r="A22">
        <v>20</v>
      </c>
      <c r="D22" s="5"/>
      <c r="E22" s="6"/>
    </row>
    <row r="23" spans="1:7" x14ac:dyDescent="0.2">
      <c r="A23">
        <v>21</v>
      </c>
    </row>
    <row r="24" spans="1:7" x14ac:dyDescent="0.2">
      <c r="A24">
        <v>22</v>
      </c>
    </row>
    <row r="25" spans="1:7" x14ac:dyDescent="0.2">
      <c r="A25">
        <v>23</v>
      </c>
    </row>
    <row r="26" spans="1:7" x14ac:dyDescent="0.2">
      <c r="A26">
        <v>24</v>
      </c>
    </row>
    <row r="27" spans="1:7" x14ac:dyDescent="0.2">
      <c r="A27">
        <v>25</v>
      </c>
      <c r="B27" t="e" vm="45">
        <v>#VALUE!</v>
      </c>
      <c r="C27" s="3" t="str" cm="1">
        <f t="array" ref="C27">_FV(B27,"Ticker symbol",TRUE)</f>
        <v>DKNG</v>
      </c>
      <c r="D27" s="5" cm="1">
        <f t="array" ref="D27">_FV(B27,"Price")</f>
        <v>19.16</v>
      </c>
      <c r="E27" s="11" cm="1">
        <f t="array" ref="E27">D27/(_FV(B27,"52 week high",TRUE))</f>
        <v>0.88621646623496764</v>
      </c>
      <c r="G27" s="2" cm="1">
        <f t="array" ref="G27">_FV(B27,"Market cap",TRUE)</f>
        <v>8846161000</v>
      </c>
    </row>
    <row r="28" spans="1:7" x14ac:dyDescent="0.2">
      <c r="A28">
        <v>26</v>
      </c>
    </row>
    <row r="29" spans="1:7" x14ac:dyDescent="0.2">
      <c r="A29">
        <v>27</v>
      </c>
    </row>
    <row r="30" spans="1:7" x14ac:dyDescent="0.2">
      <c r="A30">
        <v>28</v>
      </c>
    </row>
    <row r="31" spans="1:7" x14ac:dyDescent="0.2">
      <c r="A31">
        <v>29</v>
      </c>
      <c r="B31" t="e" vm="46">
        <v>#VALUE!</v>
      </c>
      <c r="C31" s="3" t="str" cm="1">
        <f t="array" ref="C31">_FV(B31,"Ticker symbol",TRUE)</f>
        <v>CVNA</v>
      </c>
      <c r="D31" s="5" cm="1">
        <f t="array" ref="D31">_FV(B31,"Price")</f>
        <v>8.9700000000000006</v>
      </c>
      <c r="E31" s="11" cm="1">
        <f t="array" ref="E31">D31/(_FV(B31,"52 week high",TRUE))</f>
        <v>8.6733791078892952E-2</v>
      </c>
      <c r="G31" s="2" cm="1">
        <f t="array" ref="G31">_FV(B31,"Market cap",TRUE)</f>
        <v>1694955000</v>
      </c>
    </row>
    <row r="32" spans="1:7" x14ac:dyDescent="0.2">
      <c r="A32">
        <v>30</v>
      </c>
    </row>
    <row r="33" spans="1:7" x14ac:dyDescent="0.2">
      <c r="A33">
        <v>31</v>
      </c>
    </row>
    <row r="34" spans="1:7" x14ac:dyDescent="0.2">
      <c r="A34">
        <v>32</v>
      </c>
    </row>
    <row r="35" spans="1:7" x14ac:dyDescent="0.2">
      <c r="A35">
        <v>33</v>
      </c>
    </row>
    <row r="36" spans="1:7" x14ac:dyDescent="0.2">
      <c r="A36">
        <v>34</v>
      </c>
      <c r="B36" t="e" vm="47">
        <v>#VALUE!</v>
      </c>
      <c r="C36" s="3" t="str" cm="1">
        <f t="array" ref="C36">_FV(B36,"Ticker symbol",TRUE)</f>
        <v>GTX</v>
      </c>
      <c r="D36" s="5" cm="1">
        <f t="array" ref="D36">_FV(B36,"Price")</f>
        <v>7.9</v>
      </c>
      <c r="G36" s="2" cm="1">
        <f t="array" ref="G36">_FV(B36,"Market cap",TRUE)</f>
        <v>512259700</v>
      </c>
    </row>
    <row r="37" spans="1:7" x14ac:dyDescent="0.2">
      <c r="A37">
        <v>35</v>
      </c>
    </row>
    <row r="38" spans="1:7" x14ac:dyDescent="0.2">
      <c r="A38">
        <v>36</v>
      </c>
    </row>
    <row r="39" spans="1:7" x14ac:dyDescent="0.2">
      <c r="A39">
        <v>37</v>
      </c>
    </row>
    <row r="40" spans="1:7" x14ac:dyDescent="0.2">
      <c r="A40">
        <v>38</v>
      </c>
    </row>
    <row r="41" spans="1:7" x14ac:dyDescent="0.2">
      <c r="A41">
        <v>39</v>
      </c>
    </row>
    <row r="42" spans="1:7" x14ac:dyDescent="0.2">
      <c r="A42">
        <v>40</v>
      </c>
    </row>
    <row r="43" spans="1:7" x14ac:dyDescent="0.2">
      <c r="A43">
        <v>41</v>
      </c>
    </row>
    <row r="44" spans="1:7" x14ac:dyDescent="0.2">
      <c r="A44">
        <v>42</v>
      </c>
    </row>
    <row r="45" spans="1:7" x14ac:dyDescent="0.2">
      <c r="A45">
        <v>43</v>
      </c>
    </row>
    <row r="46" spans="1:7" x14ac:dyDescent="0.2">
      <c r="A46">
        <v>44</v>
      </c>
      <c r="B46" t="e" vm="48">
        <v>#VALUE!</v>
      </c>
      <c r="C46" s="3" t="str" cm="1">
        <f t="array" ref="C46">_FV(B46,"Ticker symbol",TRUE)</f>
        <v>QRTEA</v>
      </c>
      <c r="D46" s="5" cm="1">
        <f t="array" ref="D46">_FV(B46,"Price")</f>
        <v>0.80069999999999997</v>
      </c>
      <c r="E46" s="11" cm="1">
        <f t="array" ref="E46">D46/(_FV(B46,"52 week high",TRUE))</f>
        <v>0.16751046025104602</v>
      </c>
      <c r="G46" s="2" cm="1">
        <f t="array" ref="G46">_FV(B46,"Market cap",TRUE)</f>
        <v>335427100</v>
      </c>
    </row>
    <row r="47" spans="1:7" x14ac:dyDescent="0.2">
      <c r="A47">
        <v>45</v>
      </c>
    </row>
    <row r="48" spans="1:7" x14ac:dyDescent="0.2">
      <c r="A48">
        <v>46</v>
      </c>
    </row>
    <row r="49" spans="1:3" x14ac:dyDescent="0.2">
      <c r="A49">
        <v>47</v>
      </c>
    </row>
    <row r="50" spans="1:3" x14ac:dyDescent="0.2">
      <c r="A50">
        <v>48</v>
      </c>
    </row>
    <row r="51" spans="1:3" x14ac:dyDescent="0.2">
      <c r="A51">
        <v>49</v>
      </c>
    </row>
    <row r="52" spans="1:3" x14ac:dyDescent="0.2">
      <c r="A52">
        <v>50</v>
      </c>
      <c r="C52" s="3" t="s">
        <v>119</v>
      </c>
    </row>
    <row r="53" spans="1:3" x14ac:dyDescent="0.2">
      <c r="A53">
        <v>51</v>
      </c>
    </row>
    <row r="54" spans="1:3" x14ac:dyDescent="0.2">
      <c r="A54">
        <v>52</v>
      </c>
    </row>
    <row r="55" spans="1:3" x14ac:dyDescent="0.2">
      <c r="A55">
        <v>53</v>
      </c>
    </row>
    <row r="56" spans="1:3" x14ac:dyDescent="0.2">
      <c r="A56">
        <v>54</v>
      </c>
    </row>
    <row r="57" spans="1:3" x14ac:dyDescent="0.2">
      <c r="A57">
        <v>55</v>
      </c>
    </row>
    <row r="58" spans="1:3" x14ac:dyDescent="0.2">
      <c r="A58">
        <v>56</v>
      </c>
    </row>
    <row r="59" spans="1:3" x14ac:dyDescent="0.2">
      <c r="A59">
        <v>57</v>
      </c>
    </row>
    <row r="60" spans="1:3" x14ac:dyDescent="0.2">
      <c r="A60">
        <v>58</v>
      </c>
    </row>
    <row r="61" spans="1:3" x14ac:dyDescent="0.2">
      <c r="A61">
        <v>59</v>
      </c>
    </row>
    <row r="62" spans="1:3" x14ac:dyDescent="0.2">
      <c r="A62">
        <v>60</v>
      </c>
    </row>
    <row r="63" spans="1:3" x14ac:dyDescent="0.2">
      <c r="A63">
        <v>61</v>
      </c>
    </row>
    <row r="64" spans="1:3"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row r="72" spans="1:1" x14ac:dyDescent="0.2">
      <c r="A72">
        <v>70</v>
      </c>
    </row>
    <row r="73" spans="1:1" x14ac:dyDescent="0.2">
      <c r="A73">
        <v>71</v>
      </c>
    </row>
    <row r="74" spans="1:1" x14ac:dyDescent="0.2">
      <c r="A74">
        <v>72</v>
      </c>
    </row>
    <row r="75" spans="1:1" x14ac:dyDescent="0.2">
      <c r="A75">
        <v>73</v>
      </c>
    </row>
    <row r="76" spans="1:1" x14ac:dyDescent="0.2">
      <c r="A76">
        <v>74</v>
      </c>
    </row>
    <row r="77" spans="1:1" x14ac:dyDescent="0.2">
      <c r="A77">
        <v>75</v>
      </c>
    </row>
    <row r="78" spans="1:1" x14ac:dyDescent="0.2">
      <c r="A78">
        <v>76</v>
      </c>
    </row>
    <row r="79" spans="1:1" x14ac:dyDescent="0.2">
      <c r="A79">
        <v>77</v>
      </c>
    </row>
    <row r="80" spans="1:1" x14ac:dyDescent="0.2">
      <c r="A80">
        <v>78</v>
      </c>
    </row>
    <row r="81" spans="1:1" x14ac:dyDescent="0.2">
      <c r="A81">
        <v>79</v>
      </c>
    </row>
    <row r="82" spans="1:1" x14ac:dyDescent="0.2">
      <c r="A82">
        <v>80</v>
      </c>
    </row>
    <row r="83" spans="1:1" x14ac:dyDescent="0.2">
      <c r="A83">
        <v>81</v>
      </c>
    </row>
    <row r="84" spans="1:1" x14ac:dyDescent="0.2">
      <c r="A84">
        <v>82</v>
      </c>
    </row>
    <row r="85" spans="1:1" x14ac:dyDescent="0.2">
      <c r="A85">
        <v>83</v>
      </c>
    </row>
    <row r="86" spans="1:1" x14ac:dyDescent="0.2">
      <c r="A86">
        <v>84</v>
      </c>
    </row>
    <row r="87" spans="1:1" x14ac:dyDescent="0.2">
      <c r="A87">
        <v>85</v>
      </c>
    </row>
    <row r="88" spans="1:1" x14ac:dyDescent="0.2">
      <c r="A88">
        <v>86</v>
      </c>
    </row>
    <row r="89" spans="1:1" x14ac:dyDescent="0.2">
      <c r="A89">
        <v>87</v>
      </c>
    </row>
    <row r="90" spans="1:1" x14ac:dyDescent="0.2">
      <c r="A90">
        <v>88</v>
      </c>
    </row>
    <row r="91" spans="1:1" x14ac:dyDescent="0.2">
      <c r="A91">
        <v>89</v>
      </c>
    </row>
    <row r="92" spans="1:1" x14ac:dyDescent="0.2">
      <c r="A92">
        <v>90</v>
      </c>
    </row>
    <row r="93" spans="1:1" x14ac:dyDescent="0.2">
      <c r="A93">
        <v>91</v>
      </c>
    </row>
    <row r="94" spans="1:1" x14ac:dyDescent="0.2">
      <c r="A94">
        <v>92</v>
      </c>
    </row>
    <row r="95" spans="1:1" x14ac:dyDescent="0.2">
      <c r="A95">
        <v>93</v>
      </c>
    </row>
    <row r="96" spans="1:1" x14ac:dyDescent="0.2">
      <c r="A96">
        <v>94</v>
      </c>
    </row>
    <row r="97" spans="1:1" x14ac:dyDescent="0.2">
      <c r="A97">
        <v>95</v>
      </c>
    </row>
    <row r="98" spans="1:1" x14ac:dyDescent="0.2">
      <c r="A98">
        <v>96</v>
      </c>
    </row>
    <row r="99" spans="1:1" x14ac:dyDescent="0.2">
      <c r="A99">
        <v>97</v>
      </c>
    </row>
    <row r="100" spans="1:1" x14ac:dyDescent="0.2">
      <c r="A100">
        <v>98</v>
      </c>
    </row>
    <row r="101" spans="1:1" x14ac:dyDescent="0.2">
      <c r="A101">
        <v>99</v>
      </c>
    </row>
    <row r="102" spans="1:1" x14ac:dyDescent="0.2">
      <c r="A102">
        <v>100</v>
      </c>
    </row>
    <row r="103" spans="1:1" x14ac:dyDescent="0.2">
      <c r="A103">
        <v>101</v>
      </c>
    </row>
    <row r="104" spans="1:1" x14ac:dyDescent="0.2">
      <c r="A104">
        <v>102</v>
      </c>
    </row>
    <row r="105" spans="1:1" x14ac:dyDescent="0.2">
      <c r="A105">
        <v>103</v>
      </c>
    </row>
    <row r="106" spans="1:1" x14ac:dyDescent="0.2">
      <c r="A106">
        <v>104</v>
      </c>
    </row>
    <row r="107" spans="1:1" x14ac:dyDescent="0.2">
      <c r="A107">
        <v>105</v>
      </c>
    </row>
    <row r="108" spans="1:1" x14ac:dyDescent="0.2">
      <c r="A108">
        <v>106</v>
      </c>
    </row>
    <row r="109" spans="1:1" x14ac:dyDescent="0.2">
      <c r="A109">
        <v>107</v>
      </c>
    </row>
    <row r="110" spans="1:1" x14ac:dyDescent="0.2">
      <c r="A110">
        <v>108</v>
      </c>
    </row>
    <row r="111" spans="1:1" x14ac:dyDescent="0.2">
      <c r="A111">
        <v>109</v>
      </c>
    </row>
    <row r="112" spans="1:1" x14ac:dyDescent="0.2">
      <c r="A112">
        <v>110</v>
      </c>
    </row>
    <row r="113" spans="1:1" x14ac:dyDescent="0.2">
      <c r="A113">
        <v>111</v>
      </c>
    </row>
    <row r="114" spans="1:1" x14ac:dyDescent="0.2">
      <c r="A114">
        <v>112</v>
      </c>
    </row>
    <row r="115" spans="1:1" x14ac:dyDescent="0.2">
      <c r="A115">
        <v>113</v>
      </c>
    </row>
    <row r="116" spans="1:1" x14ac:dyDescent="0.2">
      <c r="A116">
        <v>114</v>
      </c>
    </row>
    <row r="117" spans="1:1" x14ac:dyDescent="0.2">
      <c r="A117">
        <v>115</v>
      </c>
    </row>
    <row r="118" spans="1:1" x14ac:dyDescent="0.2">
      <c r="A118">
        <v>116</v>
      </c>
    </row>
    <row r="119" spans="1:1" x14ac:dyDescent="0.2">
      <c r="A119">
        <v>117</v>
      </c>
    </row>
    <row r="120" spans="1:1" x14ac:dyDescent="0.2">
      <c r="A120">
        <v>118</v>
      </c>
    </row>
    <row r="121" spans="1:1" x14ac:dyDescent="0.2">
      <c r="A121">
        <v>119</v>
      </c>
    </row>
    <row r="122" spans="1:1" x14ac:dyDescent="0.2">
      <c r="A122">
        <v>120</v>
      </c>
    </row>
    <row r="123" spans="1:1" x14ac:dyDescent="0.2">
      <c r="A123">
        <v>121</v>
      </c>
    </row>
    <row r="124" spans="1:1" x14ac:dyDescent="0.2">
      <c r="A124">
        <v>122</v>
      </c>
    </row>
    <row r="125" spans="1:1" x14ac:dyDescent="0.2">
      <c r="A125">
        <v>123</v>
      </c>
    </row>
    <row r="126" spans="1:1" x14ac:dyDescent="0.2">
      <c r="A126">
        <v>124</v>
      </c>
    </row>
    <row r="127" spans="1:1" x14ac:dyDescent="0.2">
      <c r="A127">
        <v>125</v>
      </c>
    </row>
    <row r="128" spans="1:1" x14ac:dyDescent="0.2">
      <c r="A128">
        <v>126</v>
      </c>
    </row>
    <row r="129" spans="1:1" x14ac:dyDescent="0.2">
      <c r="A129">
        <v>127</v>
      </c>
    </row>
    <row r="130" spans="1:1" x14ac:dyDescent="0.2">
      <c r="A130">
        <v>128</v>
      </c>
    </row>
    <row r="131" spans="1:1" x14ac:dyDescent="0.2">
      <c r="A131">
        <v>129</v>
      </c>
    </row>
    <row r="132" spans="1:1" x14ac:dyDescent="0.2">
      <c r="A132">
        <v>130</v>
      </c>
    </row>
    <row r="133" spans="1:1" x14ac:dyDescent="0.2">
      <c r="A133">
        <v>131</v>
      </c>
    </row>
    <row r="134" spans="1:1" x14ac:dyDescent="0.2">
      <c r="A134">
        <v>132</v>
      </c>
    </row>
    <row r="135" spans="1:1" x14ac:dyDescent="0.2">
      <c r="A135">
        <v>133</v>
      </c>
    </row>
    <row r="136" spans="1:1" x14ac:dyDescent="0.2">
      <c r="A136">
        <v>134</v>
      </c>
    </row>
    <row r="137" spans="1:1" x14ac:dyDescent="0.2">
      <c r="A137">
        <v>135</v>
      </c>
    </row>
    <row r="138" spans="1:1" x14ac:dyDescent="0.2">
      <c r="A138">
        <v>136</v>
      </c>
    </row>
    <row r="139" spans="1:1" x14ac:dyDescent="0.2">
      <c r="A139">
        <v>137</v>
      </c>
    </row>
    <row r="140" spans="1:1" x14ac:dyDescent="0.2">
      <c r="A140">
        <v>138</v>
      </c>
    </row>
    <row r="141" spans="1:1" x14ac:dyDescent="0.2">
      <c r="A141">
        <v>139</v>
      </c>
    </row>
    <row r="142" spans="1:1" x14ac:dyDescent="0.2">
      <c r="A142">
        <v>140</v>
      </c>
    </row>
    <row r="143" spans="1:1" x14ac:dyDescent="0.2">
      <c r="A143">
        <v>141</v>
      </c>
    </row>
    <row r="144" spans="1:1" x14ac:dyDescent="0.2">
      <c r="A144">
        <v>142</v>
      </c>
    </row>
    <row r="145" spans="1:1" x14ac:dyDescent="0.2">
      <c r="A145">
        <v>143</v>
      </c>
    </row>
    <row r="146" spans="1:1" x14ac:dyDescent="0.2">
      <c r="A146">
        <v>144</v>
      </c>
    </row>
    <row r="147" spans="1:1" x14ac:dyDescent="0.2">
      <c r="A147">
        <v>145</v>
      </c>
    </row>
    <row r="148" spans="1:1" x14ac:dyDescent="0.2">
      <c r="A148">
        <v>146</v>
      </c>
    </row>
    <row r="149" spans="1:1" x14ac:dyDescent="0.2">
      <c r="A149">
        <v>147</v>
      </c>
    </row>
    <row r="150" spans="1:1" x14ac:dyDescent="0.2">
      <c r="A150">
        <v>148</v>
      </c>
    </row>
    <row r="151" spans="1:1" x14ac:dyDescent="0.2">
      <c r="A151">
        <v>149</v>
      </c>
    </row>
    <row r="152" spans="1:1" x14ac:dyDescent="0.2">
      <c r="A152">
        <v>150</v>
      </c>
    </row>
    <row r="153" spans="1:1" x14ac:dyDescent="0.2">
      <c r="A153">
        <v>151</v>
      </c>
    </row>
    <row r="154" spans="1:1" x14ac:dyDescent="0.2">
      <c r="A154">
        <v>152</v>
      </c>
    </row>
    <row r="155" spans="1:1" x14ac:dyDescent="0.2">
      <c r="A155">
        <v>153</v>
      </c>
    </row>
    <row r="156" spans="1:1" x14ac:dyDescent="0.2">
      <c r="A156">
        <v>154</v>
      </c>
    </row>
    <row r="157" spans="1:1" x14ac:dyDescent="0.2">
      <c r="A157">
        <v>155</v>
      </c>
    </row>
    <row r="158" spans="1:1" x14ac:dyDescent="0.2">
      <c r="A158">
        <v>156</v>
      </c>
    </row>
    <row r="159" spans="1:1" x14ac:dyDescent="0.2">
      <c r="A159">
        <v>157</v>
      </c>
    </row>
    <row r="160" spans="1:1" x14ac:dyDescent="0.2">
      <c r="A160">
        <v>158</v>
      </c>
    </row>
    <row r="161" spans="1:1" x14ac:dyDescent="0.2">
      <c r="A161">
        <v>159</v>
      </c>
    </row>
    <row r="162" spans="1:1" x14ac:dyDescent="0.2">
      <c r="A162">
        <v>160</v>
      </c>
    </row>
    <row r="163" spans="1:1" x14ac:dyDescent="0.2">
      <c r="A163">
        <v>161</v>
      </c>
    </row>
    <row r="164" spans="1:1" x14ac:dyDescent="0.2">
      <c r="A164">
        <v>162</v>
      </c>
    </row>
    <row r="165" spans="1:1" x14ac:dyDescent="0.2">
      <c r="A165">
        <v>163</v>
      </c>
    </row>
    <row r="166" spans="1:1" x14ac:dyDescent="0.2">
      <c r="A166">
        <v>164</v>
      </c>
    </row>
    <row r="167" spans="1:1" x14ac:dyDescent="0.2">
      <c r="A167">
        <v>165</v>
      </c>
    </row>
    <row r="168" spans="1:1" x14ac:dyDescent="0.2">
      <c r="A168">
        <v>166</v>
      </c>
    </row>
    <row r="169" spans="1:1" x14ac:dyDescent="0.2">
      <c r="A169">
        <v>167</v>
      </c>
    </row>
    <row r="170" spans="1:1" x14ac:dyDescent="0.2">
      <c r="A170">
        <v>168</v>
      </c>
    </row>
    <row r="171" spans="1:1" x14ac:dyDescent="0.2">
      <c r="A171">
        <v>169</v>
      </c>
    </row>
    <row r="172" spans="1:1" x14ac:dyDescent="0.2">
      <c r="A172">
        <v>170</v>
      </c>
    </row>
    <row r="173" spans="1:1" x14ac:dyDescent="0.2">
      <c r="A173">
        <v>171</v>
      </c>
    </row>
    <row r="174" spans="1:1" x14ac:dyDescent="0.2">
      <c r="A174">
        <v>172</v>
      </c>
    </row>
    <row r="175" spans="1:1" x14ac:dyDescent="0.2">
      <c r="A175">
        <v>173</v>
      </c>
    </row>
    <row r="176" spans="1:1" x14ac:dyDescent="0.2">
      <c r="A176">
        <v>174</v>
      </c>
    </row>
    <row r="177" spans="1:1" x14ac:dyDescent="0.2">
      <c r="A177">
        <v>175</v>
      </c>
    </row>
    <row r="178" spans="1:1" x14ac:dyDescent="0.2">
      <c r="A178">
        <v>176</v>
      </c>
    </row>
    <row r="179" spans="1:1" x14ac:dyDescent="0.2">
      <c r="A179">
        <v>177</v>
      </c>
    </row>
    <row r="180" spans="1:1" x14ac:dyDescent="0.2">
      <c r="A180">
        <v>178</v>
      </c>
    </row>
    <row r="181" spans="1:1" x14ac:dyDescent="0.2">
      <c r="A181">
        <v>179</v>
      </c>
    </row>
    <row r="182" spans="1:1" x14ac:dyDescent="0.2">
      <c r="A182">
        <v>180</v>
      </c>
    </row>
    <row r="183" spans="1:1" x14ac:dyDescent="0.2">
      <c r="A183">
        <v>181</v>
      </c>
    </row>
    <row r="184" spans="1:1" x14ac:dyDescent="0.2">
      <c r="A184">
        <v>182</v>
      </c>
    </row>
    <row r="185" spans="1:1" x14ac:dyDescent="0.2">
      <c r="A185">
        <v>183</v>
      </c>
    </row>
    <row r="186" spans="1:1" x14ac:dyDescent="0.2">
      <c r="A186">
        <v>184</v>
      </c>
    </row>
    <row r="187" spans="1:1" x14ac:dyDescent="0.2">
      <c r="A187">
        <v>185</v>
      </c>
    </row>
    <row r="188" spans="1:1" x14ac:dyDescent="0.2">
      <c r="A188">
        <v>186</v>
      </c>
    </row>
    <row r="189" spans="1:1" x14ac:dyDescent="0.2">
      <c r="A189">
        <v>187</v>
      </c>
    </row>
    <row r="190" spans="1:1" x14ac:dyDescent="0.2">
      <c r="A190">
        <v>188</v>
      </c>
    </row>
    <row r="191" spans="1:1" x14ac:dyDescent="0.2">
      <c r="A191">
        <v>189</v>
      </c>
    </row>
    <row r="192" spans="1:1" x14ac:dyDescent="0.2">
      <c r="A192">
        <v>190</v>
      </c>
    </row>
    <row r="193" spans="1:1" x14ac:dyDescent="0.2">
      <c r="A193">
        <v>191</v>
      </c>
    </row>
    <row r="194" spans="1:1" x14ac:dyDescent="0.2">
      <c r="A194">
        <v>192</v>
      </c>
    </row>
    <row r="195" spans="1:1" x14ac:dyDescent="0.2">
      <c r="A195">
        <v>193</v>
      </c>
    </row>
    <row r="196" spans="1:1" x14ac:dyDescent="0.2">
      <c r="A196">
        <v>194</v>
      </c>
    </row>
    <row r="197" spans="1:1" x14ac:dyDescent="0.2">
      <c r="A197">
        <v>195</v>
      </c>
    </row>
    <row r="198" spans="1:1" x14ac:dyDescent="0.2">
      <c r="A198">
        <v>196</v>
      </c>
    </row>
    <row r="199" spans="1:1" x14ac:dyDescent="0.2">
      <c r="A199">
        <v>197</v>
      </c>
    </row>
    <row r="200" spans="1:1" x14ac:dyDescent="0.2">
      <c r="A200">
        <v>198</v>
      </c>
    </row>
    <row r="201" spans="1:1" x14ac:dyDescent="0.2">
      <c r="A201">
        <v>199</v>
      </c>
    </row>
    <row r="202" spans="1:1" x14ac:dyDescent="0.2">
      <c r="A202">
        <v>200</v>
      </c>
    </row>
    <row r="203" spans="1:1" x14ac:dyDescent="0.2">
      <c r="A203">
        <v>201</v>
      </c>
    </row>
    <row r="204" spans="1:1" x14ac:dyDescent="0.2">
      <c r="A204">
        <v>202</v>
      </c>
    </row>
    <row r="205" spans="1:1" x14ac:dyDescent="0.2">
      <c r="A205">
        <v>203</v>
      </c>
    </row>
    <row r="206" spans="1:1" x14ac:dyDescent="0.2">
      <c r="A206">
        <v>204</v>
      </c>
    </row>
    <row r="207" spans="1:1" x14ac:dyDescent="0.2">
      <c r="A207">
        <v>205</v>
      </c>
    </row>
    <row r="208" spans="1:1" x14ac:dyDescent="0.2">
      <c r="A208">
        <v>206</v>
      </c>
    </row>
    <row r="209" spans="1:1" x14ac:dyDescent="0.2">
      <c r="A209">
        <v>207</v>
      </c>
    </row>
    <row r="210" spans="1:1" x14ac:dyDescent="0.2">
      <c r="A210">
        <v>208</v>
      </c>
    </row>
    <row r="211" spans="1:1" x14ac:dyDescent="0.2">
      <c r="A211">
        <v>209</v>
      </c>
    </row>
    <row r="212" spans="1:1" x14ac:dyDescent="0.2">
      <c r="A212">
        <v>210</v>
      </c>
    </row>
    <row r="213" spans="1:1" x14ac:dyDescent="0.2">
      <c r="A213">
        <v>211</v>
      </c>
    </row>
    <row r="214" spans="1:1" x14ac:dyDescent="0.2">
      <c r="A214">
        <v>212</v>
      </c>
    </row>
    <row r="215" spans="1:1" x14ac:dyDescent="0.2">
      <c r="A215">
        <v>213</v>
      </c>
    </row>
    <row r="216" spans="1:1" x14ac:dyDescent="0.2">
      <c r="A216">
        <v>214</v>
      </c>
    </row>
    <row r="217" spans="1:1" x14ac:dyDescent="0.2">
      <c r="A217">
        <v>215</v>
      </c>
    </row>
    <row r="218" spans="1:1" x14ac:dyDescent="0.2">
      <c r="A218">
        <v>216</v>
      </c>
    </row>
    <row r="219" spans="1:1" x14ac:dyDescent="0.2">
      <c r="A219">
        <v>217</v>
      </c>
    </row>
    <row r="220" spans="1:1" x14ac:dyDescent="0.2">
      <c r="A220">
        <v>218</v>
      </c>
    </row>
    <row r="221" spans="1:1" x14ac:dyDescent="0.2">
      <c r="A221">
        <v>219</v>
      </c>
    </row>
    <row r="222" spans="1:1" x14ac:dyDescent="0.2">
      <c r="A222">
        <v>220</v>
      </c>
    </row>
    <row r="223" spans="1:1" x14ac:dyDescent="0.2">
      <c r="A223">
        <v>221</v>
      </c>
    </row>
    <row r="224" spans="1:1" x14ac:dyDescent="0.2">
      <c r="A224">
        <v>222</v>
      </c>
    </row>
    <row r="225" spans="1:1" x14ac:dyDescent="0.2">
      <c r="A225">
        <v>223</v>
      </c>
    </row>
    <row r="226" spans="1:1" x14ac:dyDescent="0.2">
      <c r="A226">
        <v>224</v>
      </c>
    </row>
    <row r="227" spans="1:1" x14ac:dyDescent="0.2">
      <c r="A227">
        <v>225</v>
      </c>
    </row>
    <row r="228" spans="1:1" x14ac:dyDescent="0.2">
      <c r="A228">
        <v>226</v>
      </c>
    </row>
    <row r="229" spans="1:1" x14ac:dyDescent="0.2">
      <c r="A229">
        <v>227</v>
      </c>
    </row>
    <row r="230" spans="1:1" x14ac:dyDescent="0.2">
      <c r="A230">
        <v>228</v>
      </c>
    </row>
    <row r="231" spans="1:1" x14ac:dyDescent="0.2">
      <c r="A231">
        <v>229</v>
      </c>
    </row>
    <row r="232" spans="1:1" x14ac:dyDescent="0.2">
      <c r="A232">
        <v>230</v>
      </c>
    </row>
    <row r="233" spans="1:1" x14ac:dyDescent="0.2">
      <c r="A233">
        <v>231</v>
      </c>
    </row>
    <row r="234" spans="1:1" x14ac:dyDescent="0.2">
      <c r="A234">
        <v>232</v>
      </c>
    </row>
    <row r="235" spans="1:1" x14ac:dyDescent="0.2">
      <c r="A235">
        <v>233</v>
      </c>
    </row>
    <row r="236" spans="1:1" x14ac:dyDescent="0.2">
      <c r="A236">
        <v>234</v>
      </c>
    </row>
    <row r="237" spans="1:1" x14ac:dyDescent="0.2">
      <c r="A237">
        <v>235</v>
      </c>
    </row>
    <row r="238" spans="1:1" x14ac:dyDescent="0.2">
      <c r="A238">
        <v>236</v>
      </c>
    </row>
    <row r="239" spans="1:1" x14ac:dyDescent="0.2">
      <c r="A239">
        <v>237</v>
      </c>
    </row>
    <row r="240" spans="1:1" x14ac:dyDescent="0.2">
      <c r="A240">
        <v>238</v>
      </c>
    </row>
    <row r="241" spans="1:1" x14ac:dyDescent="0.2">
      <c r="A241">
        <v>239</v>
      </c>
    </row>
    <row r="242" spans="1:1" x14ac:dyDescent="0.2">
      <c r="A242">
        <v>240</v>
      </c>
    </row>
    <row r="243" spans="1:1" x14ac:dyDescent="0.2">
      <c r="A243">
        <v>241</v>
      </c>
    </row>
    <row r="244" spans="1:1" x14ac:dyDescent="0.2">
      <c r="A244">
        <v>242</v>
      </c>
    </row>
    <row r="245" spans="1:1" x14ac:dyDescent="0.2">
      <c r="A245">
        <v>243</v>
      </c>
    </row>
    <row r="246" spans="1:1" x14ac:dyDescent="0.2">
      <c r="A246">
        <v>244</v>
      </c>
    </row>
    <row r="247" spans="1:1" x14ac:dyDescent="0.2">
      <c r="A247">
        <v>245</v>
      </c>
    </row>
    <row r="248" spans="1:1" x14ac:dyDescent="0.2">
      <c r="A248">
        <v>246</v>
      </c>
    </row>
    <row r="249" spans="1:1" x14ac:dyDescent="0.2">
      <c r="A249">
        <v>247</v>
      </c>
    </row>
    <row r="250" spans="1:1" x14ac:dyDescent="0.2">
      <c r="A250">
        <v>248</v>
      </c>
    </row>
    <row r="251" spans="1:1" x14ac:dyDescent="0.2">
      <c r="A251">
        <v>249</v>
      </c>
    </row>
    <row r="252" spans="1:1" x14ac:dyDescent="0.2">
      <c r="A252">
        <v>250</v>
      </c>
    </row>
    <row r="253" spans="1:1" x14ac:dyDescent="0.2">
      <c r="A253">
        <v>251</v>
      </c>
    </row>
    <row r="254" spans="1:1" x14ac:dyDescent="0.2">
      <c r="A254">
        <v>252</v>
      </c>
    </row>
    <row r="255" spans="1:1" x14ac:dyDescent="0.2">
      <c r="A255">
        <v>253</v>
      </c>
    </row>
    <row r="256" spans="1:1" x14ac:dyDescent="0.2">
      <c r="A256">
        <v>254</v>
      </c>
    </row>
    <row r="257" spans="1:1" x14ac:dyDescent="0.2">
      <c r="A257">
        <v>255</v>
      </c>
    </row>
    <row r="258" spans="1:1" x14ac:dyDescent="0.2">
      <c r="A258">
        <v>256</v>
      </c>
    </row>
    <row r="259" spans="1:1" x14ac:dyDescent="0.2">
      <c r="A259">
        <v>257</v>
      </c>
    </row>
    <row r="260" spans="1:1" x14ac:dyDescent="0.2">
      <c r="A260">
        <v>258</v>
      </c>
    </row>
    <row r="261" spans="1:1" x14ac:dyDescent="0.2">
      <c r="A261">
        <v>259</v>
      </c>
    </row>
    <row r="262" spans="1:1" x14ac:dyDescent="0.2">
      <c r="A262">
        <v>260</v>
      </c>
    </row>
    <row r="263" spans="1:1" x14ac:dyDescent="0.2">
      <c r="A263">
        <v>261</v>
      </c>
    </row>
    <row r="264" spans="1:1" x14ac:dyDescent="0.2">
      <c r="A264">
        <v>262</v>
      </c>
    </row>
    <row r="265" spans="1:1" x14ac:dyDescent="0.2">
      <c r="A265">
        <v>263</v>
      </c>
    </row>
    <row r="266" spans="1:1" x14ac:dyDescent="0.2">
      <c r="A266">
        <v>264</v>
      </c>
    </row>
    <row r="267" spans="1:1" x14ac:dyDescent="0.2">
      <c r="A267">
        <v>265</v>
      </c>
    </row>
    <row r="268" spans="1:1" x14ac:dyDescent="0.2">
      <c r="A268">
        <v>266</v>
      </c>
    </row>
    <row r="269" spans="1:1" x14ac:dyDescent="0.2">
      <c r="A269">
        <v>267</v>
      </c>
    </row>
    <row r="270" spans="1:1" x14ac:dyDescent="0.2">
      <c r="A270">
        <v>268</v>
      </c>
    </row>
    <row r="271" spans="1:1" x14ac:dyDescent="0.2">
      <c r="A271">
        <v>269</v>
      </c>
    </row>
    <row r="272" spans="1:1" x14ac:dyDescent="0.2">
      <c r="A272">
        <v>270</v>
      </c>
    </row>
    <row r="273" spans="1:1" x14ac:dyDescent="0.2">
      <c r="A273">
        <v>271</v>
      </c>
    </row>
    <row r="274" spans="1:1" x14ac:dyDescent="0.2">
      <c r="A274">
        <v>272</v>
      </c>
    </row>
    <row r="275" spans="1:1" x14ac:dyDescent="0.2">
      <c r="A275">
        <v>273</v>
      </c>
    </row>
    <row r="276" spans="1:1" x14ac:dyDescent="0.2">
      <c r="A276">
        <v>274</v>
      </c>
    </row>
    <row r="277" spans="1:1" x14ac:dyDescent="0.2">
      <c r="A277">
        <v>275</v>
      </c>
    </row>
    <row r="278" spans="1:1" x14ac:dyDescent="0.2">
      <c r="A278">
        <v>276</v>
      </c>
    </row>
    <row r="279" spans="1:1" x14ac:dyDescent="0.2">
      <c r="A279">
        <v>277</v>
      </c>
    </row>
    <row r="280" spans="1:1" x14ac:dyDescent="0.2">
      <c r="A280">
        <v>278</v>
      </c>
    </row>
    <row r="281" spans="1:1" x14ac:dyDescent="0.2">
      <c r="A281">
        <v>279</v>
      </c>
    </row>
    <row r="282" spans="1:1" x14ac:dyDescent="0.2">
      <c r="A282">
        <v>280</v>
      </c>
    </row>
    <row r="283" spans="1:1" x14ac:dyDescent="0.2">
      <c r="A283">
        <v>281</v>
      </c>
    </row>
    <row r="284" spans="1:1" x14ac:dyDescent="0.2">
      <c r="A284">
        <v>282</v>
      </c>
    </row>
    <row r="285" spans="1:1" x14ac:dyDescent="0.2">
      <c r="A285">
        <v>283</v>
      </c>
    </row>
    <row r="286" spans="1:1" x14ac:dyDescent="0.2">
      <c r="A286">
        <v>284</v>
      </c>
    </row>
    <row r="287" spans="1:1" x14ac:dyDescent="0.2">
      <c r="A287">
        <v>285</v>
      </c>
    </row>
    <row r="288" spans="1:1" x14ac:dyDescent="0.2">
      <c r="A288">
        <v>286</v>
      </c>
    </row>
    <row r="289" spans="1:1" x14ac:dyDescent="0.2">
      <c r="A289">
        <v>287</v>
      </c>
    </row>
    <row r="290" spans="1:1" x14ac:dyDescent="0.2">
      <c r="A290">
        <v>288</v>
      </c>
    </row>
    <row r="291" spans="1:1" x14ac:dyDescent="0.2">
      <c r="A291">
        <v>289</v>
      </c>
    </row>
    <row r="292" spans="1:1" x14ac:dyDescent="0.2">
      <c r="A292">
        <v>290</v>
      </c>
    </row>
    <row r="293" spans="1:1" x14ac:dyDescent="0.2">
      <c r="A293">
        <v>291</v>
      </c>
    </row>
    <row r="294" spans="1:1" x14ac:dyDescent="0.2">
      <c r="A294">
        <v>292</v>
      </c>
    </row>
    <row r="295" spans="1:1" x14ac:dyDescent="0.2">
      <c r="A295">
        <v>293</v>
      </c>
    </row>
    <row r="296" spans="1:1" x14ac:dyDescent="0.2">
      <c r="A296">
        <v>294</v>
      </c>
    </row>
    <row r="297" spans="1:1" x14ac:dyDescent="0.2">
      <c r="A297">
        <v>295</v>
      </c>
    </row>
    <row r="298" spans="1:1" x14ac:dyDescent="0.2">
      <c r="A298">
        <v>296</v>
      </c>
    </row>
    <row r="299" spans="1:1" x14ac:dyDescent="0.2">
      <c r="A299">
        <v>297</v>
      </c>
    </row>
    <row r="300" spans="1:1" x14ac:dyDescent="0.2">
      <c r="A300">
        <v>298</v>
      </c>
    </row>
    <row r="301" spans="1:1" x14ac:dyDescent="0.2">
      <c r="A301">
        <v>299</v>
      </c>
    </row>
    <row r="302" spans="1:1" x14ac:dyDescent="0.2">
      <c r="A302">
        <v>300</v>
      </c>
    </row>
    <row r="303" spans="1:1" x14ac:dyDescent="0.2">
      <c r="A303">
        <v>301</v>
      </c>
    </row>
    <row r="304" spans="1:1" x14ac:dyDescent="0.2">
      <c r="A304">
        <v>302</v>
      </c>
    </row>
    <row r="305" spans="1:1" x14ac:dyDescent="0.2">
      <c r="A305">
        <v>303</v>
      </c>
    </row>
    <row r="306" spans="1:1" x14ac:dyDescent="0.2">
      <c r="A306">
        <v>304</v>
      </c>
    </row>
    <row r="307" spans="1:1" x14ac:dyDescent="0.2">
      <c r="A307">
        <v>305</v>
      </c>
    </row>
    <row r="308" spans="1:1" x14ac:dyDescent="0.2">
      <c r="A308">
        <v>306</v>
      </c>
    </row>
    <row r="309" spans="1:1" x14ac:dyDescent="0.2">
      <c r="A309">
        <v>307</v>
      </c>
    </row>
    <row r="310" spans="1:1" x14ac:dyDescent="0.2">
      <c r="A310">
        <v>308</v>
      </c>
    </row>
    <row r="311" spans="1:1" x14ac:dyDescent="0.2">
      <c r="A311">
        <v>309</v>
      </c>
    </row>
    <row r="312" spans="1:1" x14ac:dyDescent="0.2">
      <c r="A312">
        <v>310</v>
      </c>
    </row>
    <row r="313" spans="1:1" x14ac:dyDescent="0.2">
      <c r="A313">
        <v>311</v>
      </c>
    </row>
    <row r="314" spans="1:1" x14ac:dyDescent="0.2">
      <c r="A314">
        <v>312</v>
      </c>
    </row>
    <row r="315" spans="1:1" x14ac:dyDescent="0.2">
      <c r="A315">
        <v>313</v>
      </c>
    </row>
    <row r="316" spans="1:1" x14ac:dyDescent="0.2">
      <c r="A316">
        <v>314</v>
      </c>
    </row>
    <row r="317" spans="1:1" x14ac:dyDescent="0.2">
      <c r="A317">
        <v>315</v>
      </c>
    </row>
    <row r="318" spans="1:1" x14ac:dyDescent="0.2">
      <c r="A318">
        <v>316</v>
      </c>
    </row>
    <row r="319" spans="1:1" x14ac:dyDescent="0.2">
      <c r="A319">
        <v>317</v>
      </c>
    </row>
    <row r="320" spans="1:1" x14ac:dyDescent="0.2">
      <c r="A320">
        <v>318</v>
      </c>
    </row>
    <row r="321" spans="1:1" x14ac:dyDescent="0.2">
      <c r="A321">
        <v>319</v>
      </c>
    </row>
    <row r="322" spans="1:1" x14ac:dyDescent="0.2">
      <c r="A322">
        <v>320</v>
      </c>
    </row>
    <row r="323" spans="1:1" x14ac:dyDescent="0.2">
      <c r="A323">
        <v>321</v>
      </c>
    </row>
    <row r="324" spans="1:1" x14ac:dyDescent="0.2">
      <c r="A324">
        <v>322</v>
      </c>
    </row>
    <row r="325" spans="1:1" x14ac:dyDescent="0.2">
      <c r="A325">
        <v>323</v>
      </c>
    </row>
    <row r="326" spans="1:1" x14ac:dyDescent="0.2">
      <c r="A326">
        <v>324</v>
      </c>
    </row>
    <row r="327" spans="1:1" x14ac:dyDescent="0.2">
      <c r="A327">
        <v>325</v>
      </c>
    </row>
    <row r="328" spans="1:1" x14ac:dyDescent="0.2">
      <c r="A328">
        <v>326</v>
      </c>
    </row>
    <row r="329" spans="1:1" x14ac:dyDescent="0.2">
      <c r="A329">
        <v>327</v>
      </c>
    </row>
    <row r="330" spans="1:1" x14ac:dyDescent="0.2">
      <c r="A330">
        <v>328</v>
      </c>
    </row>
    <row r="331" spans="1:1" x14ac:dyDescent="0.2">
      <c r="A331">
        <v>329</v>
      </c>
    </row>
    <row r="332" spans="1:1" x14ac:dyDescent="0.2">
      <c r="A332">
        <v>330</v>
      </c>
    </row>
    <row r="333" spans="1:1" x14ac:dyDescent="0.2">
      <c r="A333">
        <v>331</v>
      </c>
    </row>
    <row r="334" spans="1:1" x14ac:dyDescent="0.2">
      <c r="A334">
        <v>332</v>
      </c>
    </row>
    <row r="335" spans="1:1" x14ac:dyDescent="0.2">
      <c r="A335">
        <v>333</v>
      </c>
    </row>
    <row r="336" spans="1:1" x14ac:dyDescent="0.2">
      <c r="A336">
        <v>334</v>
      </c>
    </row>
    <row r="337" spans="1:1" x14ac:dyDescent="0.2">
      <c r="A337">
        <v>335</v>
      </c>
    </row>
    <row r="338" spans="1:1" x14ac:dyDescent="0.2">
      <c r="A338">
        <v>336</v>
      </c>
    </row>
    <row r="339" spans="1:1" x14ac:dyDescent="0.2">
      <c r="A339">
        <v>337</v>
      </c>
    </row>
    <row r="340" spans="1:1" x14ac:dyDescent="0.2">
      <c r="A340">
        <v>338</v>
      </c>
    </row>
    <row r="341" spans="1:1" x14ac:dyDescent="0.2">
      <c r="A341">
        <v>339</v>
      </c>
    </row>
    <row r="342" spans="1:1" x14ac:dyDescent="0.2">
      <c r="A342">
        <v>340</v>
      </c>
    </row>
    <row r="343" spans="1:1" x14ac:dyDescent="0.2">
      <c r="A343">
        <v>341</v>
      </c>
    </row>
    <row r="344" spans="1:1" x14ac:dyDescent="0.2">
      <c r="A344">
        <v>342</v>
      </c>
    </row>
    <row r="345" spans="1:1" x14ac:dyDescent="0.2">
      <c r="A345">
        <v>343</v>
      </c>
    </row>
    <row r="346" spans="1:1" x14ac:dyDescent="0.2">
      <c r="A346">
        <v>344</v>
      </c>
    </row>
    <row r="347" spans="1:1" x14ac:dyDescent="0.2">
      <c r="A347">
        <v>345</v>
      </c>
    </row>
    <row r="348" spans="1:1" x14ac:dyDescent="0.2">
      <c r="A348">
        <v>346</v>
      </c>
    </row>
    <row r="349" spans="1:1" x14ac:dyDescent="0.2">
      <c r="A349">
        <v>347</v>
      </c>
    </row>
    <row r="350" spans="1:1" x14ac:dyDescent="0.2">
      <c r="A350">
        <v>348</v>
      </c>
    </row>
    <row r="351" spans="1:1" x14ac:dyDescent="0.2">
      <c r="A351">
        <v>349</v>
      </c>
    </row>
    <row r="352" spans="1:1" x14ac:dyDescent="0.2">
      <c r="A352">
        <v>350</v>
      </c>
    </row>
    <row r="353" spans="1:1" x14ac:dyDescent="0.2">
      <c r="A353">
        <v>351</v>
      </c>
    </row>
    <row r="354" spans="1:1" x14ac:dyDescent="0.2">
      <c r="A354">
        <v>352</v>
      </c>
    </row>
    <row r="355" spans="1:1" x14ac:dyDescent="0.2">
      <c r="A355">
        <v>353</v>
      </c>
    </row>
    <row r="356" spans="1:1" x14ac:dyDescent="0.2">
      <c r="A356">
        <v>354</v>
      </c>
    </row>
    <row r="357" spans="1:1" x14ac:dyDescent="0.2">
      <c r="A357">
        <v>355</v>
      </c>
    </row>
    <row r="358" spans="1:1" x14ac:dyDescent="0.2">
      <c r="A358">
        <v>356</v>
      </c>
    </row>
    <row r="359" spans="1:1" x14ac:dyDescent="0.2">
      <c r="A359">
        <v>357</v>
      </c>
    </row>
    <row r="360" spans="1:1" x14ac:dyDescent="0.2">
      <c r="A360">
        <v>358</v>
      </c>
    </row>
    <row r="361" spans="1:1" x14ac:dyDescent="0.2">
      <c r="A361">
        <v>359</v>
      </c>
    </row>
    <row r="362" spans="1:1" x14ac:dyDescent="0.2">
      <c r="A362">
        <v>360</v>
      </c>
    </row>
    <row r="363" spans="1:1" x14ac:dyDescent="0.2">
      <c r="A363">
        <v>361</v>
      </c>
    </row>
    <row r="364" spans="1:1" x14ac:dyDescent="0.2">
      <c r="A364">
        <v>362</v>
      </c>
    </row>
    <row r="365" spans="1:1" x14ac:dyDescent="0.2">
      <c r="A365">
        <v>363</v>
      </c>
    </row>
    <row r="366" spans="1:1" x14ac:dyDescent="0.2">
      <c r="A366">
        <v>364</v>
      </c>
    </row>
    <row r="367" spans="1:1" x14ac:dyDescent="0.2">
      <c r="A367">
        <v>365</v>
      </c>
    </row>
    <row r="368" spans="1:1" x14ac:dyDescent="0.2">
      <c r="A368">
        <v>366</v>
      </c>
    </row>
    <row r="369" spans="1:1" x14ac:dyDescent="0.2">
      <c r="A369">
        <v>367</v>
      </c>
    </row>
    <row r="370" spans="1:1" x14ac:dyDescent="0.2">
      <c r="A370">
        <v>368</v>
      </c>
    </row>
    <row r="371" spans="1:1" x14ac:dyDescent="0.2">
      <c r="A371">
        <v>369</v>
      </c>
    </row>
    <row r="372" spans="1:1" x14ac:dyDescent="0.2">
      <c r="A372">
        <v>370</v>
      </c>
    </row>
    <row r="373" spans="1:1" x14ac:dyDescent="0.2">
      <c r="A373">
        <v>371</v>
      </c>
    </row>
    <row r="374" spans="1:1" x14ac:dyDescent="0.2">
      <c r="A374">
        <v>372</v>
      </c>
    </row>
    <row r="375" spans="1:1" x14ac:dyDescent="0.2">
      <c r="A375">
        <v>373</v>
      </c>
    </row>
    <row r="376" spans="1:1" x14ac:dyDescent="0.2">
      <c r="A376">
        <v>374</v>
      </c>
    </row>
    <row r="377" spans="1:1" x14ac:dyDescent="0.2">
      <c r="A377">
        <v>375</v>
      </c>
    </row>
    <row r="378" spans="1:1" x14ac:dyDescent="0.2">
      <c r="A378">
        <v>376</v>
      </c>
    </row>
    <row r="379" spans="1:1" x14ac:dyDescent="0.2">
      <c r="A379">
        <v>377</v>
      </c>
    </row>
    <row r="380" spans="1:1" x14ac:dyDescent="0.2">
      <c r="A380">
        <v>378</v>
      </c>
    </row>
    <row r="381" spans="1:1" x14ac:dyDescent="0.2">
      <c r="A381">
        <v>379</v>
      </c>
    </row>
    <row r="382" spans="1:1" x14ac:dyDescent="0.2">
      <c r="A382">
        <v>380</v>
      </c>
    </row>
    <row r="383" spans="1:1" x14ac:dyDescent="0.2">
      <c r="A383">
        <v>381</v>
      </c>
    </row>
    <row r="384" spans="1:1" x14ac:dyDescent="0.2">
      <c r="A384">
        <v>382</v>
      </c>
    </row>
    <row r="385" spans="1:1" x14ac:dyDescent="0.2">
      <c r="A385">
        <v>383</v>
      </c>
    </row>
    <row r="386" spans="1:1" x14ac:dyDescent="0.2">
      <c r="A386">
        <v>384</v>
      </c>
    </row>
    <row r="387" spans="1:1" x14ac:dyDescent="0.2">
      <c r="A387">
        <v>385</v>
      </c>
    </row>
    <row r="388" spans="1:1" x14ac:dyDescent="0.2">
      <c r="A388">
        <v>386</v>
      </c>
    </row>
    <row r="389" spans="1:1" x14ac:dyDescent="0.2">
      <c r="A389">
        <v>387</v>
      </c>
    </row>
    <row r="390" spans="1:1" x14ac:dyDescent="0.2">
      <c r="A390">
        <v>388</v>
      </c>
    </row>
    <row r="391" spans="1:1" x14ac:dyDescent="0.2">
      <c r="A391">
        <v>389</v>
      </c>
    </row>
    <row r="392" spans="1:1" x14ac:dyDescent="0.2">
      <c r="A392">
        <v>390</v>
      </c>
    </row>
    <row r="393" spans="1:1" x14ac:dyDescent="0.2">
      <c r="A393">
        <v>391</v>
      </c>
    </row>
    <row r="394" spans="1:1" x14ac:dyDescent="0.2">
      <c r="A394">
        <v>392</v>
      </c>
    </row>
    <row r="395" spans="1:1" x14ac:dyDescent="0.2">
      <c r="A395">
        <v>393</v>
      </c>
    </row>
    <row r="396" spans="1:1" x14ac:dyDescent="0.2">
      <c r="A396">
        <v>394</v>
      </c>
    </row>
    <row r="397" spans="1:1" x14ac:dyDescent="0.2">
      <c r="A397">
        <v>395</v>
      </c>
    </row>
    <row r="398" spans="1:1" x14ac:dyDescent="0.2">
      <c r="A398">
        <v>396</v>
      </c>
    </row>
    <row r="399" spans="1:1" x14ac:dyDescent="0.2">
      <c r="A399">
        <v>397</v>
      </c>
    </row>
    <row r="400" spans="1:1" x14ac:dyDescent="0.2">
      <c r="A400">
        <v>398</v>
      </c>
    </row>
    <row r="401" spans="1:1" x14ac:dyDescent="0.2">
      <c r="A401">
        <v>399</v>
      </c>
    </row>
    <row r="402" spans="1:1" x14ac:dyDescent="0.2">
      <c r="A402">
        <v>400</v>
      </c>
    </row>
    <row r="403" spans="1:1" x14ac:dyDescent="0.2">
      <c r="A403">
        <v>401</v>
      </c>
    </row>
    <row r="404" spans="1:1" x14ac:dyDescent="0.2">
      <c r="A404">
        <v>402</v>
      </c>
    </row>
    <row r="405" spans="1:1" x14ac:dyDescent="0.2">
      <c r="A405">
        <v>403</v>
      </c>
    </row>
    <row r="406" spans="1:1" x14ac:dyDescent="0.2">
      <c r="A406">
        <v>404</v>
      </c>
    </row>
    <row r="407" spans="1:1" x14ac:dyDescent="0.2">
      <c r="A407">
        <v>405</v>
      </c>
    </row>
    <row r="408" spans="1:1" x14ac:dyDescent="0.2">
      <c r="A408">
        <v>406</v>
      </c>
    </row>
    <row r="409" spans="1:1" x14ac:dyDescent="0.2">
      <c r="A409">
        <v>407</v>
      </c>
    </row>
    <row r="410" spans="1:1" x14ac:dyDescent="0.2">
      <c r="A410">
        <v>408</v>
      </c>
    </row>
    <row r="411" spans="1:1" x14ac:dyDescent="0.2">
      <c r="A411">
        <v>409</v>
      </c>
    </row>
    <row r="412" spans="1:1" x14ac:dyDescent="0.2">
      <c r="A412">
        <v>410</v>
      </c>
    </row>
    <row r="413" spans="1:1" x14ac:dyDescent="0.2">
      <c r="A413">
        <v>411</v>
      </c>
    </row>
    <row r="414" spans="1:1" x14ac:dyDescent="0.2">
      <c r="A414">
        <v>412</v>
      </c>
    </row>
    <row r="415" spans="1:1" x14ac:dyDescent="0.2">
      <c r="A415">
        <v>413</v>
      </c>
    </row>
    <row r="416" spans="1:1" x14ac:dyDescent="0.2">
      <c r="A416">
        <v>414</v>
      </c>
    </row>
    <row r="417" spans="1:1" x14ac:dyDescent="0.2">
      <c r="A417">
        <v>415</v>
      </c>
    </row>
    <row r="418" spans="1:1" x14ac:dyDescent="0.2">
      <c r="A418">
        <v>416</v>
      </c>
    </row>
    <row r="419" spans="1:1" x14ac:dyDescent="0.2">
      <c r="A419">
        <v>417</v>
      </c>
    </row>
    <row r="420" spans="1:1" x14ac:dyDescent="0.2">
      <c r="A420">
        <v>418</v>
      </c>
    </row>
    <row r="421" spans="1:1" x14ac:dyDescent="0.2">
      <c r="A421">
        <v>419</v>
      </c>
    </row>
    <row r="422" spans="1:1" x14ac:dyDescent="0.2">
      <c r="A422">
        <v>420</v>
      </c>
    </row>
    <row r="423" spans="1:1" x14ac:dyDescent="0.2">
      <c r="A423">
        <v>421</v>
      </c>
    </row>
    <row r="424" spans="1:1" x14ac:dyDescent="0.2">
      <c r="A424">
        <v>422</v>
      </c>
    </row>
    <row r="425" spans="1:1" x14ac:dyDescent="0.2">
      <c r="A425">
        <v>423</v>
      </c>
    </row>
    <row r="426" spans="1:1" x14ac:dyDescent="0.2">
      <c r="A426">
        <v>424</v>
      </c>
    </row>
    <row r="427" spans="1:1" x14ac:dyDescent="0.2">
      <c r="A427">
        <v>425</v>
      </c>
    </row>
    <row r="428" spans="1:1" x14ac:dyDescent="0.2">
      <c r="A428">
        <v>426</v>
      </c>
    </row>
    <row r="429" spans="1:1" x14ac:dyDescent="0.2">
      <c r="A429">
        <v>427</v>
      </c>
    </row>
    <row r="430" spans="1:1" x14ac:dyDescent="0.2">
      <c r="A430">
        <v>428</v>
      </c>
    </row>
    <row r="431" spans="1:1" x14ac:dyDescent="0.2">
      <c r="A431">
        <v>429</v>
      </c>
    </row>
    <row r="432" spans="1:1" x14ac:dyDescent="0.2">
      <c r="A432">
        <v>430</v>
      </c>
    </row>
    <row r="433" spans="1:1" x14ac:dyDescent="0.2">
      <c r="A433">
        <v>431</v>
      </c>
    </row>
    <row r="434" spans="1:1" x14ac:dyDescent="0.2">
      <c r="A434">
        <v>432</v>
      </c>
    </row>
    <row r="435" spans="1:1" x14ac:dyDescent="0.2">
      <c r="A435">
        <v>433</v>
      </c>
    </row>
    <row r="436" spans="1:1" x14ac:dyDescent="0.2">
      <c r="A436">
        <v>434</v>
      </c>
    </row>
    <row r="437" spans="1:1" x14ac:dyDescent="0.2">
      <c r="A437">
        <v>435</v>
      </c>
    </row>
    <row r="438" spans="1:1" x14ac:dyDescent="0.2">
      <c r="A438">
        <v>436</v>
      </c>
    </row>
    <row r="439" spans="1:1" x14ac:dyDescent="0.2">
      <c r="A439">
        <v>437</v>
      </c>
    </row>
    <row r="440" spans="1:1" x14ac:dyDescent="0.2">
      <c r="A440">
        <v>438</v>
      </c>
    </row>
    <row r="441" spans="1:1" x14ac:dyDescent="0.2">
      <c r="A441">
        <v>439</v>
      </c>
    </row>
    <row r="442" spans="1:1" x14ac:dyDescent="0.2">
      <c r="A442">
        <v>440</v>
      </c>
    </row>
    <row r="443" spans="1:1" x14ac:dyDescent="0.2">
      <c r="A443">
        <v>441</v>
      </c>
    </row>
    <row r="444" spans="1:1" x14ac:dyDescent="0.2">
      <c r="A444">
        <v>442</v>
      </c>
    </row>
    <row r="445" spans="1:1" x14ac:dyDescent="0.2">
      <c r="A445">
        <v>443</v>
      </c>
    </row>
    <row r="446" spans="1:1" x14ac:dyDescent="0.2">
      <c r="A446">
        <v>444</v>
      </c>
    </row>
    <row r="447" spans="1:1" x14ac:dyDescent="0.2">
      <c r="A447">
        <v>445</v>
      </c>
    </row>
    <row r="448" spans="1:1" x14ac:dyDescent="0.2">
      <c r="A448">
        <v>446</v>
      </c>
    </row>
    <row r="449" spans="1:1" x14ac:dyDescent="0.2">
      <c r="A449">
        <v>447</v>
      </c>
    </row>
    <row r="450" spans="1:1" x14ac:dyDescent="0.2">
      <c r="A450">
        <v>448</v>
      </c>
    </row>
    <row r="451" spans="1:1" x14ac:dyDescent="0.2">
      <c r="A451">
        <v>449</v>
      </c>
    </row>
    <row r="452" spans="1:1" x14ac:dyDescent="0.2">
      <c r="A452">
        <v>450</v>
      </c>
    </row>
    <row r="453" spans="1:1" x14ac:dyDescent="0.2">
      <c r="A453">
        <v>451</v>
      </c>
    </row>
    <row r="454" spans="1:1" x14ac:dyDescent="0.2">
      <c r="A454">
        <v>452</v>
      </c>
    </row>
    <row r="455" spans="1:1" x14ac:dyDescent="0.2">
      <c r="A455">
        <v>453</v>
      </c>
    </row>
    <row r="456" spans="1:1" x14ac:dyDescent="0.2">
      <c r="A456">
        <v>454</v>
      </c>
    </row>
    <row r="457" spans="1:1" x14ac:dyDescent="0.2">
      <c r="A457">
        <v>455</v>
      </c>
    </row>
    <row r="458" spans="1:1" x14ac:dyDescent="0.2">
      <c r="A458">
        <v>456</v>
      </c>
    </row>
    <row r="459" spans="1:1" x14ac:dyDescent="0.2">
      <c r="A459">
        <v>457</v>
      </c>
    </row>
    <row r="460" spans="1:1" x14ac:dyDescent="0.2">
      <c r="A460">
        <v>458</v>
      </c>
    </row>
    <row r="461" spans="1:1" x14ac:dyDescent="0.2">
      <c r="A461">
        <v>459</v>
      </c>
    </row>
    <row r="462" spans="1:1" x14ac:dyDescent="0.2">
      <c r="A462">
        <v>460</v>
      </c>
    </row>
    <row r="463" spans="1:1" x14ac:dyDescent="0.2">
      <c r="A463">
        <v>461</v>
      </c>
    </row>
    <row r="464" spans="1:1" x14ac:dyDescent="0.2">
      <c r="A464">
        <v>462</v>
      </c>
    </row>
    <row r="465" spans="1:1" x14ac:dyDescent="0.2">
      <c r="A465">
        <v>463</v>
      </c>
    </row>
    <row r="466" spans="1:1" x14ac:dyDescent="0.2">
      <c r="A466">
        <v>464</v>
      </c>
    </row>
    <row r="467" spans="1:1" x14ac:dyDescent="0.2">
      <c r="A467">
        <v>465</v>
      </c>
    </row>
    <row r="468" spans="1:1" x14ac:dyDescent="0.2">
      <c r="A468">
        <v>466</v>
      </c>
    </row>
    <row r="469" spans="1:1" x14ac:dyDescent="0.2">
      <c r="A469">
        <v>467</v>
      </c>
    </row>
    <row r="470" spans="1:1" x14ac:dyDescent="0.2">
      <c r="A470">
        <v>468</v>
      </c>
    </row>
    <row r="471" spans="1:1" x14ac:dyDescent="0.2">
      <c r="A471">
        <v>469</v>
      </c>
    </row>
    <row r="472" spans="1:1" x14ac:dyDescent="0.2">
      <c r="A472">
        <v>470</v>
      </c>
    </row>
    <row r="473" spans="1:1" x14ac:dyDescent="0.2">
      <c r="A473">
        <v>471</v>
      </c>
    </row>
    <row r="474" spans="1:1" x14ac:dyDescent="0.2">
      <c r="A474">
        <v>472</v>
      </c>
    </row>
    <row r="475" spans="1:1" x14ac:dyDescent="0.2">
      <c r="A475">
        <v>473</v>
      </c>
    </row>
    <row r="476" spans="1:1" x14ac:dyDescent="0.2">
      <c r="A476">
        <v>474</v>
      </c>
    </row>
    <row r="477" spans="1:1" x14ac:dyDescent="0.2">
      <c r="A477">
        <v>475</v>
      </c>
    </row>
    <row r="478" spans="1:1" x14ac:dyDescent="0.2">
      <c r="A478">
        <v>476</v>
      </c>
    </row>
    <row r="479" spans="1:1" x14ac:dyDescent="0.2">
      <c r="A479">
        <v>477</v>
      </c>
    </row>
    <row r="480" spans="1:1" x14ac:dyDescent="0.2">
      <c r="A480">
        <v>478</v>
      </c>
    </row>
    <row r="481" spans="1:1" x14ac:dyDescent="0.2">
      <c r="A481">
        <v>479</v>
      </c>
    </row>
    <row r="482" spans="1:1" x14ac:dyDescent="0.2">
      <c r="A482">
        <v>480</v>
      </c>
    </row>
    <row r="483" spans="1:1" x14ac:dyDescent="0.2">
      <c r="A483">
        <v>481</v>
      </c>
    </row>
    <row r="484" spans="1:1" x14ac:dyDescent="0.2">
      <c r="A484">
        <v>482</v>
      </c>
    </row>
    <row r="485" spans="1:1" x14ac:dyDescent="0.2">
      <c r="A485">
        <v>483</v>
      </c>
    </row>
    <row r="486" spans="1:1" x14ac:dyDescent="0.2">
      <c r="A486">
        <v>484</v>
      </c>
    </row>
    <row r="487" spans="1:1" x14ac:dyDescent="0.2">
      <c r="A487">
        <v>485</v>
      </c>
    </row>
    <row r="488" spans="1:1" x14ac:dyDescent="0.2">
      <c r="A488">
        <v>486</v>
      </c>
    </row>
    <row r="489" spans="1:1" x14ac:dyDescent="0.2">
      <c r="A489">
        <v>487</v>
      </c>
    </row>
    <row r="490" spans="1:1" x14ac:dyDescent="0.2">
      <c r="A490">
        <v>488</v>
      </c>
    </row>
    <row r="491" spans="1:1" x14ac:dyDescent="0.2">
      <c r="A491">
        <v>489</v>
      </c>
    </row>
    <row r="492" spans="1:1" x14ac:dyDescent="0.2">
      <c r="A492">
        <v>490</v>
      </c>
    </row>
    <row r="493" spans="1:1" x14ac:dyDescent="0.2">
      <c r="A493">
        <v>491</v>
      </c>
    </row>
    <row r="494" spans="1:1" x14ac:dyDescent="0.2">
      <c r="A494">
        <v>492</v>
      </c>
    </row>
    <row r="495" spans="1:1" x14ac:dyDescent="0.2">
      <c r="A495">
        <v>493</v>
      </c>
    </row>
    <row r="496" spans="1:1" x14ac:dyDescent="0.2">
      <c r="A496">
        <v>494</v>
      </c>
    </row>
    <row r="497" spans="1:1" x14ac:dyDescent="0.2">
      <c r="A497">
        <v>495</v>
      </c>
    </row>
    <row r="498" spans="1:1" x14ac:dyDescent="0.2">
      <c r="A498">
        <v>496</v>
      </c>
    </row>
    <row r="499" spans="1:1" x14ac:dyDescent="0.2">
      <c r="A499">
        <v>497</v>
      </c>
    </row>
    <row r="500" spans="1:1" x14ac:dyDescent="0.2">
      <c r="A500">
        <v>498</v>
      </c>
    </row>
    <row r="501" spans="1:1" x14ac:dyDescent="0.2">
      <c r="A501">
        <v>499</v>
      </c>
    </row>
    <row r="502" spans="1:1" x14ac:dyDescent="0.2">
      <c r="A502">
        <v>500</v>
      </c>
    </row>
    <row r="503" spans="1:1" x14ac:dyDescent="0.2">
      <c r="A503">
        <v>501</v>
      </c>
    </row>
    <row r="504" spans="1:1" x14ac:dyDescent="0.2">
      <c r="A504">
        <v>502</v>
      </c>
    </row>
    <row r="505" spans="1:1" x14ac:dyDescent="0.2">
      <c r="A505">
        <v>503</v>
      </c>
    </row>
    <row r="506" spans="1:1" x14ac:dyDescent="0.2">
      <c r="A506">
        <v>504</v>
      </c>
    </row>
    <row r="507" spans="1:1" x14ac:dyDescent="0.2">
      <c r="A507">
        <v>505</v>
      </c>
    </row>
    <row r="508" spans="1:1" x14ac:dyDescent="0.2">
      <c r="A508">
        <v>506</v>
      </c>
    </row>
    <row r="509" spans="1:1" x14ac:dyDescent="0.2">
      <c r="A509">
        <v>507</v>
      </c>
    </row>
    <row r="510" spans="1:1" x14ac:dyDescent="0.2">
      <c r="A510">
        <v>508</v>
      </c>
    </row>
    <row r="511" spans="1:1" x14ac:dyDescent="0.2">
      <c r="A511">
        <v>509</v>
      </c>
    </row>
    <row r="512" spans="1:1" x14ac:dyDescent="0.2">
      <c r="A512">
        <v>510</v>
      </c>
    </row>
    <row r="513" spans="1:1" x14ac:dyDescent="0.2">
      <c r="A513">
        <v>511</v>
      </c>
    </row>
    <row r="514" spans="1:1" x14ac:dyDescent="0.2">
      <c r="A514">
        <v>512</v>
      </c>
    </row>
    <row r="515" spans="1:1" x14ac:dyDescent="0.2">
      <c r="A515">
        <v>513</v>
      </c>
    </row>
    <row r="516" spans="1:1" x14ac:dyDescent="0.2">
      <c r="A516">
        <v>514</v>
      </c>
    </row>
    <row r="517" spans="1:1" x14ac:dyDescent="0.2">
      <c r="A517">
        <v>515</v>
      </c>
    </row>
    <row r="518" spans="1:1" x14ac:dyDescent="0.2">
      <c r="A518">
        <v>516</v>
      </c>
    </row>
    <row r="519" spans="1:1" x14ac:dyDescent="0.2">
      <c r="A519">
        <v>517</v>
      </c>
    </row>
    <row r="520" spans="1:1" x14ac:dyDescent="0.2">
      <c r="A520">
        <v>518</v>
      </c>
    </row>
    <row r="521" spans="1:1" x14ac:dyDescent="0.2">
      <c r="A521">
        <v>519</v>
      </c>
    </row>
    <row r="522" spans="1:1" x14ac:dyDescent="0.2">
      <c r="A522">
        <v>520</v>
      </c>
    </row>
    <row r="523" spans="1:1" x14ac:dyDescent="0.2">
      <c r="A523">
        <v>521</v>
      </c>
    </row>
    <row r="524" spans="1:1" x14ac:dyDescent="0.2">
      <c r="A524">
        <v>522</v>
      </c>
    </row>
    <row r="525" spans="1:1" x14ac:dyDescent="0.2">
      <c r="A525">
        <v>523</v>
      </c>
    </row>
    <row r="526" spans="1:1" x14ac:dyDescent="0.2">
      <c r="A526">
        <v>524</v>
      </c>
    </row>
    <row r="527" spans="1:1" x14ac:dyDescent="0.2">
      <c r="A527">
        <v>525</v>
      </c>
    </row>
    <row r="528" spans="1:1" x14ac:dyDescent="0.2">
      <c r="A528">
        <v>526</v>
      </c>
    </row>
    <row r="529" spans="1:1" x14ac:dyDescent="0.2">
      <c r="A529">
        <v>527</v>
      </c>
    </row>
    <row r="530" spans="1:1" x14ac:dyDescent="0.2">
      <c r="A530">
        <v>528</v>
      </c>
    </row>
    <row r="531" spans="1:1" x14ac:dyDescent="0.2">
      <c r="A531">
        <v>529</v>
      </c>
    </row>
    <row r="532" spans="1:1" x14ac:dyDescent="0.2">
      <c r="A532">
        <v>530</v>
      </c>
    </row>
    <row r="533" spans="1:1" x14ac:dyDescent="0.2">
      <c r="A533">
        <v>531</v>
      </c>
    </row>
    <row r="534" spans="1:1" x14ac:dyDescent="0.2">
      <c r="A534">
        <v>532</v>
      </c>
    </row>
    <row r="535" spans="1:1" x14ac:dyDescent="0.2">
      <c r="A535">
        <v>533</v>
      </c>
    </row>
    <row r="536" spans="1:1" x14ac:dyDescent="0.2">
      <c r="A536">
        <v>534</v>
      </c>
    </row>
    <row r="537" spans="1:1" x14ac:dyDescent="0.2">
      <c r="A537">
        <v>535</v>
      </c>
    </row>
    <row r="538" spans="1:1" x14ac:dyDescent="0.2">
      <c r="A538">
        <v>536</v>
      </c>
    </row>
    <row r="539" spans="1:1" x14ac:dyDescent="0.2">
      <c r="A539">
        <v>537</v>
      </c>
    </row>
    <row r="540" spans="1:1" x14ac:dyDescent="0.2">
      <c r="A540">
        <v>538</v>
      </c>
    </row>
    <row r="541" spans="1:1" x14ac:dyDescent="0.2">
      <c r="A541">
        <v>539</v>
      </c>
    </row>
    <row r="542" spans="1:1" x14ac:dyDescent="0.2">
      <c r="A542">
        <v>540</v>
      </c>
    </row>
    <row r="543" spans="1:1" x14ac:dyDescent="0.2">
      <c r="A543">
        <v>541</v>
      </c>
    </row>
    <row r="544" spans="1:1" x14ac:dyDescent="0.2">
      <c r="A544">
        <v>542</v>
      </c>
    </row>
    <row r="545" spans="1:1" x14ac:dyDescent="0.2">
      <c r="A545">
        <v>543</v>
      </c>
    </row>
    <row r="546" spans="1:1" x14ac:dyDescent="0.2">
      <c r="A546">
        <v>544</v>
      </c>
    </row>
    <row r="547" spans="1:1" x14ac:dyDescent="0.2">
      <c r="A547">
        <v>545</v>
      </c>
    </row>
    <row r="548" spans="1:1" x14ac:dyDescent="0.2">
      <c r="A548">
        <v>546</v>
      </c>
    </row>
    <row r="549" spans="1:1" x14ac:dyDescent="0.2">
      <c r="A549">
        <v>547</v>
      </c>
    </row>
    <row r="550" spans="1:1" x14ac:dyDescent="0.2">
      <c r="A550">
        <v>548</v>
      </c>
    </row>
    <row r="551" spans="1:1" x14ac:dyDescent="0.2">
      <c r="A551">
        <v>549</v>
      </c>
    </row>
    <row r="552" spans="1:1" x14ac:dyDescent="0.2">
      <c r="A552">
        <v>550</v>
      </c>
    </row>
    <row r="553" spans="1:1" x14ac:dyDescent="0.2">
      <c r="A553">
        <v>551</v>
      </c>
    </row>
    <row r="554" spans="1:1" x14ac:dyDescent="0.2">
      <c r="A554">
        <v>552</v>
      </c>
    </row>
    <row r="555" spans="1:1" x14ac:dyDescent="0.2">
      <c r="A555">
        <v>553</v>
      </c>
    </row>
    <row r="556" spans="1:1" x14ac:dyDescent="0.2">
      <c r="A556">
        <v>554</v>
      </c>
    </row>
    <row r="557" spans="1:1" x14ac:dyDescent="0.2">
      <c r="A557">
        <v>555</v>
      </c>
    </row>
    <row r="558" spans="1:1" x14ac:dyDescent="0.2">
      <c r="A558">
        <v>556</v>
      </c>
    </row>
    <row r="559" spans="1:1" x14ac:dyDescent="0.2">
      <c r="A559">
        <v>557</v>
      </c>
    </row>
    <row r="560" spans="1:1" x14ac:dyDescent="0.2">
      <c r="A560">
        <v>558</v>
      </c>
    </row>
    <row r="561" spans="1:1" x14ac:dyDescent="0.2">
      <c r="A561">
        <v>559</v>
      </c>
    </row>
    <row r="562" spans="1:1" x14ac:dyDescent="0.2">
      <c r="A562">
        <v>560</v>
      </c>
    </row>
    <row r="563" spans="1:1" x14ac:dyDescent="0.2">
      <c r="A563">
        <v>561</v>
      </c>
    </row>
    <row r="564" spans="1:1" x14ac:dyDescent="0.2">
      <c r="A564">
        <v>562</v>
      </c>
    </row>
    <row r="565" spans="1:1" x14ac:dyDescent="0.2">
      <c r="A565">
        <v>563</v>
      </c>
    </row>
    <row r="566" spans="1:1" x14ac:dyDescent="0.2">
      <c r="A566">
        <v>564</v>
      </c>
    </row>
    <row r="567" spans="1:1" x14ac:dyDescent="0.2">
      <c r="A567">
        <v>565</v>
      </c>
    </row>
    <row r="568" spans="1:1" x14ac:dyDescent="0.2">
      <c r="A568">
        <v>566</v>
      </c>
    </row>
    <row r="569" spans="1:1" x14ac:dyDescent="0.2">
      <c r="A569">
        <v>567</v>
      </c>
    </row>
    <row r="570" spans="1:1" x14ac:dyDescent="0.2">
      <c r="A570">
        <v>568</v>
      </c>
    </row>
    <row r="571" spans="1:1" x14ac:dyDescent="0.2">
      <c r="A571">
        <v>569</v>
      </c>
    </row>
    <row r="572" spans="1:1" x14ac:dyDescent="0.2">
      <c r="A572">
        <v>570</v>
      </c>
    </row>
    <row r="573" spans="1:1" x14ac:dyDescent="0.2">
      <c r="A573">
        <v>571</v>
      </c>
    </row>
    <row r="574" spans="1:1" x14ac:dyDescent="0.2">
      <c r="A574">
        <v>572</v>
      </c>
    </row>
    <row r="575" spans="1:1" x14ac:dyDescent="0.2">
      <c r="A575">
        <v>573</v>
      </c>
    </row>
    <row r="576" spans="1:1" x14ac:dyDescent="0.2">
      <c r="A576">
        <v>574</v>
      </c>
    </row>
    <row r="577" spans="1:2" x14ac:dyDescent="0.2">
      <c r="A577">
        <v>575</v>
      </c>
      <c r="B577" t="e" vm="49">
        <v>#VALUE!</v>
      </c>
    </row>
    <row r="578" spans="1:2" x14ac:dyDescent="0.2">
      <c r="A578">
        <v>576</v>
      </c>
      <c r="B578" t="s">
        <v>14</v>
      </c>
    </row>
    <row r="579" spans="1:2" x14ac:dyDescent="0.2">
      <c r="A579">
        <v>577</v>
      </c>
      <c r="B579" t="s">
        <v>11</v>
      </c>
    </row>
    <row r="581" spans="1:2" s="19" customFormat="1" x14ac:dyDescent="0.2">
      <c r="B581" s="19" t="s">
        <v>12</v>
      </c>
    </row>
    <row r="582" spans="1:2" s="19" customFormat="1" x14ac:dyDescent="0.2">
      <c r="B582" s="19" t="s">
        <v>13</v>
      </c>
    </row>
  </sheetData>
  <mergeCells count="3">
    <mergeCell ref="H1:K1"/>
    <mergeCell ref="L1:O1"/>
    <mergeCell ref="P1:S1"/>
  </mergeCells>
  <hyperlinks>
    <hyperlink ref="C4" r:id="rId1" display="Tesla (TSLA).xlsx" xr:uid="{47D3E4DC-7470-444E-8F11-CCD82726BE65}"/>
    <hyperlink ref="C31" r:id="rId2" display="Carvana (CVNA).xlsx" xr:uid="{84994554-D814-D14B-B138-DAA1C2536FA3}"/>
    <hyperlink ref="C46" r:id="rId3" display="Qurate Retail (QRTEA).xlsx" xr:uid="{148AF378-6F9F-8044-9603-718B42E21B9C}"/>
    <hyperlink ref="C27" r:id="rId4" display="Draftkings (DKNG).xlsx" xr:uid="{FE3F0A55-B2E6-2748-A4EF-B8FE9C74160A}"/>
    <hyperlink ref="C52" r:id="rId5" xr:uid="{E636266D-1C65-3245-A25A-8911966C14B7}"/>
    <hyperlink ref="C12" r:id="rId6" xr:uid="{76192F2B-C4A6-0F45-8043-959E45492A1A}"/>
    <hyperlink ref="C36" r:id="rId7" display="Garrett Motion (GTX).xlsx" xr:uid="{DD31791D-8FE5-2640-AF55-4D26E9EACD4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8D313-39F8-1246-A80E-8AD5A464D815}">
  <dimension ref="A1:U9"/>
  <sheetViews>
    <sheetView workbookViewId="0">
      <pane xSplit="2" ySplit="2" topLeftCell="C3" activePane="bottomRight" state="frozen"/>
      <selection pane="topRight" activeCell="C1" sqref="C1"/>
      <selection pane="bottomLeft" activeCell="A3" sqref="A3"/>
      <selection pane="bottomRight" sqref="A1:U2"/>
    </sheetView>
  </sheetViews>
  <sheetFormatPr baseColWidth="10" defaultRowHeight="16" x14ac:dyDescent="0.2"/>
  <cols>
    <col min="8" max="8" width="16" bestFit="1" customWidth="1"/>
  </cols>
  <sheetData>
    <row r="1" spans="1:21" x14ac:dyDescent="0.2">
      <c r="A1" s="1"/>
      <c r="B1" s="1"/>
      <c r="C1" s="1"/>
      <c r="D1" s="39"/>
      <c r="E1" s="1"/>
      <c r="F1" s="1"/>
      <c r="G1" s="40"/>
      <c r="H1" s="53" t="s">
        <v>115</v>
      </c>
      <c r="I1" s="53"/>
      <c r="J1" s="53"/>
      <c r="K1" s="53"/>
      <c r="L1" s="54" t="s">
        <v>117</v>
      </c>
      <c r="M1" s="54"/>
      <c r="N1" s="54"/>
      <c r="O1" s="54"/>
      <c r="P1" s="53" t="s">
        <v>38</v>
      </c>
      <c r="Q1" s="53"/>
      <c r="R1" s="53"/>
      <c r="S1" s="53"/>
      <c r="T1" s="1"/>
      <c r="U1" s="1"/>
    </row>
    <row r="2" spans="1:2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3" spans="1:21" x14ac:dyDescent="0.2">
      <c r="A3">
        <v>1</v>
      </c>
    </row>
    <row r="9" spans="1:21" x14ac:dyDescent="0.2">
      <c r="B9" t="e" vm="50">
        <v>#VALUE!</v>
      </c>
      <c r="C9" t="str" cm="1">
        <f t="array" ref="C9">_FV(B9,"Ticker symbol",TRUE)</f>
        <v>KDP</v>
      </c>
      <c r="D9" s="5" cm="1">
        <f t="array" ref="D9">_FV(B9,"Price")</f>
        <v>35.1</v>
      </c>
      <c r="E9" s="4" cm="1">
        <f t="array" ref="E9">_FV(B9,"Beta")</f>
        <v>0.60650000000000004</v>
      </c>
      <c r="F9" s="6" cm="1">
        <f t="array" ref="F9">_FV(B9,"Price")/_FV(B9,"52 week high",TRUE)</f>
        <v>0.84967320261437906</v>
      </c>
      <c r="H9" s="2" cm="1">
        <f t="array" ref="H9">_FV(B9,"Market cap",TRUE)</f>
        <v>49366300000</v>
      </c>
    </row>
  </sheetData>
  <mergeCells count="3">
    <mergeCell ref="H1:K1"/>
    <mergeCell ref="L1:O1"/>
    <mergeCell ref="P1:S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65D6-16DC-E243-A3FD-647C81CB9753}">
  <dimension ref="A1:U52"/>
  <sheetViews>
    <sheetView workbookViewId="0">
      <pane xSplit="2" ySplit="2" topLeftCell="C3" activePane="bottomRight" state="frozen"/>
      <selection pane="topRight" activeCell="C1" sqref="C1"/>
      <selection pane="bottomLeft" activeCell="A3" sqref="A3"/>
      <selection pane="bottomRight" activeCell="C29" sqref="C29"/>
    </sheetView>
  </sheetViews>
  <sheetFormatPr baseColWidth="10" defaultRowHeight="16" x14ac:dyDescent="0.2"/>
  <cols>
    <col min="7" max="7" width="15.83203125" bestFit="1" customWidth="1"/>
    <col min="8" max="8" width="13.5" bestFit="1" customWidth="1"/>
  </cols>
  <sheetData>
    <row r="1" spans="1:21" x14ac:dyDescent="0.2">
      <c r="A1" s="1"/>
      <c r="B1" s="1"/>
      <c r="C1" s="1"/>
      <c r="D1" s="39"/>
      <c r="E1" s="1"/>
      <c r="F1" s="1"/>
      <c r="G1" s="40"/>
      <c r="H1" s="53" t="s">
        <v>115</v>
      </c>
      <c r="I1" s="53"/>
      <c r="J1" s="53"/>
      <c r="K1" s="53"/>
      <c r="L1" s="54" t="s">
        <v>117</v>
      </c>
      <c r="M1" s="54"/>
      <c r="N1" s="54"/>
      <c r="O1" s="54"/>
      <c r="P1" s="53" t="s">
        <v>38</v>
      </c>
      <c r="Q1" s="53"/>
      <c r="R1" s="53"/>
      <c r="S1" s="53"/>
      <c r="T1" s="1"/>
      <c r="U1" s="1"/>
    </row>
    <row r="2" spans="1:2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8" spans="1:21" x14ac:dyDescent="0.2">
      <c r="A8" s="7"/>
      <c r="G8" s="14"/>
    </row>
    <row r="13" spans="1:21" x14ac:dyDescent="0.2">
      <c r="B13" t="e" vm="51">
        <v>#VALUE!</v>
      </c>
      <c r="C13" s="3" t="str" cm="1">
        <f t="array" ref="C13">_FV(B13,"Ticker symbol",TRUE)</f>
        <v>FLNG</v>
      </c>
      <c r="D13" s="5" cm="1">
        <f t="array" ref="D13">_FV(B13,"Price")</f>
        <v>35.14</v>
      </c>
      <c r="E13" s="11" cm="1">
        <f t="array" ref="E13">D13/(_FV(B13,"52 week high",TRUE))</f>
        <v>0.91885616266421222</v>
      </c>
      <c r="G13" s="17" cm="1">
        <f t="array" ref="G13">_FV(B13,"Market cap",TRUE)</f>
        <v>19685670000</v>
      </c>
    </row>
    <row r="15" spans="1:21" x14ac:dyDescent="0.2">
      <c r="B15" t="e" vm="52">
        <v>#VALUE!</v>
      </c>
      <c r="C15" s="3" t="s">
        <v>3</v>
      </c>
      <c r="D15" s="2" cm="1">
        <f t="array" ref="D15">_FV(B15,"Price",TRUE)</f>
        <v>38.549999999999997</v>
      </c>
      <c r="E15" s="11" cm="1">
        <f t="array" ref="E15">D15/(_FV(B15,"52 week high",TRUE))</f>
        <v>0.60900473933649291</v>
      </c>
      <c r="G15" s="2" cm="1">
        <f t="array" ref="G15">_FV(B15,"Market cap",TRUE)</f>
        <v>9372379000</v>
      </c>
    </row>
    <row r="18" spans="2:21" x14ac:dyDescent="0.2">
      <c r="B18" t="e" vm="53">
        <v>#VALUE!</v>
      </c>
      <c r="C18" s="3" t="str" cm="1">
        <f t="array" ref="C18">_FV(B18,"Ticker symbol",TRUE)</f>
        <v>SWN</v>
      </c>
      <c r="D18" s="5" cm="1">
        <f t="array" ref="D18">_FV(B18,"Price")</f>
        <v>5.16</v>
      </c>
      <c r="E18" s="28" cm="1">
        <f t="array" ref="E18">_FV(B18,"Price")/_FV(B18,"52 week high",TRUE)</f>
        <v>0.5227963525835867</v>
      </c>
      <c r="G18" s="2" cm="1">
        <f t="array" ref="G18">_FV(B18,"Market cap",TRUE)</f>
        <v>5682514000</v>
      </c>
    </row>
    <row r="21" spans="2:21" x14ac:dyDescent="0.2">
      <c r="B21" t="e" vm="54">
        <v>#VALUE!</v>
      </c>
      <c r="C21" s="3" t="str" cm="1">
        <f t="array" ref="C21">_FV(B21,"Ticker symbol",TRUE)</f>
        <v>RIG</v>
      </c>
      <c r="D21" s="50" cm="1">
        <f t="array" ref="D21">_FV(B21,"Price")</f>
        <v>6.55</v>
      </c>
      <c r="E21" s="28" cm="1">
        <f t="array" ref="E21">_FV(B21,"Price")/_FV(B21,"52 week high",TRUE)</f>
        <v>0.84625322997416019</v>
      </c>
      <c r="F21">
        <v>10.488</v>
      </c>
      <c r="G21" s="2" cm="1">
        <f t="array" ref="G21">_FV(B21,"Market cap",TRUE)</f>
        <v>4793604000</v>
      </c>
      <c r="H21">
        <v>9.4</v>
      </c>
      <c r="I21">
        <v>10.54</v>
      </c>
      <c r="J21">
        <v>13.14</v>
      </c>
      <c r="L21">
        <v>9.57</v>
      </c>
      <c r="M21">
        <v>9.99</v>
      </c>
      <c r="N21">
        <v>10.01</v>
      </c>
      <c r="P21">
        <v>-2.5099999999999998</v>
      </c>
      <c r="Q21">
        <v>-3.06</v>
      </c>
      <c r="R21">
        <v>-5.3</v>
      </c>
      <c r="T21" t="s">
        <v>135</v>
      </c>
      <c r="U21" t="s">
        <v>24</v>
      </c>
    </row>
    <row r="29" spans="2:21" x14ac:dyDescent="0.2">
      <c r="B29" t="e" vm="55">
        <v>#VALUE!</v>
      </c>
      <c r="C29" s="3" t="str" cm="1">
        <f t="array" ref="C29">_FV(B29,"Ticker symbol",TRUE)</f>
        <v>ACDC</v>
      </c>
      <c r="D29" s="5" cm="1">
        <f t="array" ref="D29">_FV(B29,"Price")</f>
        <v>13.05</v>
      </c>
      <c r="G29" s="2" cm="1">
        <f t="array" ref="G29">_FV(B29,"Market cap",TRUE)</f>
        <v>2073622000</v>
      </c>
    </row>
    <row r="43" spans="2:7" x14ac:dyDescent="0.2">
      <c r="B43" t="e" vm="56">
        <v>#VALUE!</v>
      </c>
      <c r="C43" s="3" t="str" cm="1">
        <f t="array" ref="C43">_FV(B43,"Ticker symbol",TRUE)</f>
        <v>VTLE</v>
      </c>
      <c r="D43" s="5" cm="1">
        <f t="array" ref="D43">_FV(B43,"Price")</f>
        <v>52.5</v>
      </c>
      <c r="E43" s="11" cm="1">
        <f t="array" ref="E43">D43/(_FV(B43,"52 week high",TRUE))</f>
        <v>0.43438689392685753</v>
      </c>
      <c r="G43" s="2" cm="1">
        <f t="array" ref="G43">_FV(B43,"Market cap",TRUE)</f>
        <v>893819000</v>
      </c>
    </row>
    <row r="46" spans="2:7" x14ac:dyDescent="0.2">
      <c r="B46" t="e" vm="57">
        <v>#VALUE!</v>
      </c>
      <c r="C46" t="str" cm="1">
        <f t="array" ref="C46">_FV(B46,"Ticker symbol",TRUE)</f>
        <v>TTI</v>
      </c>
      <c r="D46" s="5" cm="1">
        <f t="array" ref="D46">_FV(B46,"Price")</f>
        <v>3.17</v>
      </c>
      <c r="E46" s="6" cm="1">
        <f t="array" ref="E46">_FV(B46,"Price")/_FV(B46,"52 week high",TRUE)</f>
        <v>0.54514187446259665</v>
      </c>
      <c r="G46" s="2" cm="1">
        <f t="array" ref="G46">_FV(B46,"Market cap",TRUE)</f>
        <v>410051700</v>
      </c>
    </row>
    <row r="49" spans="2:7" x14ac:dyDescent="0.2">
      <c r="B49" t="e" vm="58">
        <v>#VALUE!</v>
      </c>
      <c r="C49" t="str" cm="1">
        <f t="array" ref="C49">_FV(B49,"Ticker symbol",TRUE)</f>
        <v>CEI</v>
      </c>
      <c r="D49" s="5" cm="1">
        <f t="array" ref="D49">_FV(B49,"Price")</f>
        <v>0.71</v>
      </c>
      <c r="E49" s="6" cm="1">
        <f t="array" ref="E49">_FV(B49,"Price")/_FV(B49,"52 week high",TRUE)</f>
        <v>0.67619047619047612</v>
      </c>
      <c r="G49" s="2" cm="1">
        <f t="array" ref="G49">_FV(B49,"Market cap",TRUE)</f>
        <v>302634300</v>
      </c>
    </row>
    <row r="52" spans="2:7" x14ac:dyDescent="0.2">
      <c r="B52" s="9" t="e" vm="59">
        <v>#VALUE!</v>
      </c>
      <c r="C52" s="3" t="s">
        <v>5</v>
      </c>
      <c r="D52" s="13" cm="1">
        <f t="array" ref="D52">_FV(B52,"Price")</f>
        <v>5.38</v>
      </c>
      <c r="E52" s="12" cm="1">
        <f t="array" ref="E52">D52/(_FV(B52,"52 week high",TRUE))</f>
        <v>0.48909090909090908</v>
      </c>
      <c r="G52" s="52"/>
    </row>
  </sheetData>
  <mergeCells count="3">
    <mergeCell ref="H1:K1"/>
    <mergeCell ref="L1:O1"/>
    <mergeCell ref="P1:S1"/>
  </mergeCells>
  <hyperlinks>
    <hyperlink ref="C15" r:id="rId1" xr:uid="{A4FD5F47-5DEA-3942-B4E6-8C7A10860EEE}"/>
    <hyperlink ref="C43" r:id="rId2" display="HP" xr:uid="{35888FE2-E642-2449-8DC1-AF4AB4CECC2B}"/>
    <hyperlink ref="C13" r:id="rId3" display="Flex LNG (FLNG).xlsx" xr:uid="{537ECC8F-08C1-B940-BCF1-AC986B5A0DA9}"/>
    <hyperlink ref="C52" r:id="rId4" xr:uid="{D1924ADA-F1B7-8C4E-BFA3-1802DDC3770D}"/>
    <hyperlink ref="C21" r:id="rId5" display="Transocean (RIG).xlsx" xr:uid="{177D31F6-4CB0-5F40-B1D1-677521B2C210}"/>
    <hyperlink ref="D21" r:id="rId6" display="https://www.tradingview.com/chart/MMuJBSyq/?symbol=NYSE%3ARIG" xr:uid="{DF2B1491-3798-3C49-86A0-C89575CC0EDD}"/>
    <hyperlink ref="C18" r:id="rId7" display="Southwestern Energy Company (SWN).xlsx" xr:uid="{9B4F1514-190F-6F4F-B629-789DA383BA57}"/>
    <hyperlink ref="C29" r:id="rId8" display="ProFrac Holding (ACDC).xlsx" xr:uid="{9C65C9A2-21AA-B148-A282-502C8004740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1D1D-D843-F847-8AEB-AFCC22982698}">
  <dimension ref="A1:U38"/>
  <sheetViews>
    <sheetView workbookViewId="0">
      <pane xSplit="2" ySplit="2" topLeftCell="C3" activePane="bottomRight" state="frozen"/>
      <selection pane="topRight" activeCell="C1" sqref="C1"/>
      <selection pane="bottomLeft" activeCell="A3" sqref="A3"/>
      <selection pane="bottomRight" activeCell="C5" sqref="C5"/>
    </sheetView>
  </sheetViews>
  <sheetFormatPr baseColWidth="10" defaultRowHeight="16" x14ac:dyDescent="0.2"/>
  <cols>
    <col min="7" max="7" width="17.1640625" bestFit="1" customWidth="1"/>
    <col min="8" max="8" width="10.83203125" customWidth="1"/>
    <col min="20" max="21" width="10.83203125" style="41"/>
  </cols>
  <sheetData>
    <row r="1" spans="1:21" x14ac:dyDescent="0.2">
      <c r="A1" s="1"/>
      <c r="B1" s="1"/>
      <c r="C1" s="1"/>
      <c r="D1" s="39"/>
      <c r="E1" s="1"/>
      <c r="F1" s="1"/>
      <c r="G1" s="40"/>
      <c r="H1" s="53" t="s">
        <v>115</v>
      </c>
      <c r="I1" s="53"/>
      <c r="J1" s="53"/>
      <c r="K1" s="53"/>
      <c r="L1" s="54" t="s">
        <v>117</v>
      </c>
      <c r="M1" s="54"/>
      <c r="N1" s="54"/>
      <c r="O1" s="54"/>
      <c r="P1" s="53" t="s">
        <v>38</v>
      </c>
      <c r="Q1" s="53"/>
      <c r="R1" s="53"/>
      <c r="S1" s="53"/>
      <c r="T1" s="40"/>
      <c r="U1" s="40"/>
    </row>
    <row r="2" spans="1:21" s="15" customFormat="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5" spans="1:21" x14ac:dyDescent="0.2">
      <c r="B5" t="e" vm="60">
        <v>#VALUE!</v>
      </c>
      <c r="C5" s="3" t="str" cm="1">
        <f t="array" ref="C5">_FV(B5,"Ticker symbol",TRUE)</f>
        <v>BAC</v>
      </c>
      <c r="D5" s="5" cm="1">
        <f t="array" ref="D5">_FV(B5,"Price")</f>
        <v>29.52</v>
      </c>
      <c r="E5" s="28" cm="1">
        <f t="array" ref="E5">_FV(B5,"Price")/_FV(B5,"52 week high",TRUE)</f>
        <v>0.73123606638593019</v>
      </c>
      <c r="F5">
        <v>210.613</v>
      </c>
      <c r="G5" s="2" cm="1">
        <f t="array" ref="G5">_FV(B5,"Market cap",TRUE)</f>
        <v>236138900000</v>
      </c>
      <c r="H5">
        <v>1.1399999999999999</v>
      </c>
      <c r="I5">
        <v>7.09</v>
      </c>
      <c r="J5">
        <v>7.87</v>
      </c>
      <c r="K5">
        <v>6.39</v>
      </c>
      <c r="L5">
        <v>21.72</v>
      </c>
      <c r="M5">
        <v>13.83</v>
      </c>
      <c r="N5">
        <v>15.13</v>
      </c>
      <c r="O5">
        <v>15.13</v>
      </c>
      <c r="P5">
        <v>15.92</v>
      </c>
      <c r="Q5">
        <v>11.92</v>
      </c>
      <c r="R5">
        <v>10.210000000000001</v>
      </c>
      <c r="S5" s="4" cm="1">
        <f t="array" ref="S5">_FV(B5,"P/E",TRUE)</f>
        <v>8.9811999999999994</v>
      </c>
      <c r="T5" s="41" t="s">
        <v>136</v>
      </c>
      <c r="U5" s="41" t="s">
        <v>93</v>
      </c>
    </row>
    <row r="10" spans="1:21" x14ac:dyDescent="0.2">
      <c r="B10" t="e" vm="61">
        <v>#VALUE!</v>
      </c>
      <c r="C10" s="3" t="str" cm="1">
        <f t="array" ref="C10">_FV(B10,"Ticker symbol",TRUE)</f>
        <v>STT</v>
      </c>
      <c r="D10" s="5" cm="1">
        <f t="array" ref="D10">_FV(B10,"Price")</f>
        <v>80.03</v>
      </c>
      <c r="E10" s="28" cm="1">
        <f t="array" ref="E10">_FV(B10,"Price")/_FV(B10,"52 week high",TRUE)</f>
        <v>0.84477753734100391</v>
      </c>
      <c r="F10" s="43">
        <v>-61.271000000000001</v>
      </c>
      <c r="G10" s="2" cm="1">
        <f t="array" ref="G10">_FV(B10,"Market cap",TRUE)</f>
        <v>26926770000</v>
      </c>
      <c r="H10">
        <v>-18.329999999999998</v>
      </c>
      <c r="I10">
        <v>-13.94</v>
      </c>
      <c r="J10">
        <v>-14.24</v>
      </c>
      <c r="U10" s="41" t="s">
        <v>93</v>
      </c>
    </row>
    <row r="15" spans="1:21" x14ac:dyDescent="0.2">
      <c r="B15" t="e" vm="62">
        <v>#VALUE!</v>
      </c>
      <c r="C15" s="3" t="str" cm="1">
        <f t="array" ref="C15">_FV(B15,"Ticker symbol",TRUE)</f>
        <v>FRC</v>
      </c>
      <c r="D15" s="5" cm="1">
        <f t="array" ref="D15">_FV(B15,"Price")</f>
        <v>13.12</v>
      </c>
      <c r="E15" s="11" cm="1">
        <f t="array" ref="E15">D15/(_FV(B15,"52 week high",TRUE))</f>
        <v>7.668478578525921E-2</v>
      </c>
      <c r="F15" s="11"/>
      <c r="G15" s="2" cm="1">
        <f t="array" ref="G15">_FV(B15,"Market cap",TRUE)</f>
        <v>2399981000</v>
      </c>
    </row>
    <row r="18" spans="2:21" x14ac:dyDescent="0.2">
      <c r="B18" t="e" vm="63">
        <v>#VALUE!</v>
      </c>
      <c r="C18" s="3" t="str" cm="1">
        <f t="array" ref="C18">_FV(B18,"Ticker symbol",TRUE)</f>
        <v>SOFI</v>
      </c>
      <c r="D18" s="5" cm="1">
        <f t="array" ref="D18">_FV(B18,"Price")</f>
        <v>5.92</v>
      </c>
      <c r="E18" s="28" cm="1">
        <f t="array" ref="E18">_FV(B18,"Price")/_FV(B18,"52 week high",TRUE)</f>
        <v>0.69483568075117375</v>
      </c>
      <c r="F18" s="28"/>
      <c r="G18" s="2" cm="1">
        <f t="array" ref="G18">_FV(B18,"Market cap",TRUE)</f>
        <v>5532547000</v>
      </c>
      <c r="H18">
        <v>-19.27</v>
      </c>
      <c r="I18">
        <v>-42.59</v>
      </c>
      <c r="J18">
        <v>-48.11</v>
      </c>
      <c r="U18" s="41" t="s">
        <v>93</v>
      </c>
    </row>
    <row r="21" spans="2:21" x14ac:dyDescent="0.2">
      <c r="B21" t="e" vm="64">
        <v>#VALUE!</v>
      </c>
      <c r="C21" s="3" t="str" cm="1">
        <f t="array" ref="C21">_FV(B21,"Ticker symbol",TRUE)</f>
        <v>COIN</v>
      </c>
      <c r="D21" s="5" cm="1">
        <f t="array" ref="D21">_FV(B21,"Price")</f>
        <v>69.91</v>
      </c>
      <c r="E21" s="11" cm="1">
        <f t="array" ref="E21">D21/(_FV(B21,"52 week high",TRUE))</f>
        <v>0.45114868353123383</v>
      </c>
      <c r="F21" s="11"/>
      <c r="G21" s="17" cm="1">
        <f t="array" ref="G21">_FV(B21,"Market cap",TRUE)</f>
        <v>16182330000</v>
      </c>
    </row>
    <row r="30" spans="2:21" x14ac:dyDescent="0.2">
      <c r="B30" t="e" vm="65">
        <v>#VALUE!</v>
      </c>
      <c r="C30" s="3" t="str" cm="1">
        <f t="array" ref="C30">_FV(B30,"Ticker symbol",TRUE)</f>
        <v>MARA</v>
      </c>
      <c r="D30" s="5" cm="1">
        <f t="array" ref="D30">_FV(B30,"Price")</f>
        <v>11.97</v>
      </c>
      <c r="E30" s="28" cm="1">
        <f t="array" ref="E30">_FV(B30,"Price")/_FV(B30,"52 week high",TRUE)</f>
        <v>0.54187415119963789</v>
      </c>
      <c r="F30" s="28"/>
      <c r="G30" s="2" cm="1">
        <f t="array" ref="G30">_FV(B30,"Market cap",TRUE)</f>
        <v>2001947000</v>
      </c>
    </row>
    <row r="38" spans="7:19" x14ac:dyDescent="0.2">
      <c r="G38" s="42">
        <f t="shared" ref="G38:L38" si="0">AVERAGE(G3:G37)</f>
        <v>48197079166.666664</v>
      </c>
      <c r="H38" s="29">
        <f t="shared" si="0"/>
        <v>-12.153333333333331</v>
      </c>
      <c r="I38">
        <f t="shared" si="0"/>
        <v>-16.48</v>
      </c>
      <c r="J38" s="29">
        <f t="shared" si="0"/>
        <v>-18.16</v>
      </c>
      <c r="K38">
        <f t="shared" si="0"/>
        <v>6.39</v>
      </c>
      <c r="L38">
        <f t="shared" si="0"/>
        <v>21.72</v>
      </c>
      <c r="M38">
        <f t="shared" ref="M38:S38" si="1">AVERAGE(M3:M37)</f>
        <v>13.83</v>
      </c>
      <c r="N38">
        <f t="shared" si="1"/>
        <v>15.13</v>
      </c>
      <c r="O38">
        <f t="shared" si="1"/>
        <v>15.13</v>
      </c>
      <c r="P38">
        <f t="shared" si="1"/>
        <v>15.92</v>
      </c>
      <c r="Q38">
        <f t="shared" si="1"/>
        <v>11.92</v>
      </c>
      <c r="R38">
        <f t="shared" si="1"/>
        <v>10.210000000000001</v>
      </c>
      <c r="S38" s="29">
        <f t="shared" si="1"/>
        <v>8.9811999999999994</v>
      </c>
    </row>
  </sheetData>
  <mergeCells count="3">
    <mergeCell ref="H1:K1"/>
    <mergeCell ref="L1:O1"/>
    <mergeCell ref="P1:S1"/>
  </mergeCells>
  <hyperlinks>
    <hyperlink ref="C15" r:id="rId1" display="First Republic Bank (FRC).xlsx" xr:uid="{F4E3DCEA-FFD6-6445-A0A5-AB0AB5E76720}"/>
    <hyperlink ref="C21" r:id="rId2" display="Coinbase (COIN).xlsx" xr:uid="{6A2C0A5D-E3BD-CC4F-BE90-D94AA56D5A80}"/>
    <hyperlink ref="C30" r:id="rId3" display="Marathon Digital Holdings (MARA).xlsx" xr:uid="{8F8BC2BB-62DF-4745-B9DB-C9F907C97C38}"/>
    <hyperlink ref="C18" r:id="rId4" display="SoFi Technologies Inc (SOFI).xlsx" xr:uid="{B5954FCC-3A7F-7E4E-BF51-F77D50C509B7}"/>
    <hyperlink ref="C10" r:id="rId5" display="State Street Corporation (STT).xlsx" xr:uid="{117B1820-0460-C547-BDF1-62A4B21EB2C7}"/>
    <hyperlink ref="C5" r:id="rId6" display="Bank of America Corporation (BAC).xlsx" xr:uid="{85A6AB98-8854-D548-B4DA-D972D6EC9A9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2581-8453-F04E-9615-D95296DDBF02}">
  <dimension ref="A1:U46"/>
  <sheetViews>
    <sheetView tabSelected="1" workbookViewId="0">
      <pane xSplit="2" ySplit="2" topLeftCell="C10" activePane="bottomRight" state="frozen"/>
      <selection pane="topRight" activeCell="C1" sqref="C1"/>
      <selection pane="bottomLeft" activeCell="A3" sqref="A3"/>
      <selection pane="bottomRight" activeCell="C23" sqref="C23"/>
    </sheetView>
  </sheetViews>
  <sheetFormatPr baseColWidth="10" defaultRowHeight="16" x14ac:dyDescent="0.2"/>
  <cols>
    <col min="4" max="4" width="10.83203125" style="5"/>
    <col min="7" max="7" width="16" bestFit="1" customWidth="1"/>
    <col min="8" max="8" width="10.83203125" customWidth="1"/>
    <col min="14" max="14" width="14.33203125" bestFit="1" customWidth="1"/>
    <col min="15" max="15" width="10.83203125" style="41"/>
    <col min="20" max="20" width="14.83203125" bestFit="1" customWidth="1"/>
  </cols>
  <sheetData>
    <row r="1" spans="1:21" x14ac:dyDescent="0.2">
      <c r="A1" s="1"/>
      <c r="B1" s="1"/>
      <c r="C1" s="1"/>
      <c r="D1" s="39"/>
      <c r="E1" s="1"/>
      <c r="F1" s="1"/>
      <c r="G1" s="40"/>
      <c r="H1" s="53" t="s">
        <v>115</v>
      </c>
      <c r="I1" s="53"/>
      <c r="J1" s="53"/>
      <c r="K1" s="53"/>
      <c r="L1" s="54" t="s">
        <v>117</v>
      </c>
      <c r="M1" s="54"/>
      <c r="N1" s="54"/>
      <c r="O1" s="54"/>
      <c r="P1" s="53" t="s">
        <v>38</v>
      </c>
      <c r="Q1" s="53"/>
      <c r="R1" s="53"/>
      <c r="S1" s="53"/>
      <c r="T1" s="1"/>
      <c r="U1" s="1"/>
    </row>
    <row r="2" spans="1:2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5" spans="1:21" x14ac:dyDescent="0.2">
      <c r="B5" t="e" vm="66">
        <v>#VALUE!</v>
      </c>
      <c r="C5" s="3" t="str" cm="1">
        <f t="array" ref="C5">_FV(B5,"Ticker symbol",TRUE)</f>
        <v>CI</v>
      </c>
      <c r="D5" s="5" cm="1">
        <f t="array" ref="D5">_FV(B5,"Price")</f>
        <v>259.10000000000002</v>
      </c>
      <c r="E5" s="28" cm="1">
        <f t="array" ref="E5">_FV(B5,"Price")/_FV(B5,"52 week high",TRUE)</f>
        <v>0.76181235482637977</v>
      </c>
      <c r="G5" s="2" cm="1">
        <f t="array" ref="G5">_FV(B5,"Market cap",TRUE)</f>
        <v>76961130000</v>
      </c>
      <c r="T5" t="str" cm="1">
        <f t="array" ref="T5">_FV(B5,"Industry")</f>
        <v>Healthcare Providers &amp; Services</v>
      </c>
      <c r="U5" t="s">
        <v>93</v>
      </c>
    </row>
    <row r="10" spans="1:21" x14ac:dyDescent="0.2">
      <c r="U10" s="41"/>
    </row>
    <row r="11" spans="1:21" x14ac:dyDescent="0.2">
      <c r="B11" t="e" vm="67">
        <v>#VALUE!</v>
      </c>
      <c r="C11" s="3" t="str" cm="1">
        <f t="array" ref="C11">_FV(B11,"Ticker symbol",TRUE)</f>
        <v>KRTX</v>
      </c>
      <c r="D11" s="5" cm="1">
        <f t="array" ref="D11">_FV(B11,"Price")</f>
        <v>182.64</v>
      </c>
      <c r="E11" s="28" cm="1">
        <f t="array" ref="E11">_FV(B11,"Price")/_FV(B11,"52 week high",TRUE)</f>
        <v>0.6563805914900529</v>
      </c>
      <c r="G11" s="2" cm="1">
        <f t="array" ref="G11">_FV(B11,"Market cap",TRUE)</f>
        <v>6826005000</v>
      </c>
      <c r="T11" t="str" cm="1">
        <f t="array" ref="T11">_FV(B11,"Industry")</f>
        <v>Biotechnology &amp; Medical Research</v>
      </c>
      <c r="U11" s="41" t="s">
        <v>93</v>
      </c>
    </row>
    <row r="12" spans="1:21" x14ac:dyDescent="0.2">
      <c r="U12" s="41"/>
    </row>
    <row r="13" spans="1:21" x14ac:dyDescent="0.2">
      <c r="U13" s="41"/>
    </row>
    <row r="14" spans="1:21" x14ac:dyDescent="0.2">
      <c r="B14" t="e" vm="68">
        <v>#VALUE!</v>
      </c>
      <c r="C14" s="16" t="str" cm="1">
        <f t="array" ref="C14">_FV(B14,"Ticker symbol",TRUE)</f>
        <v>CRSP</v>
      </c>
      <c r="D14" s="5" cm="1">
        <f t="array" ref="D14">_FV(B14,"Price")</f>
        <v>50.31</v>
      </c>
      <c r="E14" s="28" cm="1">
        <f t="array" ref="E14">(_FV(B14,"Price")/_FV(B14,"52 week high",TRUE))</f>
        <v>0.57860839562967226</v>
      </c>
      <c r="G14" s="2" cm="1">
        <f t="array" ref="G14">_FV(B14,"Market cap",TRUE)</f>
        <v>3956714000</v>
      </c>
      <c r="U14" s="41" t="s">
        <v>24</v>
      </c>
    </row>
    <row r="15" spans="1:21" x14ac:dyDescent="0.2">
      <c r="U15" s="41"/>
    </row>
    <row r="16" spans="1:21" x14ac:dyDescent="0.2">
      <c r="U16" s="41"/>
    </row>
    <row r="17" spans="2:21" x14ac:dyDescent="0.2">
      <c r="U17" s="41"/>
    </row>
    <row r="18" spans="2:21" x14ac:dyDescent="0.2">
      <c r="B18" t="e" vm="69">
        <v>#VALUE!</v>
      </c>
      <c r="C18" s="3" t="str" cm="1">
        <f t="array" ref="C18">_FV(B18,"Ticker symbol",TRUE)</f>
        <v>NTLA</v>
      </c>
      <c r="D18" s="5" cm="1">
        <f t="array" ref="D18">_FV(B18,"Price")</f>
        <v>38.159999999999997</v>
      </c>
      <c r="E18" s="28" cm="1">
        <f t="array" ref="E18">_FV(B18,"Price")/_FV(B18,"52 week high",TRUE)</f>
        <v>0.49914977109221709</v>
      </c>
      <c r="G18" s="2" cm="1">
        <f t="array" ref="G18">_FV(B18,"Market cap",TRUE)</f>
        <v>3358765000</v>
      </c>
      <c r="U18" s="41" t="s">
        <v>93</v>
      </c>
    </row>
    <row r="21" spans="2:21" x14ac:dyDescent="0.2">
      <c r="B21" t="e" vm="70">
        <v>#VALUE!</v>
      </c>
      <c r="C21" s="3" t="str" cm="1">
        <f t="array" ref="C21">_FV(B21,"Ticker symbol",TRUE)</f>
        <v>SWTX</v>
      </c>
      <c r="D21" s="5" cm="1">
        <f t="array" ref="D21">_FV(B21,"Price")</f>
        <v>23.93</v>
      </c>
      <c r="E21" s="28" cm="1">
        <f t="array" ref="E21">_FV(B21,"Price")/_FV(B21,"52 week high",TRUE)</f>
        <v>0.44118731563421826</v>
      </c>
      <c r="G21" s="2" cm="1">
        <f t="array" ref="G21">_FV(B21,"Market cap",TRUE)</f>
        <v>1496186000</v>
      </c>
      <c r="T21" t="str" cm="1">
        <f t="array" ref="T21">_FV(B21,"Industry")</f>
        <v>Biotechnology &amp; Medical Research</v>
      </c>
      <c r="U21" s="41" t="s">
        <v>93</v>
      </c>
    </row>
    <row r="23" spans="2:21" x14ac:dyDescent="0.2">
      <c r="B23" t="e" vm="71">
        <v>#VALUE!</v>
      </c>
      <c r="C23" s="3" t="str" cm="1">
        <f t="array" ref="C23">_FV(B23,"Ticker symbol",TRUE)</f>
        <v>SPRY</v>
      </c>
      <c r="D23" s="5" cm="1">
        <f t="array" ref="D23">_FV(B23,"Price")</f>
        <v>5.98</v>
      </c>
      <c r="E23" s="28" cm="1">
        <f t="array" ref="E23">_FV(B23,"Price")/_FV(B23,"52 week high",TRUE)</f>
        <v>0.647887323943662</v>
      </c>
      <c r="G23" s="2" cm="1">
        <f t="array" ref="G23">_FV(B23,"Market cap",TRUE)</f>
        <v>564530100</v>
      </c>
      <c r="T23" t="str" cm="1">
        <f t="array" ref="T23">_FV(B23,"Industry")</f>
        <v>Biotechnology &amp; Medical Research</v>
      </c>
    </row>
    <row r="25" spans="2:21" x14ac:dyDescent="0.2">
      <c r="U25" s="41"/>
    </row>
    <row r="26" spans="2:21" x14ac:dyDescent="0.2">
      <c r="U26" s="41"/>
    </row>
    <row r="27" spans="2:21" x14ac:dyDescent="0.2">
      <c r="B27" t="e" vm="72">
        <v>#VALUE!</v>
      </c>
      <c r="C27" s="3" t="str" cm="1">
        <f t="array" ref="C27">_FV(B27,"Ticker symbol",TRUE)</f>
        <v>PHAT</v>
      </c>
      <c r="D27" s="5" cm="1">
        <f t="array" ref="D27">_FV(B27,"Price")</f>
        <v>9.98</v>
      </c>
      <c r="E27" s="51" cm="1">
        <f t="array" ref="E27">_FV(B27,"Price")/_FV(B27,"52 week high",TRUE)</f>
        <v>0.66489007328447702</v>
      </c>
      <c r="G27" s="2" cm="1">
        <f t="array" ref="G27">_FV(B27,"Market cap",TRUE)</f>
        <v>418893200</v>
      </c>
      <c r="T27" t="s">
        <v>139</v>
      </c>
      <c r="U27" s="41" t="s">
        <v>93</v>
      </c>
    </row>
    <row r="28" spans="2:21" x14ac:dyDescent="0.2">
      <c r="U28" s="41"/>
    </row>
    <row r="29" spans="2:21" x14ac:dyDescent="0.2">
      <c r="U29" s="41"/>
    </row>
    <row r="31" spans="2:21" x14ac:dyDescent="0.2">
      <c r="U31" s="41"/>
    </row>
    <row r="32" spans="2:21" x14ac:dyDescent="0.2">
      <c r="U32" s="41"/>
    </row>
    <row r="33" spans="2:21" x14ac:dyDescent="0.2">
      <c r="B33" t="e" vm="73">
        <v>#VALUE!</v>
      </c>
      <c r="C33" s="3" t="str" cm="1">
        <f t="array" ref="C33">_FV(B33,"Ticker symbol",TRUE)</f>
        <v>CLPT</v>
      </c>
      <c r="D33" s="5" cm="1">
        <f t="array" ref="D33">_FV(B33,"Price")</f>
        <v>10.57</v>
      </c>
      <c r="E33" s="28" cm="1">
        <f t="array" ref="E33">_FV(B33,"Price")/_FV(B33,"52 week high",TRUE)</f>
        <v>0.62323113207547165</v>
      </c>
      <c r="F33">
        <v>161</v>
      </c>
      <c r="G33" s="2" cm="1">
        <f t="array" ref="G33">_FV(B33,"Market cap",TRUE)</f>
        <v>260120100</v>
      </c>
      <c r="T33" t="str" cm="1">
        <f t="array" ref="T33">_FV(B33,"Industry")</f>
        <v>Healthcare Equipment &amp; Supplies</v>
      </c>
      <c r="U33" s="41" t="s">
        <v>93</v>
      </c>
    </row>
    <row r="37" spans="2:21" x14ac:dyDescent="0.2">
      <c r="B37" t="e" vm="74">
        <v>#VALUE!</v>
      </c>
      <c r="C37" t="str" cm="1">
        <f t="array" ref="C37">_FV(B37,"Ticker symbol",TRUE)</f>
        <v>LIAN</v>
      </c>
      <c r="D37" s="5" cm="1">
        <f t="array" ref="D37">_FV(B37,"Price")</f>
        <v>2.25</v>
      </c>
      <c r="E37" s="51" cm="1">
        <f t="array" ref="E37">_FV(B37,"Price")/_FV(B37,"52 week high",TRUE)</f>
        <v>0.36057692307692307</v>
      </c>
      <c r="G37" s="2" cm="1">
        <f t="array" ref="G37">_FV(B37,"Market cap",TRUE)</f>
        <v>241114200</v>
      </c>
      <c r="T37" t="str" cm="1">
        <f t="array" ref="T37">_FV(B37,"Industry")</f>
        <v>Biotechnology &amp; Medical Research</v>
      </c>
    </row>
    <row r="40" spans="2:21" x14ac:dyDescent="0.2">
      <c r="B40" t="e" vm="75">
        <v>#VALUE!</v>
      </c>
      <c r="C40" s="3" t="str" cm="1">
        <f t="array" ref="C40">_FV(B40,"Ticker symbol",TRUE)</f>
        <v>ATNM</v>
      </c>
      <c r="D40" s="5" cm="1">
        <f t="array" ref="D40">_FV(B40,"Price")</f>
        <v>9.11</v>
      </c>
      <c r="E40" s="28" cm="1">
        <f t="array" ref="E40">_FV(B40,"Price")/_FV(B40,"52 week high",TRUE)</f>
        <v>0.60251322751322756</v>
      </c>
      <c r="G40" s="2" cm="1">
        <f t="array" ref="G40">_FV(B40,"Market cap",TRUE)</f>
        <v>232152900</v>
      </c>
      <c r="U40" s="41"/>
    </row>
    <row r="44" spans="2:21" x14ac:dyDescent="0.2">
      <c r="B44" t="e" vm="76">
        <v>#VALUE!</v>
      </c>
      <c r="C44" s="16" t="str" cm="1">
        <f t="array" ref="C44">_FV(B44,"Ticker symbol",TRUE)</f>
        <v>BCDA</v>
      </c>
      <c r="D44" s="5" cm="1">
        <f t="array" ref="D44">_FV(B44,"Price")</f>
        <v>1.96</v>
      </c>
      <c r="E44" s="28" cm="1">
        <f t="array" ref="E44">(_FV(B44,"Price")/_FV(B44,"52 week high",TRUE))</f>
        <v>0.75384615384615383</v>
      </c>
      <c r="G44" s="2" cm="1">
        <f t="array" ref="G44">_FV(B44,"Market cap",TRUE)</f>
        <v>39558710</v>
      </c>
      <c r="T44" t="str" cm="1">
        <f t="array" ref="T44">_FV(B44,"Industry")</f>
        <v>Biotechnology &amp; Medical Research</v>
      </c>
    </row>
    <row r="46" spans="2:21" x14ac:dyDescent="0.2">
      <c r="B46" t="e" vm="77">
        <v>#VALUE!</v>
      </c>
      <c r="C46" s="3" t="s">
        <v>7</v>
      </c>
      <c r="D46" s="5" cm="1">
        <f t="array" ref="D46">_FV(B46,"Price")</f>
        <v>0.52969999999999995</v>
      </c>
      <c r="E46" s="28" cm="1">
        <f t="array" ref="E46">(_FV(B46,"Price")/_FV(B46,"52 week high",TRUE))</f>
        <v>0.25839024390243903</v>
      </c>
      <c r="G46" s="2" cm="1">
        <f t="array" ref="G46">_FV(B46,"Market cap",TRUE)</f>
        <v>27040050</v>
      </c>
      <c r="T46" t="str" cm="1">
        <f t="array" ref="T46">_FV(B46,"Industry")</f>
        <v>Healthcare Equipment &amp; Supplies</v>
      </c>
    </row>
  </sheetData>
  <mergeCells count="3">
    <mergeCell ref="H1:K1"/>
    <mergeCell ref="L1:O1"/>
    <mergeCell ref="P1:S1"/>
  </mergeCells>
  <hyperlinks>
    <hyperlink ref="C44" r:id="rId1" display="BioCardia (BCDA).xlsx" xr:uid="{1D05AA78-7E85-E34C-B13D-C3562E772DF6}"/>
    <hyperlink ref="C46" r:id="rId2" xr:uid="{B4BF70CD-A513-B149-AACD-38EA3293E66E}"/>
    <hyperlink ref="C14" r:id="rId3" display="CRISPR Therapeutics (CRSP).xlsx" xr:uid="{86DEE072-16DA-C746-AB89-0D8858D0090C}"/>
    <hyperlink ref="C18" r:id="rId4" display="Intellia Therapeutics (NTLA).xlsx" xr:uid="{CAAEA0DC-3900-F24B-BEC5-B6A51832C247}"/>
    <hyperlink ref="C33" r:id="rId5" display="ClearPoint Neuro (CLPT).xlsx" xr:uid="{30CADF5B-83F1-2148-BF17-68D4197F0B87}"/>
    <hyperlink ref="C40" r:id="rId6" display="Actinium Pharmaceuticals (ATNM).xlsx" xr:uid="{739F8911-01E6-6F44-8CCA-A63D9A8E5E0F}"/>
    <hyperlink ref="C5" r:id="rId7" display="Cigna Corporation (CI).xlsx" xr:uid="{8B06CA93-6682-E940-A2DB-FC393311FAE8}"/>
    <hyperlink ref="C11" r:id="rId8" display="Karuna Therapeutics (KRTX).xlsx" xr:uid="{407E2E45-21AA-BB46-AED7-86685D14CA7F}"/>
    <hyperlink ref="C27" r:id="rId9" display="Phathom Pharmaceuticals (PHAT).xlsx" xr:uid="{01E8798F-6321-4140-B46E-941F8993F1EB}"/>
    <hyperlink ref="C21" r:id="rId10" display="SpringWorks Therapeutics (SWTX).xlsx" xr:uid="{4608B176-FA1E-F04D-A221-958C05348EF9}"/>
    <hyperlink ref="C23" r:id="rId11" display="ARS Pharmaceuticals (SPRY).xlsx" xr:uid="{633EAB9C-0B4F-5446-82E7-71734A67EC2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5A2D-C22B-1549-859D-355E44B453D9}">
  <dimension ref="A1:U26"/>
  <sheetViews>
    <sheetView workbookViewId="0">
      <pane xSplit="2" ySplit="2" topLeftCell="C3" activePane="bottomRight" state="frozen"/>
      <selection pane="topRight" activeCell="C1" sqref="C1"/>
      <selection pane="bottomLeft" activeCell="A3" sqref="A3"/>
      <selection pane="bottomRight" activeCell="C17" sqref="C17"/>
    </sheetView>
  </sheetViews>
  <sheetFormatPr baseColWidth="10" defaultRowHeight="16" x14ac:dyDescent="0.2"/>
  <cols>
    <col min="7" max="7" width="15" bestFit="1" customWidth="1"/>
  </cols>
  <sheetData>
    <row r="1" spans="1:21" x14ac:dyDescent="0.2">
      <c r="A1" s="1"/>
      <c r="B1" s="1"/>
      <c r="C1" s="1"/>
      <c r="D1" s="39"/>
      <c r="E1" s="1"/>
      <c r="F1" s="1"/>
      <c r="G1" s="40"/>
      <c r="H1" s="53" t="s">
        <v>115</v>
      </c>
      <c r="I1" s="53"/>
      <c r="J1" s="53"/>
      <c r="K1" s="53"/>
      <c r="L1" s="54" t="s">
        <v>117</v>
      </c>
      <c r="M1" s="54"/>
      <c r="N1" s="54"/>
      <c r="O1" s="54"/>
      <c r="P1" s="53" t="s">
        <v>38</v>
      </c>
      <c r="Q1" s="53"/>
      <c r="R1" s="53"/>
      <c r="S1" s="53"/>
      <c r="T1" s="1"/>
      <c r="U1" s="1"/>
    </row>
    <row r="2" spans="1:2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3" spans="1:21" x14ac:dyDescent="0.2">
      <c r="A3">
        <v>1</v>
      </c>
      <c r="B3" t="s">
        <v>9</v>
      </c>
    </row>
    <row r="4" spans="1:21" x14ac:dyDescent="0.2">
      <c r="A4">
        <v>2</v>
      </c>
    </row>
    <row r="13" spans="1:21" x14ac:dyDescent="0.2">
      <c r="B13" t="e" vm="78">
        <v>#VALUE!</v>
      </c>
      <c r="C13" s="3" t="str" cm="1">
        <f t="array" ref="C13">_FV(B13,"Ticker symbol",TRUE)</f>
        <v>AJRD</v>
      </c>
      <c r="D13" s="5" cm="1">
        <f t="array" ref="D13">_FV(B13,"Price")</f>
        <v>56.42</v>
      </c>
      <c r="G13" s="2" cm="1">
        <f t="array" ref="G13">_FV(B13,"Market cap",TRUE)</f>
        <v>4551810000</v>
      </c>
    </row>
    <row r="17" spans="2:7" x14ac:dyDescent="0.2">
      <c r="B17" t="e" vm="79">
        <v>#VALUE!</v>
      </c>
      <c r="C17" s="3" t="str" cm="1">
        <f t="array" ref="C17">_FV(B17,"Ticker symbol",TRUE)</f>
        <v>SBLK</v>
      </c>
      <c r="D17" s="5" cm="1">
        <f t="array" ref="D17">_FV(B17,"Price")</f>
        <v>22.18</v>
      </c>
    </row>
    <row r="22" spans="2:7" x14ac:dyDescent="0.2">
      <c r="B22" t="e" vm="80">
        <v>#VALUE!</v>
      </c>
      <c r="C22" s="3" t="str" cm="1">
        <f t="array" ref="C22">_FV(B22,"Ticker symbol",TRUE)</f>
        <v>SKYW</v>
      </c>
      <c r="D22" s="5" cm="1">
        <f t="array" ref="D22">_FV(B22,"Price")</f>
        <v>23.65</v>
      </c>
      <c r="E22" s="28" cm="1">
        <f t="array" ref="E22">_FV(B22,"Price")/_FV(B22,"52 week high",TRUE)</f>
        <v>0.70914542728635677</v>
      </c>
      <c r="G22" s="2" cm="1">
        <f t="array" ref="G22">_FV(B22,"Market cap",TRUE)</f>
        <v>1154582000</v>
      </c>
    </row>
    <row r="26" spans="2:7" x14ac:dyDescent="0.2">
      <c r="B26" t="e" vm="81">
        <v>#VALUE!</v>
      </c>
      <c r="C26" s="3" t="s">
        <v>8</v>
      </c>
      <c r="D26" s="5" cm="1">
        <f t="array" ref="D26">_FV(B26,"Price")</f>
        <v>8.17</v>
      </c>
      <c r="F26" s="11"/>
      <c r="G26" s="2" cm="1">
        <f t="array" ref="G26">_FV(B26,"Market cap",TRUE)</f>
        <v>1017721000</v>
      </c>
    </row>
  </sheetData>
  <mergeCells count="3">
    <mergeCell ref="H1:K1"/>
    <mergeCell ref="L1:O1"/>
    <mergeCell ref="P1:S1"/>
  </mergeCells>
  <hyperlinks>
    <hyperlink ref="C13" r:id="rId1" display="Aerojet Rocketdyne Holdings (AJRD).xlsx" xr:uid="{F1E798FE-1EE9-9E4E-AE7E-A2DD3BDDA1A0}"/>
    <hyperlink ref="C26" r:id="rId2" xr:uid="{8374499C-E8A5-E346-9287-C700EBAFE1C4}"/>
    <hyperlink ref="C22" r:id="rId3" display="SkyWest (SKYW).xlsx" xr:uid="{132B7159-58A0-6B46-AD84-2D58611353A3}"/>
    <hyperlink ref="C17" r:id="rId4" display="Star Bulk Carriers (SBLK).xlsx" xr:uid="{5796EC6E-30BE-0044-BBCE-02331743F08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BE39-50BD-9B4C-A487-A9A895706015}">
  <dimension ref="A1:U26"/>
  <sheetViews>
    <sheetView workbookViewId="0">
      <pane xSplit="2" ySplit="2" topLeftCell="C3" activePane="bottomRight" state="frozen"/>
      <selection pane="topRight" activeCell="C1" sqref="C1"/>
      <selection pane="bottomLeft" activeCell="A3" sqref="A3"/>
      <selection pane="bottomRight" activeCell="C10" sqref="C10"/>
    </sheetView>
  </sheetViews>
  <sheetFormatPr baseColWidth="10" defaultRowHeight="16" x14ac:dyDescent="0.2"/>
  <cols>
    <col min="7" max="7" width="16" bestFit="1" customWidth="1"/>
  </cols>
  <sheetData>
    <row r="1" spans="1:21" x14ac:dyDescent="0.2">
      <c r="A1" s="1"/>
      <c r="B1" s="1"/>
      <c r="C1" s="1"/>
      <c r="D1" s="39"/>
      <c r="E1" s="1"/>
      <c r="F1" s="1"/>
      <c r="G1" s="40"/>
      <c r="H1" s="53" t="s">
        <v>115</v>
      </c>
      <c r="I1" s="53"/>
      <c r="J1" s="53"/>
      <c r="K1" s="53"/>
      <c r="L1" s="54" t="s">
        <v>117</v>
      </c>
      <c r="M1" s="54"/>
      <c r="N1" s="54"/>
      <c r="O1" s="54"/>
      <c r="P1" s="53" t="s">
        <v>38</v>
      </c>
      <c r="Q1" s="53"/>
      <c r="R1" s="53"/>
      <c r="S1" s="53"/>
      <c r="T1" s="1"/>
      <c r="U1" s="1"/>
    </row>
    <row r="2" spans="1:2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10" spans="1:21" x14ac:dyDescent="0.2">
      <c r="B10" t="e" vm="82">
        <v>#VALUE!</v>
      </c>
      <c r="C10" s="3" t="str" cm="1">
        <f t="array" ref="C10">_FV(B10,"Ticker symbol",TRUE)</f>
        <v>WELL</v>
      </c>
      <c r="D10" s="5" cm="1">
        <f t="array" ref="D10">_FV(B10,"Price")</f>
        <v>74.09</v>
      </c>
      <c r="E10" s="28" cm="1">
        <f t="array" ref="E10">_FV(B10,"Price")/_FV(B10,"52 week high",TRUE)</f>
        <v>0.75279414753098961</v>
      </c>
      <c r="G10" s="2" cm="1">
        <f t="array" ref="G10">_FV(B10,"Market cap",TRUE)</f>
        <v>36770460000</v>
      </c>
    </row>
    <row r="18" spans="2:7" x14ac:dyDescent="0.2">
      <c r="B18" t="e" vm="83">
        <v>#VALUE!</v>
      </c>
      <c r="C18" t="str" cm="1">
        <f t="array" ref="C18">_FV(B18,"Ticker symbol",TRUE)</f>
        <v>EQR</v>
      </c>
      <c r="D18" s="5" cm="1">
        <f t="array" ref="D18">_FV(B18,"Price")</f>
        <v>60.04</v>
      </c>
      <c r="E18" s="28" cm="1">
        <f t="array" ref="E18">_FV(B18,"Price")/_FV(B18,"52 week high",TRUE)</f>
        <v>0.63655640373197631</v>
      </c>
      <c r="G18" s="2" cm="1">
        <f t="array" ref="G18">_FV(B18,"Market cap",TRUE)</f>
        <v>22731306108</v>
      </c>
    </row>
    <row r="26" spans="2:7" x14ac:dyDescent="0.2">
      <c r="B26" t="e" vm="84">
        <v>#VALUE!</v>
      </c>
      <c r="C26" s="3" t="str" cm="1">
        <f t="array" ref="C26">_FV(B26,"Ticker symbol",TRUE)</f>
        <v>HOUS</v>
      </c>
      <c r="D26" s="5" cm="1">
        <f t="array" ref="D26">_FV(B26,"Price")</f>
        <v>5.96</v>
      </c>
      <c r="E26" s="28" cm="1">
        <f t="array" ref="E26">_FV(B26,"Price")/_FV(B26,"52 week high",TRUE)</f>
        <v>0.42662848962061556</v>
      </c>
      <c r="G26" s="2" cm="1">
        <f t="array" ref="G26">_FV(B26,"Market cap",TRUE)</f>
        <v>657665400</v>
      </c>
    </row>
  </sheetData>
  <mergeCells count="3">
    <mergeCell ref="H1:K1"/>
    <mergeCell ref="L1:O1"/>
    <mergeCell ref="P1:S1"/>
  </mergeCells>
  <hyperlinks>
    <hyperlink ref="C26" r:id="rId1" display="Anywhere Real Estate (HOUS).xlsx" xr:uid="{A4F64C9F-ECB8-4740-B8E1-27BE176628F2}"/>
    <hyperlink ref="C10" r:id="rId2" display="Welltower (WELL).xlsx" xr:uid="{C2F960AD-0359-8A4B-AD58-7C714462710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27A9-8D70-0248-9852-E4C6DF13F7B7}">
  <dimension ref="A1:U62"/>
  <sheetViews>
    <sheetView workbookViewId="0">
      <pane xSplit="2" ySplit="2" topLeftCell="C27" activePane="bottomRight" state="frozen"/>
      <selection pane="topRight" activeCell="C1" sqref="C1"/>
      <selection pane="bottomLeft" activeCell="A3" sqref="A3"/>
      <selection pane="bottomRight" activeCell="C51" sqref="C51"/>
    </sheetView>
  </sheetViews>
  <sheetFormatPr baseColWidth="10" defaultRowHeight="16" x14ac:dyDescent="0.2"/>
  <cols>
    <col min="7" max="7" width="17.1640625" bestFit="1" customWidth="1"/>
  </cols>
  <sheetData>
    <row r="1" spans="1:21" s="1" customFormat="1" x14ac:dyDescent="0.2">
      <c r="D1" s="39"/>
      <c r="G1" s="40"/>
      <c r="H1" s="53" t="s">
        <v>115</v>
      </c>
      <c r="I1" s="53"/>
      <c r="J1" s="53"/>
      <c r="K1" s="53"/>
      <c r="L1" s="54" t="s">
        <v>117</v>
      </c>
      <c r="M1" s="54"/>
      <c r="N1" s="54"/>
      <c r="O1" s="54"/>
      <c r="P1" s="53" t="s">
        <v>38</v>
      </c>
      <c r="Q1" s="53"/>
      <c r="R1" s="53"/>
      <c r="S1" s="53"/>
    </row>
    <row r="2" spans="1:21" s="1" customFormat="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row r="4" spans="1:21" x14ac:dyDescent="0.2">
      <c r="A4" s="8"/>
    </row>
    <row r="7" spans="1:21" x14ac:dyDescent="0.2">
      <c r="B7" t="e" vm="85">
        <v>#VALUE!</v>
      </c>
      <c r="C7" s="3" t="str" cm="1">
        <f t="array" ref="C7">_FV(B7,"Ticker symbol",TRUE)</f>
        <v>NVDA</v>
      </c>
      <c r="D7" s="5" cm="1">
        <f t="array" ref="D7">_FV(B7,"Price")</f>
        <v>267.58</v>
      </c>
      <c r="G7" s="2" cm="1">
        <f t="array" ref="G7">_FV(B7,"Market cap",TRUE)</f>
        <v>660922600000</v>
      </c>
    </row>
    <row r="22" spans="2:7" x14ac:dyDescent="0.2">
      <c r="B22" s="9" t="e" vm="86">
        <v>#VALUE!</v>
      </c>
      <c r="C22" s="3" t="str" cm="1">
        <f t="array" ref="C22">_FV(B22,"Ticker symbol",TRUE)</f>
        <v>INTC</v>
      </c>
      <c r="D22" s="10" cm="1">
        <f t="array" ref="D22">_FV(B22,"Price")</f>
        <v>31.89</v>
      </c>
      <c r="E22" s="11" cm="1">
        <f t="array" ref="E22">D22/(_FV(B22,"52 week high",TRUE))</f>
        <v>0.65214723926380369</v>
      </c>
      <c r="G22" s="2" cm="1">
        <f t="array" ref="G22">_FV(B22,"Market cap",TRUE)</f>
        <v>133014900000</v>
      </c>
    </row>
    <row r="29" spans="2:7" x14ac:dyDescent="0.2">
      <c r="B29" t="e" vm="87">
        <v>#VALUE!</v>
      </c>
      <c r="C29" s="3" t="str" cm="1">
        <f t="array" ref="C29">_FV(B29,"Ticker symbol",TRUE)</f>
        <v>TEAM</v>
      </c>
      <c r="D29" s="5" cm="1">
        <f t="array" ref="D29">_FV(B29,"Price")</f>
        <v>165.53</v>
      </c>
      <c r="G29" s="2" cm="1">
        <f t="array" ref="G29">_FV(B29,"Market cap",TRUE)</f>
        <v>42423250000</v>
      </c>
    </row>
    <row r="39" spans="2:21" x14ac:dyDescent="0.2">
      <c r="B39" t="e" vm="88">
        <v>#VALUE!</v>
      </c>
      <c r="C39" s="3" t="str" cm="1">
        <f t="array" ref="C39">_FV(B39,"Ticker symbol",TRUE)</f>
        <v>SQ</v>
      </c>
      <c r="D39" s="50" cm="1">
        <f t="array" ref="D39">_FV(B39,"Price")</f>
        <v>64.040000000000006</v>
      </c>
      <c r="E39" s="28" cm="1">
        <f t="array" ref="E39">_FV(B39,"Price")/_FV(B39,"52 week high",TRUE)</f>
        <v>0.50365907848634883</v>
      </c>
      <c r="F39">
        <v>34.445</v>
      </c>
      <c r="G39" s="2" cm="1">
        <f t="array" ref="G39">_FV(B39,"Market cap",TRUE)</f>
        <v>38553750000</v>
      </c>
      <c r="H39">
        <v>227.71</v>
      </c>
      <c r="I39">
        <v>178.2</v>
      </c>
      <c r="J39">
        <v>-771.97</v>
      </c>
      <c r="L39">
        <v>8.17</v>
      </c>
      <c r="M39">
        <v>13.11</v>
      </c>
      <c r="N39">
        <v>-135.12</v>
      </c>
      <c r="P39">
        <v>460.53</v>
      </c>
      <c r="Q39">
        <v>448.03</v>
      </c>
      <c r="R39">
        <v>-69.5</v>
      </c>
      <c r="T39" s="41" t="s">
        <v>133</v>
      </c>
      <c r="U39" s="41" t="s">
        <v>93</v>
      </c>
    </row>
    <row r="44" spans="2:21" x14ac:dyDescent="0.2">
      <c r="B44" t="e" vm="89">
        <v>#VALUE!</v>
      </c>
      <c r="C44" s="3" t="str" cm="1">
        <f t="array" ref="C44">_FV(B44,"Ticker symbol",TRUE)</f>
        <v>BKI</v>
      </c>
      <c r="D44" s="5" cm="1">
        <f t="array" ref="D44">_FV(B44,"Price")</f>
        <v>56.26</v>
      </c>
      <c r="E44" s="28" cm="1">
        <f t="array" ref="E44">_FV(B44,"Price")/_FV(B44,"52 week high",TRUE)</f>
        <v>0.70518927049385804</v>
      </c>
      <c r="F44" s="4" cm="1">
        <f t="array" ref="F44">_FV(B44,"P/E",TRUE)</f>
        <v>19.332599999999999</v>
      </c>
      <c r="G44" s="2" cm="1">
        <f t="array" ref="G44">_FV(B44,"Market cap",TRUE)</f>
        <v>8821124000</v>
      </c>
      <c r="H44">
        <v>25.08</v>
      </c>
      <c r="I44">
        <v>21.95</v>
      </c>
      <c r="J44">
        <v>12.99</v>
      </c>
      <c r="U44" s="41" t="s">
        <v>93</v>
      </c>
    </row>
    <row r="51" spans="2:7" x14ac:dyDescent="0.2">
      <c r="B51" t="e" vm="90">
        <v>#VALUE!</v>
      </c>
      <c r="C51" s="3" t="str" cm="1">
        <f t="array" ref="C51">_FV(B51,"Ticker symbol",TRUE)</f>
        <v>DOMO</v>
      </c>
      <c r="D51" s="5" cm="1">
        <f t="array" ref="D51">_FV(B51,"Price")</f>
        <v>15.64</v>
      </c>
      <c r="G51" s="2" cm="1">
        <f t="array" ref="G51">_FV(B51,"Market cap",TRUE)</f>
        <v>544884900</v>
      </c>
    </row>
    <row r="62" spans="2:7" x14ac:dyDescent="0.2">
      <c r="B62" t="e" vm="91">
        <v>#VALUE!</v>
      </c>
      <c r="C62" s="3" t="s">
        <v>6</v>
      </c>
      <c r="G62" s="2" cm="1">
        <f t="array" ref="G62">_FV(B62,"Market cap",TRUE)</f>
        <v>76830000</v>
      </c>
    </row>
  </sheetData>
  <mergeCells count="3">
    <mergeCell ref="H1:K1"/>
    <mergeCell ref="L1:O1"/>
    <mergeCell ref="P1:S1"/>
  </mergeCells>
  <hyperlinks>
    <hyperlink ref="C62" r:id="rId1" xr:uid="{05BCAA92-FB0C-5949-A9EC-9660574609A9}"/>
    <hyperlink ref="C22" r:id="rId2" display="Intel (INTC).xlsx" xr:uid="{2AE71162-626D-B040-A39C-C32DA00354FE}"/>
    <hyperlink ref="C44" r:id="rId3" display="Black Knight (BKI).xlsx" xr:uid="{0075F72B-FC13-8444-A5F9-E64C2F1120CD}"/>
    <hyperlink ref="D39" r:id="rId4" display="https://www.tradingview.com/chart/MMuJBSyq/?symbol=NYSE%3ASQ" xr:uid="{A0304CBC-7FC6-0A49-AACA-2C290C1162CE}"/>
    <hyperlink ref="C39" r:id="rId5" display="Block (SQ).xlsx" xr:uid="{45B8DEC5-F1F5-2546-AA8C-7033A55DCEC9}"/>
    <hyperlink ref="C29" r:id="rId6" display="Atlassian (TEAM).xlsx" xr:uid="{3FE83BAE-AE8D-BE44-973D-7191A70345AE}"/>
    <hyperlink ref="C7" r:id="rId7" display="NVIDIA Corporation (NVDA).xlsx" xr:uid="{C3B00727-C408-384A-BD42-62DB26C8CB90}"/>
    <hyperlink ref="C51" r:id="rId8" display="Domo (DOMO).xlsx" xr:uid="{2A565263-10DE-2D4A-85CE-4DC41757CFA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BBE43-046F-6949-BE19-309515B706E7}">
  <dimension ref="A1:U2"/>
  <sheetViews>
    <sheetView workbookViewId="0">
      <pane xSplit="2" ySplit="2" topLeftCell="C3" activePane="bottomRight" state="frozen"/>
      <selection pane="topRight" activeCell="C1" sqref="C1"/>
      <selection pane="bottomLeft" activeCell="A3" sqref="A3"/>
      <selection pane="bottomRight" activeCell="L16" sqref="L16"/>
    </sheetView>
  </sheetViews>
  <sheetFormatPr baseColWidth="10" defaultRowHeight="16" x14ac:dyDescent="0.2"/>
  <sheetData>
    <row r="1" spans="1:21" x14ac:dyDescent="0.2">
      <c r="A1" s="1"/>
      <c r="B1" s="1"/>
      <c r="C1" s="1"/>
      <c r="D1" s="39"/>
      <c r="E1" s="1"/>
      <c r="F1" s="1"/>
      <c r="G1" s="40"/>
      <c r="H1" s="53" t="s">
        <v>115</v>
      </c>
      <c r="I1" s="53"/>
      <c r="J1" s="53"/>
      <c r="K1" s="53"/>
      <c r="L1" s="54" t="s">
        <v>117</v>
      </c>
      <c r="M1" s="54"/>
      <c r="N1" s="54"/>
      <c r="O1" s="54"/>
      <c r="P1" s="53" t="s">
        <v>38</v>
      </c>
      <c r="Q1" s="53"/>
      <c r="R1" s="53"/>
      <c r="S1" s="53"/>
      <c r="T1" s="1"/>
      <c r="U1" s="1"/>
    </row>
    <row r="2" spans="1:21" ht="17" x14ac:dyDescent="0.2">
      <c r="A2" s="18"/>
      <c r="B2" s="18" t="s">
        <v>0</v>
      </c>
      <c r="C2" s="18" t="s">
        <v>2</v>
      </c>
      <c r="D2" s="18" t="s">
        <v>4</v>
      </c>
      <c r="E2" s="18" t="s">
        <v>35</v>
      </c>
      <c r="F2" s="18" t="s">
        <v>116</v>
      </c>
      <c r="G2" s="18" t="s">
        <v>10</v>
      </c>
      <c r="H2" s="1">
        <v>2020</v>
      </c>
      <c r="I2" s="1">
        <v>2021</v>
      </c>
      <c r="J2" s="1">
        <v>2022</v>
      </c>
      <c r="K2" s="1">
        <v>2023</v>
      </c>
      <c r="L2" s="1">
        <v>2020</v>
      </c>
      <c r="M2" s="1">
        <v>2021</v>
      </c>
      <c r="N2" s="1">
        <v>2022</v>
      </c>
      <c r="O2" s="1">
        <v>2023</v>
      </c>
      <c r="P2" s="1">
        <v>2020</v>
      </c>
      <c r="Q2" s="1">
        <v>2021</v>
      </c>
      <c r="R2" s="1">
        <v>2022</v>
      </c>
      <c r="S2" s="1">
        <v>2023</v>
      </c>
      <c r="T2" s="15" t="s">
        <v>118</v>
      </c>
      <c r="U2" s="18" t="s">
        <v>88</v>
      </c>
    </row>
  </sheetData>
  <mergeCells count="3">
    <mergeCell ref="H1:K1"/>
    <mergeCell ref="L1:O1"/>
    <mergeCell ref="P1:S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C610-57C1-AA40-B806-AA83F5BFF3F7}">
  <dimension ref="A1:M19"/>
  <sheetViews>
    <sheetView workbookViewId="0">
      <pane xSplit="3" ySplit="2" topLeftCell="D3" activePane="bottomRight" state="frozen"/>
      <selection pane="topRight" activeCell="C1" sqref="C1"/>
      <selection pane="bottomLeft" activeCell="A3" sqref="A3"/>
      <selection pane="bottomRight" activeCell="L5" sqref="L5"/>
    </sheetView>
  </sheetViews>
  <sheetFormatPr baseColWidth="10" defaultRowHeight="16" x14ac:dyDescent="0.2"/>
  <cols>
    <col min="1" max="1" width="10.83203125" style="17"/>
    <col min="2" max="2" width="0" style="17" hidden="1" customWidth="1"/>
    <col min="3" max="4" width="10.83203125" style="17"/>
    <col min="5" max="5" width="11.5" style="4" bestFit="1" customWidth="1"/>
    <col min="6" max="6" width="12.6640625" style="17" bestFit="1" customWidth="1"/>
    <col min="7" max="7" width="13.6640625" style="17" bestFit="1" customWidth="1"/>
    <col min="8" max="8" width="11.1640625" style="17" bestFit="1" customWidth="1"/>
    <col min="9" max="12" width="10.83203125" style="17"/>
    <col min="14" max="16384" width="10.83203125" style="17"/>
  </cols>
  <sheetData>
    <row r="1" spans="1:13" s="40" customFormat="1" x14ac:dyDescent="0.2"/>
    <row r="2" spans="1:13" s="40" customFormat="1" x14ac:dyDescent="0.2">
      <c r="C2" s="40" t="s">
        <v>39</v>
      </c>
      <c r="D2" s="40" t="s">
        <v>2</v>
      </c>
      <c r="E2" s="40" t="s">
        <v>4</v>
      </c>
      <c r="F2" s="40" t="s">
        <v>1</v>
      </c>
      <c r="G2" s="40" t="s">
        <v>123</v>
      </c>
      <c r="H2" s="40" t="s">
        <v>124</v>
      </c>
      <c r="I2" s="40" t="s">
        <v>40</v>
      </c>
      <c r="J2" s="40" t="s">
        <v>41</v>
      </c>
      <c r="K2" s="40" t="s">
        <v>42</v>
      </c>
      <c r="L2" s="40" t="s">
        <v>32</v>
      </c>
      <c r="M2" s="40" t="s">
        <v>43</v>
      </c>
    </row>
    <row r="3" spans="1:13" x14ac:dyDescent="0.2">
      <c r="B3" s="17" t="e" vm="2">
        <v>#VALUE!</v>
      </c>
      <c r="C3" s="17" t="s">
        <v>31</v>
      </c>
      <c r="D3" s="17" t="s">
        <v>44</v>
      </c>
      <c r="E3" s="4" cm="1">
        <f t="array" ref="E3">_FV(B3,"Price")</f>
        <v>30523</v>
      </c>
      <c r="I3" s="17">
        <v>1</v>
      </c>
      <c r="J3" s="17" t="s">
        <v>51</v>
      </c>
      <c r="K3" s="17" t="s">
        <v>52</v>
      </c>
      <c r="L3" s="17" t="s">
        <v>53</v>
      </c>
      <c r="M3">
        <v>2009</v>
      </c>
    </row>
    <row r="4" spans="1:13" x14ac:dyDescent="0.2">
      <c r="B4" s="17" t="e" vm="5">
        <v>#VALUE!</v>
      </c>
      <c r="C4" s="17" t="s">
        <v>36</v>
      </c>
      <c r="D4" s="17" t="s">
        <v>45</v>
      </c>
      <c r="E4" s="4" cm="1">
        <f t="array" ref="E4">_FV(B4,"Price")</f>
        <v>2134.1</v>
      </c>
      <c r="I4" s="17">
        <v>1</v>
      </c>
      <c r="K4" s="17" t="s">
        <v>134</v>
      </c>
      <c r="L4" s="17" t="s">
        <v>53</v>
      </c>
    </row>
    <row r="5" spans="1:13" x14ac:dyDescent="0.2">
      <c r="C5" s="17" t="s">
        <v>50</v>
      </c>
      <c r="D5" s="17" t="s">
        <v>46</v>
      </c>
      <c r="E5" s="4">
        <v>1</v>
      </c>
    </row>
    <row r="6" spans="1:13" x14ac:dyDescent="0.2">
      <c r="D6" s="17" t="s">
        <v>47</v>
      </c>
    </row>
    <row r="7" spans="1:13" x14ac:dyDescent="0.2">
      <c r="D7" s="17" t="s">
        <v>48</v>
      </c>
      <c r="E7" s="4">
        <v>1</v>
      </c>
    </row>
    <row r="8" spans="1:13" x14ac:dyDescent="0.2">
      <c r="D8" s="17" t="s">
        <v>49</v>
      </c>
    </row>
    <row r="16" spans="1:13" x14ac:dyDescent="0.2">
      <c r="A16" s="17">
        <v>35</v>
      </c>
      <c r="C16" s="17" t="s">
        <v>130</v>
      </c>
      <c r="D16" s="17" t="s">
        <v>131</v>
      </c>
      <c r="E16" s="4">
        <v>1.37</v>
      </c>
      <c r="F16" s="17">
        <v>1752901896</v>
      </c>
      <c r="G16" s="17">
        <v>13748254041</v>
      </c>
      <c r="H16" s="49">
        <f>F16/G16</f>
        <v>0.12749996405161712</v>
      </c>
      <c r="I16" s="17">
        <v>2</v>
      </c>
      <c r="K16" s="17" t="s">
        <v>132</v>
      </c>
      <c r="L16" s="17" t="s">
        <v>36</v>
      </c>
    </row>
    <row r="19" spans="3:8" x14ac:dyDescent="0.2">
      <c r="C19" s="17" t="s">
        <v>121</v>
      </c>
      <c r="D19" s="17" t="s">
        <v>122</v>
      </c>
      <c r="E19" s="4">
        <v>0.92269999999999996</v>
      </c>
      <c r="F19" s="17">
        <v>60902460</v>
      </c>
      <c r="G19" s="17">
        <v>138362901</v>
      </c>
      <c r="H19" s="28">
        <f>F19/G19</f>
        <v>0.44016466523782988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5BB8-B194-F946-999C-7F07F8116182}">
  <dimension ref="A1"/>
  <sheetViews>
    <sheetView workbookViewId="0">
      <pane xSplit="2" ySplit="2" topLeftCell="C3" activePane="bottomRight" state="frozen"/>
      <selection pane="topRight" activeCell="C1" sqref="C1"/>
      <selection pane="bottomLeft" activeCell="A3" sqref="A3"/>
      <selection pane="bottomRight" activeCell="D9" sqref="D9"/>
    </sheetView>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9004C-9CFF-E94E-9CE1-5A5EC6F9D8A0}">
  <dimension ref="B2:AZ18"/>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RowHeight="16" x14ac:dyDescent="0.2"/>
  <cols>
    <col min="2" max="2" width="13.33203125" bestFit="1" customWidth="1"/>
    <col min="10" max="10" width="10.83203125" style="17"/>
  </cols>
  <sheetData>
    <row r="2" spans="2:52" x14ac:dyDescent="0.2">
      <c r="B2" t="s">
        <v>39</v>
      </c>
      <c r="C2" t="s">
        <v>54</v>
      </c>
      <c r="D2" t="s">
        <v>55</v>
      </c>
      <c r="E2" t="s">
        <v>82</v>
      </c>
      <c r="F2" t="s">
        <v>81</v>
      </c>
      <c r="G2" t="s">
        <v>56</v>
      </c>
      <c r="H2" t="s">
        <v>57</v>
      </c>
      <c r="I2" t="s">
        <v>58</v>
      </c>
      <c r="J2" s="17" t="s">
        <v>59</v>
      </c>
      <c r="K2" t="s">
        <v>60</v>
      </c>
      <c r="L2" t="s">
        <v>18</v>
      </c>
      <c r="M2" t="s">
        <v>61</v>
      </c>
      <c r="N2" t="s">
        <v>62</v>
      </c>
      <c r="O2" t="s">
        <v>43</v>
      </c>
      <c r="P2" t="s">
        <v>63</v>
      </c>
      <c r="Q2" t="s">
        <v>64</v>
      </c>
      <c r="R2" t="s">
        <v>65</v>
      </c>
      <c r="S2">
        <v>2023</v>
      </c>
      <c r="T2">
        <v>2022</v>
      </c>
      <c r="U2">
        <v>2021</v>
      </c>
      <c r="V2">
        <v>2020</v>
      </c>
      <c r="W2">
        <v>2019</v>
      </c>
      <c r="X2">
        <v>2018</v>
      </c>
      <c r="Y2">
        <v>2017</v>
      </c>
      <c r="Z2">
        <v>2016</v>
      </c>
      <c r="AA2">
        <v>2015</v>
      </c>
      <c r="AB2">
        <v>2014</v>
      </c>
      <c r="AC2">
        <v>2013</v>
      </c>
      <c r="AD2">
        <v>2012</v>
      </c>
      <c r="AE2">
        <v>2011</v>
      </c>
      <c r="AF2">
        <v>2010</v>
      </c>
      <c r="AG2">
        <v>2009</v>
      </c>
      <c r="AH2">
        <v>2008</v>
      </c>
      <c r="AI2">
        <v>2007</v>
      </c>
      <c r="AJ2">
        <v>2006</v>
      </c>
      <c r="AK2">
        <v>2005</v>
      </c>
      <c r="AL2">
        <v>2004</v>
      </c>
      <c r="AM2">
        <v>2003</v>
      </c>
      <c r="AN2">
        <v>2002</v>
      </c>
      <c r="AO2">
        <v>2001</v>
      </c>
      <c r="AP2">
        <v>2000</v>
      </c>
      <c r="AQ2">
        <v>1999</v>
      </c>
      <c r="AR2">
        <v>1998</v>
      </c>
      <c r="AS2">
        <v>1997</v>
      </c>
      <c r="AT2">
        <v>1996</v>
      </c>
      <c r="AU2">
        <v>1995</v>
      </c>
      <c r="AV2">
        <v>1994</v>
      </c>
      <c r="AW2">
        <v>1993</v>
      </c>
      <c r="AX2">
        <v>1992</v>
      </c>
      <c r="AY2">
        <v>1991</v>
      </c>
      <c r="AZ2">
        <v>1990</v>
      </c>
    </row>
    <row r="3" spans="2:52" x14ac:dyDescent="0.2">
      <c r="B3" s="3" t="s">
        <v>66</v>
      </c>
      <c r="C3" t="s">
        <v>80</v>
      </c>
      <c r="J3" s="30">
        <v>428086</v>
      </c>
      <c r="L3" t="s">
        <v>84</v>
      </c>
      <c r="M3" t="s">
        <v>85</v>
      </c>
      <c r="N3" t="s">
        <v>83</v>
      </c>
      <c r="O3">
        <v>2002</v>
      </c>
    </row>
    <row r="4" spans="2:52" x14ac:dyDescent="0.2">
      <c r="B4" t="s">
        <v>67</v>
      </c>
    </row>
    <row r="5" spans="2:52" x14ac:dyDescent="0.2">
      <c r="B5" t="s">
        <v>68</v>
      </c>
    </row>
    <row r="6" spans="2:52" x14ac:dyDescent="0.2">
      <c r="B6" t="s">
        <v>69</v>
      </c>
    </row>
    <row r="7" spans="2:52" x14ac:dyDescent="0.2">
      <c r="B7" t="s">
        <v>70</v>
      </c>
    </row>
    <row r="8" spans="2:52" x14ac:dyDescent="0.2">
      <c r="B8" t="s">
        <v>71</v>
      </c>
    </row>
    <row r="9" spans="2:52" x14ac:dyDescent="0.2">
      <c r="B9" t="s">
        <v>72</v>
      </c>
    </row>
    <row r="10" spans="2:52" x14ac:dyDescent="0.2">
      <c r="B10" t="s">
        <v>73</v>
      </c>
    </row>
    <row r="11" spans="2:52" x14ac:dyDescent="0.2">
      <c r="B11" t="s">
        <v>74</v>
      </c>
    </row>
    <row r="12" spans="2:52" x14ac:dyDescent="0.2">
      <c r="B12" t="s">
        <v>75</v>
      </c>
    </row>
    <row r="13" spans="2:52" x14ac:dyDescent="0.2">
      <c r="B13" t="s">
        <v>76</v>
      </c>
    </row>
    <row r="14" spans="2:52" x14ac:dyDescent="0.2">
      <c r="B14" t="s">
        <v>77</v>
      </c>
    </row>
    <row r="15" spans="2:52" x14ac:dyDescent="0.2">
      <c r="B15" t="s">
        <v>78</v>
      </c>
    </row>
    <row r="16" spans="2:52" x14ac:dyDescent="0.2">
      <c r="B16" t="s">
        <v>79</v>
      </c>
    </row>
    <row r="17" spans="2:2" x14ac:dyDescent="0.2">
      <c r="B17" t="s">
        <v>86</v>
      </c>
    </row>
    <row r="18" spans="2:2" x14ac:dyDescent="0.2">
      <c r="B18" t="s">
        <v>87</v>
      </c>
    </row>
  </sheetData>
  <hyperlinks>
    <hyperlink ref="B3" r:id="rId1" xr:uid="{ED219C73-ACBE-354B-9844-A802F0D224DC}"/>
    <hyperlink ref="J3" r:id="rId2" display="https://www.sec.gov/Archives/edgar/data/1423053/000095012323002617/xslForm13F_X01/primary_doc.xml" xr:uid="{2A6139EE-57ED-DB49-9D3A-EE8D611AC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Master</vt:lpstr>
      <vt:lpstr>World</vt:lpstr>
      <vt:lpstr>Basic Materials</vt:lpstr>
      <vt:lpstr>Communication Srvcs</vt:lpstr>
      <vt:lpstr>Cnsmr Cyclical</vt:lpstr>
      <vt:lpstr>Cnsmr Dfnsv</vt:lpstr>
      <vt:lpstr>Energy</vt:lpstr>
      <vt:lpstr>Financial</vt:lpstr>
      <vt:lpstr>Healthcare</vt:lpstr>
      <vt:lpstr>Industrials</vt:lpstr>
      <vt:lpstr>Real Estate</vt:lpstr>
      <vt:lpstr>Tech</vt:lpstr>
      <vt:lpstr>Utilities</vt:lpstr>
      <vt:lpstr>Crypto</vt:lpstr>
      <vt:lpstr>Bankrupt</vt:lpstr>
      <vt:lpstr>Funds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2022-06-25T18:32:50Z</dcterms:created>
  <dcterms:modified xsi:type="dcterms:W3CDTF">2023-04-16T19:26:38Z</dcterms:modified>
</cp:coreProperties>
</file>