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8" windowWidth="9552" windowHeight="9036"/>
  </bookViews>
  <sheets>
    <sheet name="Analiza izvedivosti" sheetId="1" r:id="rId1"/>
    <sheet name="Analiza troškova" sheetId="2" r:id="rId2"/>
    <sheet name="Izvodiljivost" sheetId="3" r:id="rId3"/>
  </sheets>
  <calcPr calcId="144525"/>
</workbook>
</file>

<file path=xl/calcChain.xml><?xml version="1.0" encoding="utf-8"?>
<calcChain xmlns="http://schemas.openxmlformats.org/spreadsheetml/2006/main">
  <c r="E5" i="2" l="1"/>
  <c r="E28" i="2" l="1"/>
  <c r="E24" i="2"/>
  <c r="E25" i="2"/>
  <c r="E26" i="2"/>
  <c r="E23" i="2"/>
  <c r="E19" i="2"/>
  <c r="E18" i="2"/>
  <c r="E14" i="2"/>
  <c r="E13" i="2"/>
  <c r="E6" i="2"/>
  <c r="E7" i="2"/>
  <c r="E8" i="2"/>
  <c r="E9" i="2"/>
  <c r="L11" i="1"/>
  <c r="L6" i="1"/>
  <c r="D8" i="2" l="1"/>
  <c r="D23" i="2"/>
  <c r="D25" i="2"/>
  <c r="D26" i="2"/>
  <c r="D24" i="2"/>
  <c r="D14" i="2"/>
  <c r="D13" i="2"/>
  <c r="D9" i="2"/>
  <c r="D6" i="2"/>
  <c r="D7" i="2"/>
  <c r="D5" i="2"/>
  <c r="D28" i="2" l="1"/>
  <c r="D11" i="1"/>
  <c r="E11" i="1"/>
  <c r="F11" i="1"/>
  <c r="G11" i="1"/>
  <c r="H11" i="1"/>
  <c r="I11" i="1"/>
  <c r="J11" i="1"/>
  <c r="K11" i="1"/>
  <c r="C11" i="1"/>
  <c r="D6" i="1"/>
  <c r="E6" i="1"/>
  <c r="F6" i="1"/>
  <c r="G6" i="1"/>
  <c r="H6" i="1"/>
  <c r="I6" i="1"/>
  <c r="J6" i="1"/>
  <c r="K6" i="1"/>
  <c r="C6" i="1"/>
</calcChain>
</file>

<file path=xl/sharedStrings.xml><?xml version="1.0" encoding="utf-8"?>
<sst xmlns="http://schemas.openxmlformats.org/spreadsheetml/2006/main" count="110" uniqueCount="86">
  <si>
    <t>Operativna</t>
  </si>
  <si>
    <t>Tehnička</t>
  </si>
  <si>
    <t>Vremenska</t>
  </si>
  <si>
    <t>Ekonomska</t>
  </si>
  <si>
    <t>Izrada vlastitog</t>
  </si>
  <si>
    <t>Ocjena alternative</t>
  </si>
  <si>
    <t>Nabava gotovog</t>
  </si>
  <si>
    <t>Konačan prijedlog
 alternative</t>
  </si>
  <si>
    <t>Web portal</t>
  </si>
  <si>
    <t>Baza zaposlenika</t>
  </si>
  <si>
    <t>Obračun plaća</t>
  </si>
  <si>
    <t>Mobilna aplikacija</t>
  </si>
  <si>
    <t>x</t>
  </si>
  <si>
    <t>Ljudski rad</t>
  </si>
  <si>
    <t>Funkcija</t>
  </si>
  <si>
    <t>Količina</t>
  </si>
  <si>
    <t>Cijena</t>
  </si>
  <si>
    <t>Ukupno</t>
  </si>
  <si>
    <t>Količina (u satima)</t>
  </si>
  <si>
    <t>Cijena (po satu)</t>
  </si>
  <si>
    <t>Količina (u danima)</t>
  </si>
  <si>
    <t>Cijena (po danu)</t>
  </si>
  <si>
    <t>Materijal</t>
  </si>
  <si>
    <t>Edukacije</t>
  </si>
  <si>
    <t>Vrsta</t>
  </si>
  <si>
    <t>Oprema</t>
  </si>
  <si>
    <t>Cijena (po komadu)</t>
  </si>
  <si>
    <t>Održavanje postojeće opreme</t>
  </si>
  <si>
    <t>UKUPNO</t>
  </si>
  <si>
    <t>Analiza izvedivosti</t>
  </si>
  <si>
    <t>Prijevoz električnih vozila</t>
  </si>
  <si>
    <t>Unapređenje postojećeg voznog parka</t>
  </si>
  <si>
    <t>Izgradnja novih autobusnih linija</t>
  </si>
  <si>
    <t>Implementacija pametnih tehnologija</t>
  </si>
  <si>
    <t>Uvođenje brzih vlakova</t>
  </si>
  <si>
    <t>Izgradnja biciklističkih staza</t>
  </si>
  <si>
    <t>TROŠKOVI</t>
  </si>
  <si>
    <t>PRIHODI</t>
  </si>
  <si>
    <t>PROFIT</t>
  </si>
  <si>
    <t>IZVORI FINANCIRANJA</t>
  </si>
  <si>
    <t>RIZICI</t>
  </si>
  <si>
    <t>IZVODILJIVOST</t>
  </si>
  <si>
    <t>Nabava vozila</t>
  </si>
  <si>
    <t>Prihodi od karata</t>
  </si>
  <si>
    <t>Profit = Prihodi - Troškovi</t>
  </si>
  <si>
    <t>Kredit</t>
  </si>
  <si>
    <t>Povećanje cijena goriva</t>
  </si>
  <si>
    <t>Izvodljivo</t>
  </si>
  <si>
    <t>Plaće vozaža</t>
  </si>
  <si>
    <t>Prodana reklamna mjesta</t>
  </si>
  <si>
    <t>Investitor</t>
  </si>
  <si>
    <t>Promjene zakona</t>
  </si>
  <si>
    <t>Gorivo</t>
  </si>
  <si>
    <t>Oglašavanje na vozilima</t>
  </si>
  <si>
    <t>Dotacije</t>
  </si>
  <si>
    <t>Konkurencija</t>
  </si>
  <si>
    <t>Održavanje</t>
  </si>
  <si>
    <t>Turističke ture</t>
  </si>
  <si>
    <t>Vlastiti kapital</t>
  </si>
  <si>
    <t>Problemi sa sigurnošću</t>
  </si>
  <si>
    <t>Marketinški troškovi</t>
  </si>
  <si>
    <t>Razne usluge</t>
  </si>
  <si>
    <t>Tehnički kvarovi</t>
  </si>
  <si>
    <t>Administracija</t>
  </si>
  <si>
    <t>Osigurane</t>
  </si>
  <si>
    <t>Rezerve</t>
  </si>
  <si>
    <t>Infrastruktura</t>
  </si>
  <si>
    <t>Deprecijacija</t>
  </si>
  <si>
    <t>Promjene u potražnji</t>
  </si>
  <si>
    <t>Ekonomska nestabilnost</t>
  </si>
  <si>
    <t>Promjene u politici javnog prijevoza</t>
  </si>
  <si>
    <t>Prirodne katastrofe</t>
  </si>
  <si>
    <t>Tehnološki rizici</t>
  </si>
  <si>
    <t>Analiza troškova za gradski i prigradski prijevoz</t>
  </si>
  <si>
    <t>Vozač autobusa</t>
  </si>
  <si>
    <t>Održavanje vozila</t>
  </si>
  <si>
    <t>Dispečer</t>
  </si>
  <si>
    <t>Serviser vozila</t>
  </si>
  <si>
    <t>Administrativno osoblje</t>
  </si>
  <si>
    <t>Tečaj sigurne vožnje</t>
  </si>
  <si>
    <t>Obuka za dispečere</t>
  </si>
  <si>
    <t>Mjesečna naknada za održavanje vozila</t>
  </si>
  <si>
    <t>GPS uređaji za vozila</t>
  </si>
  <si>
    <t>Kamere za nadzor</t>
  </si>
  <si>
    <t>Softver za upravljanje</t>
  </si>
  <si>
    <t>Postotak od ukupnog troška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</si>
</sst>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3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EAEAEA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35" applyNumberFormat="0" applyAlignment="0" applyProtection="0"/>
    <xf numFmtId="0" fontId="2" fillId="6" borderId="0" applyNumberFormat="0" applyBorder="0" applyAlignment="0" applyProtection="0"/>
    <xf numFmtId="0" fontId="9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/>
    <xf numFmtId="0" fontId="3" fillId="0" borderId="22" xfId="0" applyFont="1" applyBorder="1"/>
    <xf numFmtId="0" fontId="0" fillId="0" borderId="22" xfId="0" applyBorder="1" applyAlignment="1">
      <alignment horizontal="center"/>
    </xf>
    <xf numFmtId="0" fontId="0" fillId="0" borderId="0" xfId="0" applyBorder="1"/>
    <xf numFmtId="0" fontId="0" fillId="0" borderId="23" xfId="0" applyBorder="1"/>
    <xf numFmtId="0" fontId="0" fillId="0" borderId="0" xfId="0" applyAlignment="1">
      <alignment wrapText="1"/>
    </xf>
    <xf numFmtId="0" fontId="6" fillId="3" borderId="4" xfId="2" applyBorder="1" applyAlignment="1">
      <alignment horizontal="center"/>
    </xf>
    <xf numFmtId="0" fontId="6" fillId="3" borderId="18" xfId="2" applyBorder="1" applyAlignment="1">
      <alignment horizontal="center"/>
    </xf>
    <xf numFmtId="0" fontId="6" fillId="3" borderId="1" xfId="2" applyBorder="1" applyAlignment="1">
      <alignment horizontal="center"/>
    </xf>
    <xf numFmtId="0" fontId="6" fillId="3" borderId="13" xfId="2" applyBorder="1" applyAlignment="1">
      <alignment horizontal="center"/>
    </xf>
    <xf numFmtId="0" fontId="6" fillId="3" borderId="19" xfId="2" applyBorder="1"/>
    <xf numFmtId="0" fontId="2" fillId="6" borderId="3" xfId="5" applyBorder="1" applyAlignment="1">
      <alignment horizontal="center"/>
    </xf>
    <xf numFmtId="0" fontId="2" fillId="6" borderId="1" xfId="5" applyBorder="1" applyAlignment="1">
      <alignment horizontal="center"/>
    </xf>
    <xf numFmtId="0" fontId="2" fillId="6" borderId="13" xfId="5" applyBorder="1" applyAlignment="1">
      <alignment horizontal="center"/>
    </xf>
    <xf numFmtId="0" fontId="2" fillId="6" borderId="7" xfId="5" applyBorder="1" applyAlignment="1">
      <alignment horizontal="center"/>
    </xf>
    <xf numFmtId="0" fontId="2" fillId="6" borderId="9" xfId="5" applyBorder="1" applyAlignment="1">
      <alignment horizontal="center"/>
    </xf>
    <xf numFmtId="0" fontId="2" fillId="6" borderId="36" xfId="5" applyBorder="1" applyAlignment="1">
      <alignment horizontal="center"/>
    </xf>
    <xf numFmtId="0" fontId="2" fillId="6" borderId="5" xfId="5" applyBorder="1" applyAlignment="1">
      <alignment horizontal="center"/>
    </xf>
    <xf numFmtId="0" fontId="2" fillId="6" borderId="10" xfId="5" applyBorder="1" applyAlignment="1">
      <alignment horizontal="center"/>
    </xf>
    <xf numFmtId="0" fontId="2" fillId="6" borderId="37" xfId="5" applyBorder="1" applyAlignment="1">
      <alignment horizontal="center"/>
    </xf>
    <xf numFmtId="0" fontId="11" fillId="7" borderId="11" xfId="6" applyFont="1" applyBorder="1" applyAlignment="1">
      <alignment horizontal="center"/>
    </xf>
    <xf numFmtId="0" fontId="11" fillId="7" borderId="32" xfId="6" applyFont="1" applyBorder="1" applyAlignment="1">
      <alignment horizontal="center"/>
    </xf>
    <xf numFmtId="0" fontId="2" fillId="6" borderId="17" xfId="5" applyBorder="1" applyAlignment="1">
      <alignment horizontal="center" vertical="center"/>
    </xf>
    <xf numFmtId="0" fontId="2" fillId="6" borderId="10" xfId="5" applyBorder="1" applyAlignment="1">
      <alignment horizontal="center" vertical="center"/>
    </xf>
    <xf numFmtId="0" fontId="2" fillId="6" borderId="38" xfId="5" applyBorder="1" applyAlignment="1">
      <alignment horizontal="center" vertical="center"/>
    </xf>
    <xf numFmtId="0" fontId="10" fillId="4" borderId="12" xfId="3" applyFont="1" applyBorder="1" applyAlignment="1">
      <alignment horizontal="center"/>
    </xf>
    <xf numFmtId="0" fontId="10" fillId="4" borderId="13" xfId="3" applyFont="1" applyBorder="1" applyAlignment="1">
      <alignment horizontal="center"/>
    </xf>
    <xf numFmtId="0" fontId="10" fillId="4" borderId="14" xfId="3" applyFont="1" applyBorder="1" applyAlignment="1">
      <alignment horizontal="center"/>
    </xf>
    <xf numFmtId="0" fontId="11" fillId="2" borderId="3" xfId="1" applyFont="1" applyBorder="1" applyAlignment="1">
      <alignment horizontal="center"/>
    </xf>
    <xf numFmtId="0" fontId="11" fillId="2" borderId="1" xfId="1" applyFont="1" applyBorder="1" applyAlignment="1">
      <alignment horizontal="center"/>
    </xf>
    <xf numFmtId="0" fontId="11" fillId="2" borderId="38" xfId="1" applyFont="1" applyBorder="1" applyAlignment="1">
      <alignment horizontal="center" vertical="center"/>
    </xf>
    <xf numFmtId="0" fontId="11" fillId="8" borderId="35" xfId="4" applyFont="1" applyFill="1" applyAlignment="1">
      <alignment horizontal="center" vertical="center" wrapText="1"/>
    </xf>
    <xf numFmtId="0" fontId="11" fillId="8" borderId="35" xfId="4" applyFont="1" applyFill="1" applyAlignment="1">
      <alignment vertical="center"/>
    </xf>
    <xf numFmtId="0" fontId="3" fillId="9" borderId="24" xfId="7" applyFont="1" applyBorder="1" applyAlignment="1">
      <alignment horizontal="center"/>
    </xf>
    <xf numFmtId="0" fontId="3" fillId="9" borderId="10" xfId="7" applyFont="1" applyBorder="1" applyAlignment="1">
      <alignment horizontal="center"/>
    </xf>
    <xf numFmtId="0" fontId="3" fillId="9" borderId="37" xfId="7" applyFont="1" applyBorder="1" applyAlignment="1">
      <alignment horizontal="center"/>
    </xf>
    <xf numFmtId="0" fontId="3" fillId="9" borderId="10" xfId="7" applyFont="1" applyBorder="1"/>
    <xf numFmtId="0" fontId="3" fillId="9" borderId="28" xfId="7" applyFont="1" applyBorder="1" applyAlignment="1">
      <alignment horizontal="center"/>
    </xf>
    <xf numFmtId="0" fontId="3" fillId="9" borderId="1" xfId="7" applyFont="1" applyBorder="1" applyAlignment="1">
      <alignment horizontal="center"/>
    </xf>
    <xf numFmtId="0" fontId="3" fillId="9" borderId="13" xfId="7" applyFont="1" applyBorder="1" applyAlignment="1">
      <alignment horizontal="center"/>
    </xf>
    <xf numFmtId="0" fontId="3" fillId="9" borderId="1" xfId="7" applyFont="1" applyBorder="1"/>
    <xf numFmtId="0" fontId="3" fillId="9" borderId="31" xfId="7" applyFont="1" applyBorder="1" applyAlignment="1">
      <alignment horizontal="center"/>
    </xf>
    <xf numFmtId="0" fontId="3" fillId="9" borderId="9" xfId="7" applyFont="1" applyBorder="1" applyAlignment="1">
      <alignment horizontal="center"/>
    </xf>
    <xf numFmtId="0" fontId="3" fillId="9" borderId="25" xfId="7" applyFont="1" applyBorder="1" applyAlignment="1">
      <alignment horizontal="center"/>
    </xf>
    <xf numFmtId="0" fontId="3" fillId="9" borderId="18" xfId="7" applyFont="1" applyBorder="1" applyAlignment="1">
      <alignment horizontal="center"/>
    </xf>
    <xf numFmtId="0" fontId="3" fillId="9" borderId="14" xfId="7" applyFont="1" applyBorder="1" applyAlignment="1">
      <alignment horizontal="center"/>
    </xf>
    <xf numFmtId="0" fontId="3" fillId="10" borderId="26" xfId="8" applyFont="1" applyBorder="1"/>
    <xf numFmtId="0" fontId="3" fillId="10" borderId="29" xfId="8" applyFont="1" applyBorder="1"/>
    <xf numFmtId="0" fontId="3" fillId="10" borderId="30" xfId="8" applyFont="1" applyBorder="1"/>
    <xf numFmtId="0" fontId="3" fillId="10" borderId="27" xfId="8" applyFont="1" applyBorder="1"/>
    <xf numFmtId="0" fontId="3" fillId="10" borderId="27" xfId="8" applyFont="1" applyBorder="1" applyAlignment="1">
      <alignment wrapText="1"/>
    </xf>
    <xf numFmtId="0" fontId="11" fillId="11" borderId="19" xfId="0" applyFont="1" applyFill="1" applyBorder="1"/>
    <xf numFmtId="0" fontId="11" fillId="11" borderId="23" xfId="0" applyFont="1" applyFill="1" applyBorder="1" applyAlignment="1">
      <alignment horizontal="center"/>
    </xf>
    <xf numFmtId="0" fontId="11" fillId="11" borderId="20" xfId="0" applyFont="1" applyFill="1" applyBorder="1" applyAlignment="1">
      <alignment horizontal="center"/>
    </xf>
    <xf numFmtId="0" fontId="11" fillId="11" borderId="21" xfId="0" applyFont="1" applyFill="1" applyBorder="1" applyAlignment="1">
      <alignment horizontal="center"/>
    </xf>
    <xf numFmtId="0" fontId="11" fillId="11" borderId="19" xfId="0" applyFont="1" applyFill="1" applyBorder="1" applyAlignment="1">
      <alignment horizontal="center" wrapText="1"/>
    </xf>
    <xf numFmtId="0" fontId="3" fillId="11" borderId="19" xfId="0" applyFont="1" applyFill="1" applyBorder="1"/>
    <xf numFmtId="0" fontId="3" fillId="11" borderId="23" xfId="0" applyFont="1" applyFill="1" applyBorder="1" applyAlignment="1">
      <alignment horizontal="center"/>
    </xf>
    <xf numFmtId="0" fontId="3" fillId="11" borderId="20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3" fillId="11" borderId="19" xfId="0" applyFont="1" applyFill="1" applyBorder="1" applyAlignment="1">
      <alignment wrapText="1"/>
    </xf>
    <xf numFmtId="0" fontId="0" fillId="11" borderId="23" xfId="0" applyFill="1" applyBorder="1" applyAlignment="1">
      <alignment horizontal="center"/>
    </xf>
    <xf numFmtId="0" fontId="0" fillId="11" borderId="20" xfId="0" applyFill="1" applyBorder="1" applyAlignment="1">
      <alignment horizontal="center"/>
    </xf>
    <xf numFmtId="0" fontId="1" fillId="10" borderId="34" xfId="8" applyBorder="1" applyAlignment="1">
      <alignment horizontal="center"/>
    </xf>
    <xf numFmtId="0" fontId="1" fillId="10" borderId="19" xfId="8" applyBorder="1"/>
    <xf numFmtId="0" fontId="3" fillId="11" borderId="18" xfId="0" applyFont="1" applyFill="1" applyBorder="1" applyAlignment="1">
      <alignment horizontal="center" vertical="center" wrapText="1"/>
    </xf>
    <xf numFmtId="0" fontId="1" fillId="9" borderId="10" xfId="7" applyBorder="1" applyAlignment="1">
      <alignment horizontal="center" vertical="center" wrapText="1"/>
    </xf>
    <xf numFmtId="0" fontId="1" fillId="9" borderId="1" xfId="7" applyBorder="1" applyAlignment="1">
      <alignment horizontal="center" vertical="center" wrapText="1"/>
    </xf>
    <xf numFmtId="0" fontId="4" fillId="11" borderId="19" xfId="0" applyFont="1" applyFill="1" applyBorder="1"/>
    <xf numFmtId="0" fontId="0" fillId="11" borderId="19" xfId="0" applyFill="1" applyBorder="1" applyAlignment="1">
      <alignment horizontal="center"/>
    </xf>
    <xf numFmtId="0" fontId="11" fillId="8" borderId="35" xfId="4" applyFont="1" applyFill="1" applyAlignment="1">
      <alignment horizontal="center" vertical="center"/>
    </xf>
    <xf numFmtId="0" fontId="11" fillId="4" borderId="2" xfId="3" applyFont="1" applyBorder="1" applyAlignment="1">
      <alignment horizontal="center" vertical="center" wrapText="1"/>
    </xf>
    <xf numFmtId="0" fontId="11" fillId="4" borderId="3" xfId="3" applyFont="1" applyBorder="1" applyAlignment="1">
      <alignment horizontal="center" vertical="center"/>
    </xf>
    <xf numFmtId="0" fontId="11" fillId="4" borderId="4" xfId="3" applyFont="1" applyBorder="1" applyAlignment="1">
      <alignment horizontal="center" vertical="center"/>
    </xf>
    <xf numFmtId="0" fontId="11" fillId="4" borderId="6" xfId="3" applyFont="1" applyBorder="1" applyAlignment="1">
      <alignment horizontal="center"/>
    </xf>
    <xf numFmtId="0" fontId="11" fillId="4" borderId="15" xfId="3" applyFont="1" applyBorder="1" applyAlignment="1">
      <alignment horizontal="center"/>
    </xf>
    <xf numFmtId="0" fontId="11" fillId="4" borderId="8" xfId="3" applyFont="1" applyBorder="1" applyAlignment="1">
      <alignment horizontal="center"/>
    </xf>
    <xf numFmtId="0" fontId="11" fillId="4" borderId="16" xfId="3" applyFont="1" applyBorder="1" applyAlignment="1">
      <alignment horizontal="center"/>
    </xf>
    <xf numFmtId="0" fontId="11" fillId="4" borderId="2" xfId="3" applyFont="1" applyBorder="1" applyAlignment="1">
      <alignment horizontal="center" vertical="center"/>
    </xf>
    <xf numFmtId="0" fontId="10" fillId="2" borderId="32" xfId="1" applyFont="1" applyBorder="1" applyAlignment="1">
      <alignment horizontal="center"/>
    </xf>
    <xf numFmtId="0" fontId="10" fillId="2" borderId="33" xfId="1" applyFont="1" applyBorder="1" applyAlignment="1">
      <alignment horizontal="center"/>
    </xf>
    <xf numFmtId="0" fontId="10" fillId="2" borderId="34" xfId="1" applyFont="1" applyBorder="1" applyAlignment="1">
      <alignment horizontal="center"/>
    </xf>
    <xf numFmtId="0" fontId="11" fillId="2" borderId="18" xfId="1" applyFont="1" applyBorder="1" applyAlignment="1">
      <alignment horizontal="center"/>
    </xf>
    <xf numFmtId="0" fontId="11" fillId="2" borderId="14" xfId="1" applyFont="1" applyBorder="1" applyAlignment="1">
      <alignment horizontal="center"/>
    </xf>
  </cellXfs>
  <cellStyles count="9">
    <cellStyle name="20% - Accent3" xfId="7" builtinId="38"/>
    <cellStyle name="20% - Accent5" xfId="5" builtinId="46"/>
    <cellStyle name="40% - Accent3" xfId="8" builtinId="39"/>
    <cellStyle name="60% - Accent5" xfId="6" builtinId="48"/>
    <cellStyle name="Bad" xfId="2" builtinId="27"/>
    <cellStyle name="Good" xfId="1" builtinId="26"/>
    <cellStyle name="Neutral" xfId="3" builtinId="28"/>
    <cellStyle name="Normal" xfId="0" builtinId="0"/>
    <cellStyle name="Output" xfId="4" builtinId="21"/>
  </cellStyles>
  <dxfs count="0"/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E18" sqref="E18"/>
    </sheetView>
  </sheetViews>
  <sheetFormatPr defaultRowHeight="14.4" x14ac:dyDescent="0.3"/>
  <cols>
    <col min="1" max="1" width="18.5546875" customWidth="1"/>
    <col min="2" max="2" width="18.6640625" customWidth="1"/>
    <col min="3" max="5" width="11.88671875" customWidth="1"/>
    <col min="6" max="6" width="14.21875" customWidth="1"/>
    <col min="7" max="11" width="11.88671875" customWidth="1"/>
    <col min="12" max="12" width="12.33203125" customWidth="1"/>
  </cols>
  <sheetData>
    <row r="1" spans="1:12" s="1" customFormat="1" ht="58.2" thickBot="1" x14ac:dyDescent="0.35">
      <c r="A1" s="73" t="s">
        <v>29</v>
      </c>
      <c r="B1" s="73"/>
      <c r="C1" s="34" t="s">
        <v>30</v>
      </c>
      <c r="D1" s="34" t="s">
        <v>31</v>
      </c>
      <c r="E1" s="34" t="s">
        <v>32</v>
      </c>
      <c r="F1" s="34" t="s">
        <v>33</v>
      </c>
      <c r="G1" s="34" t="s">
        <v>34</v>
      </c>
      <c r="H1" s="34" t="s">
        <v>35</v>
      </c>
      <c r="I1" s="34" t="s">
        <v>9</v>
      </c>
      <c r="J1" s="34" t="s">
        <v>10</v>
      </c>
      <c r="K1" s="34" t="s">
        <v>11</v>
      </c>
      <c r="L1" s="35" t="s">
        <v>8</v>
      </c>
    </row>
    <row r="2" spans="1:12" x14ac:dyDescent="0.3">
      <c r="A2" s="81" t="s">
        <v>4</v>
      </c>
      <c r="B2" s="28" t="s">
        <v>0</v>
      </c>
      <c r="C2" s="20">
        <v>2</v>
      </c>
      <c r="D2" s="21">
        <v>3</v>
      </c>
      <c r="E2" s="21">
        <v>3</v>
      </c>
      <c r="F2" s="21">
        <v>2</v>
      </c>
      <c r="G2" s="21">
        <v>1</v>
      </c>
      <c r="H2" s="21">
        <v>1</v>
      </c>
      <c r="I2" s="21">
        <v>2</v>
      </c>
      <c r="J2" s="21">
        <v>3</v>
      </c>
      <c r="K2" s="22">
        <v>2</v>
      </c>
      <c r="L2" s="25">
        <v>2</v>
      </c>
    </row>
    <row r="3" spans="1:12" x14ac:dyDescent="0.3">
      <c r="A3" s="75"/>
      <c r="B3" s="29" t="s">
        <v>1</v>
      </c>
      <c r="C3" s="14">
        <v>3</v>
      </c>
      <c r="D3" s="15">
        <v>3</v>
      </c>
      <c r="E3" s="15">
        <v>3</v>
      </c>
      <c r="F3" s="15">
        <v>2</v>
      </c>
      <c r="G3" s="15">
        <v>1</v>
      </c>
      <c r="H3" s="15">
        <v>2</v>
      </c>
      <c r="I3" s="15">
        <v>3</v>
      </c>
      <c r="J3" s="15">
        <v>2</v>
      </c>
      <c r="K3" s="16">
        <v>3</v>
      </c>
      <c r="L3" s="26">
        <v>3</v>
      </c>
    </row>
    <row r="4" spans="1:12" x14ac:dyDescent="0.3">
      <c r="A4" s="75"/>
      <c r="B4" s="29" t="s">
        <v>2</v>
      </c>
      <c r="C4" s="14">
        <v>2</v>
      </c>
      <c r="D4" s="15">
        <v>3</v>
      </c>
      <c r="E4" s="15">
        <v>2</v>
      </c>
      <c r="F4" s="15">
        <v>2</v>
      </c>
      <c r="G4" s="15">
        <v>3</v>
      </c>
      <c r="H4" s="15">
        <v>2</v>
      </c>
      <c r="I4" s="15">
        <v>3</v>
      </c>
      <c r="J4" s="15">
        <v>2</v>
      </c>
      <c r="K4" s="16">
        <v>3</v>
      </c>
      <c r="L4" s="26">
        <v>2</v>
      </c>
    </row>
    <row r="5" spans="1:12" ht="15" thickBot="1" x14ac:dyDescent="0.35">
      <c r="A5" s="76"/>
      <c r="B5" s="30" t="s">
        <v>3</v>
      </c>
      <c r="C5" s="17">
        <v>2</v>
      </c>
      <c r="D5" s="18">
        <v>1</v>
      </c>
      <c r="E5" s="18">
        <v>2</v>
      </c>
      <c r="F5" s="18">
        <v>2</v>
      </c>
      <c r="G5" s="18">
        <v>1</v>
      </c>
      <c r="H5" s="18">
        <v>2</v>
      </c>
      <c r="I5" s="18">
        <v>2</v>
      </c>
      <c r="J5" s="18">
        <v>1</v>
      </c>
      <c r="K5" s="19">
        <v>1</v>
      </c>
      <c r="L5" s="27">
        <v>1</v>
      </c>
    </row>
    <row r="6" spans="1:12" ht="15" thickBot="1" x14ac:dyDescent="0.35">
      <c r="A6" s="77" t="s">
        <v>5</v>
      </c>
      <c r="B6" s="78"/>
      <c r="C6" s="23">
        <f>AVERAGE(C2:C5)</f>
        <v>2.25</v>
      </c>
      <c r="D6" s="23">
        <f t="shared" ref="D6:L6" si="0">AVERAGE(D2:D5)</f>
        <v>2.5</v>
      </c>
      <c r="E6" s="23">
        <f t="shared" si="0"/>
        <v>2.5</v>
      </c>
      <c r="F6" s="23">
        <f t="shared" si="0"/>
        <v>2</v>
      </c>
      <c r="G6" s="23">
        <f t="shared" si="0"/>
        <v>1.5</v>
      </c>
      <c r="H6" s="23">
        <f t="shared" si="0"/>
        <v>1.75</v>
      </c>
      <c r="I6" s="23">
        <f t="shared" si="0"/>
        <v>2.5</v>
      </c>
      <c r="J6" s="23">
        <f t="shared" si="0"/>
        <v>2</v>
      </c>
      <c r="K6" s="24">
        <f t="shared" si="0"/>
        <v>2.25</v>
      </c>
      <c r="L6" s="23">
        <f t="shared" si="0"/>
        <v>2</v>
      </c>
    </row>
    <row r="7" spans="1:12" x14ac:dyDescent="0.3">
      <c r="A7" s="81" t="s">
        <v>6</v>
      </c>
      <c r="B7" s="28" t="s">
        <v>0</v>
      </c>
      <c r="C7" s="20">
        <v>1</v>
      </c>
      <c r="D7" s="21">
        <v>2</v>
      </c>
      <c r="E7" s="21">
        <v>2</v>
      </c>
      <c r="F7" s="21">
        <v>2</v>
      </c>
      <c r="G7" s="21">
        <v>2</v>
      </c>
      <c r="H7" s="21">
        <v>1</v>
      </c>
      <c r="I7" s="21">
        <v>1</v>
      </c>
      <c r="J7" s="21">
        <v>1</v>
      </c>
      <c r="K7" s="22">
        <v>3</v>
      </c>
      <c r="L7" s="25">
        <v>1</v>
      </c>
    </row>
    <row r="8" spans="1:12" x14ac:dyDescent="0.3">
      <c r="A8" s="75"/>
      <c r="B8" s="29" t="s">
        <v>1</v>
      </c>
      <c r="C8" s="14">
        <v>2</v>
      </c>
      <c r="D8" s="15">
        <v>1</v>
      </c>
      <c r="E8" s="15">
        <v>2</v>
      </c>
      <c r="F8" s="15">
        <v>2</v>
      </c>
      <c r="G8" s="15">
        <v>3</v>
      </c>
      <c r="H8" s="15">
        <v>2</v>
      </c>
      <c r="I8" s="15">
        <v>2</v>
      </c>
      <c r="J8" s="15">
        <v>1</v>
      </c>
      <c r="K8" s="16">
        <v>3</v>
      </c>
      <c r="L8" s="26">
        <v>2</v>
      </c>
    </row>
    <row r="9" spans="1:12" x14ac:dyDescent="0.3">
      <c r="A9" s="75"/>
      <c r="B9" s="29" t="s">
        <v>2</v>
      </c>
      <c r="C9" s="14">
        <v>1</v>
      </c>
      <c r="D9" s="15">
        <v>1</v>
      </c>
      <c r="E9" s="15">
        <v>1</v>
      </c>
      <c r="F9" s="15">
        <v>2</v>
      </c>
      <c r="G9" s="15">
        <v>2</v>
      </c>
      <c r="H9" s="15">
        <v>3</v>
      </c>
      <c r="I9" s="15">
        <v>1</v>
      </c>
      <c r="J9" s="15">
        <v>1</v>
      </c>
      <c r="K9" s="16">
        <v>2</v>
      </c>
      <c r="L9" s="26">
        <v>2</v>
      </c>
    </row>
    <row r="10" spans="1:12" ht="15" thickBot="1" x14ac:dyDescent="0.35">
      <c r="A10" s="76"/>
      <c r="B10" s="30" t="s">
        <v>3</v>
      </c>
      <c r="C10" s="17">
        <v>2</v>
      </c>
      <c r="D10" s="18">
        <v>1</v>
      </c>
      <c r="E10" s="18">
        <v>2</v>
      </c>
      <c r="F10" s="18">
        <v>1</v>
      </c>
      <c r="G10" s="18">
        <v>1</v>
      </c>
      <c r="H10" s="18">
        <v>2</v>
      </c>
      <c r="I10" s="18">
        <v>1</v>
      </c>
      <c r="J10" s="18">
        <v>1</v>
      </c>
      <c r="K10" s="19">
        <v>2</v>
      </c>
      <c r="L10" s="27">
        <v>1</v>
      </c>
    </row>
    <row r="11" spans="1:12" ht="15" thickBot="1" x14ac:dyDescent="0.35">
      <c r="A11" s="79" t="s">
        <v>5</v>
      </c>
      <c r="B11" s="80"/>
      <c r="C11" s="23">
        <f>AVERAGE(C7:C10)</f>
        <v>1.5</v>
      </c>
      <c r="D11" s="23">
        <f t="shared" ref="D11:L11" si="1">AVERAGE(D7:D10)</f>
        <v>1.25</v>
      </c>
      <c r="E11" s="23">
        <f t="shared" si="1"/>
        <v>1.75</v>
      </c>
      <c r="F11" s="23">
        <f t="shared" si="1"/>
        <v>1.75</v>
      </c>
      <c r="G11" s="23">
        <f t="shared" si="1"/>
        <v>2</v>
      </c>
      <c r="H11" s="23">
        <f t="shared" si="1"/>
        <v>2</v>
      </c>
      <c r="I11" s="23">
        <f t="shared" si="1"/>
        <v>1.25</v>
      </c>
      <c r="J11" s="23">
        <f t="shared" si="1"/>
        <v>1</v>
      </c>
      <c r="K11" s="24">
        <f t="shared" si="1"/>
        <v>2.5</v>
      </c>
      <c r="L11" s="24">
        <f t="shared" si="1"/>
        <v>1.5</v>
      </c>
    </row>
    <row r="12" spans="1:12" ht="15" thickBot="1" x14ac:dyDescent="0.35">
      <c r="A12" s="2"/>
      <c r="B12" s="2"/>
      <c r="C12" s="1"/>
      <c r="D12" s="1"/>
      <c r="E12" s="1"/>
      <c r="F12" s="1"/>
      <c r="G12" s="1"/>
      <c r="H12" s="1"/>
      <c r="I12" s="1"/>
      <c r="J12" s="1"/>
      <c r="K12" s="1"/>
      <c r="L12" s="7"/>
    </row>
    <row r="13" spans="1:12" ht="15" thickBot="1" x14ac:dyDescent="0.35">
      <c r="A13" s="74" t="s">
        <v>7</v>
      </c>
      <c r="B13" s="29" t="s">
        <v>4</v>
      </c>
      <c r="C13" s="31" t="s">
        <v>12</v>
      </c>
      <c r="D13" s="32" t="s">
        <v>12</v>
      </c>
      <c r="E13" s="32" t="s">
        <v>12</v>
      </c>
      <c r="F13" s="32" t="s">
        <v>12</v>
      </c>
      <c r="G13" s="11"/>
      <c r="H13" s="11"/>
      <c r="I13" s="32" t="s">
        <v>12</v>
      </c>
      <c r="J13" s="32" t="s">
        <v>12</v>
      </c>
      <c r="K13" s="12"/>
      <c r="L13" s="33" t="s">
        <v>12</v>
      </c>
    </row>
    <row r="14" spans="1:12" ht="15" thickBot="1" x14ac:dyDescent="0.35">
      <c r="A14" s="75"/>
      <c r="B14" s="30" t="s">
        <v>6</v>
      </c>
      <c r="C14" s="9"/>
      <c r="D14" s="10"/>
      <c r="E14" s="10"/>
      <c r="F14" s="10"/>
      <c r="G14" s="85" t="s">
        <v>12</v>
      </c>
      <c r="H14" s="85" t="s">
        <v>12</v>
      </c>
      <c r="I14" s="10"/>
      <c r="J14" s="10"/>
      <c r="K14" s="86" t="s">
        <v>12</v>
      </c>
      <c r="L14" s="13"/>
    </row>
    <row r="15" spans="1:12" ht="15" thickBot="1" x14ac:dyDescent="0.35">
      <c r="A15" s="76"/>
    </row>
    <row r="17" ht="15" customHeight="1" x14ac:dyDescent="0.3"/>
    <row r="18" ht="15" customHeight="1" x14ac:dyDescent="0.3"/>
  </sheetData>
  <mergeCells count="6">
    <mergeCell ref="A1:B1"/>
    <mergeCell ref="A13:A15"/>
    <mergeCell ref="A6:B6"/>
    <mergeCell ref="A11:B11"/>
    <mergeCell ref="A2:A5"/>
    <mergeCell ref="A7:A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7" workbookViewId="0">
      <selection activeCell="J8" sqref="J8"/>
    </sheetView>
  </sheetViews>
  <sheetFormatPr defaultRowHeight="14.4" x14ac:dyDescent="0.3"/>
  <cols>
    <col min="1" max="1" width="30.109375" customWidth="1"/>
    <col min="2" max="2" width="20.44140625" style="1" customWidth="1"/>
    <col min="3" max="3" width="19.33203125" style="1" customWidth="1"/>
    <col min="4" max="4" width="10.44140625" style="1" customWidth="1"/>
    <col min="5" max="5" width="19.21875" customWidth="1"/>
  </cols>
  <sheetData>
    <row r="1" spans="1:5" ht="18" thickBot="1" x14ac:dyDescent="0.4">
      <c r="A1" s="71" t="s">
        <v>73</v>
      </c>
      <c r="B1" s="72"/>
    </row>
    <row r="3" spans="1:5" ht="15" thickBot="1" x14ac:dyDescent="0.35">
      <c r="A3" s="3" t="s">
        <v>13</v>
      </c>
    </row>
    <row r="4" spans="1:5" ht="29.4" thickBot="1" x14ac:dyDescent="0.35">
      <c r="A4" s="54" t="s">
        <v>14</v>
      </c>
      <c r="B4" s="55" t="s">
        <v>18</v>
      </c>
      <c r="C4" s="56" t="s">
        <v>19</v>
      </c>
      <c r="D4" s="57" t="s">
        <v>17</v>
      </c>
      <c r="E4" s="58" t="s">
        <v>85</v>
      </c>
    </row>
    <row r="5" spans="1:5" x14ac:dyDescent="0.3">
      <c r="A5" s="49" t="s">
        <v>74</v>
      </c>
      <c r="B5" s="36">
        <v>330</v>
      </c>
      <c r="C5" s="37">
        <v>30</v>
      </c>
      <c r="D5" s="38">
        <f>B5*C5</f>
        <v>9900</v>
      </c>
      <c r="E5" s="39">
        <f>(D5/$D$28) *100</f>
        <v>11.82089552238806</v>
      </c>
    </row>
    <row r="6" spans="1:5" x14ac:dyDescent="0.3">
      <c r="A6" s="50" t="s">
        <v>75</v>
      </c>
      <c r="B6" s="40">
        <v>100</v>
      </c>
      <c r="C6" s="41">
        <v>40</v>
      </c>
      <c r="D6" s="42">
        <f>B6*C6</f>
        <v>4000</v>
      </c>
      <c r="E6" s="43">
        <f>(D6/$D$28) *100</f>
        <v>4.7761194029850751</v>
      </c>
    </row>
    <row r="7" spans="1:5" x14ac:dyDescent="0.3">
      <c r="A7" s="50" t="s">
        <v>76</v>
      </c>
      <c r="B7" s="40">
        <v>150</v>
      </c>
      <c r="C7" s="41">
        <v>35</v>
      </c>
      <c r="D7" s="42">
        <f>B7*C7</f>
        <v>5250</v>
      </c>
      <c r="E7" s="43">
        <f>(D7/$D$28) *100</f>
        <v>6.2686567164179099</v>
      </c>
    </row>
    <row r="8" spans="1:5" x14ac:dyDescent="0.3">
      <c r="A8" s="51" t="s">
        <v>77</v>
      </c>
      <c r="B8" s="44">
        <v>80</v>
      </c>
      <c r="C8" s="45">
        <v>45</v>
      </c>
      <c r="D8" s="42">
        <f>B8*C8</f>
        <v>3600</v>
      </c>
      <c r="E8" s="43">
        <f>(D8/$D$28) *100</f>
        <v>4.2985074626865671</v>
      </c>
    </row>
    <row r="9" spans="1:5" ht="15" thickBot="1" x14ac:dyDescent="0.35">
      <c r="A9" s="52" t="s">
        <v>78</v>
      </c>
      <c r="B9" s="46">
        <v>200</v>
      </c>
      <c r="C9" s="47">
        <v>25</v>
      </c>
      <c r="D9" s="48">
        <f>B9*C9</f>
        <v>5000</v>
      </c>
      <c r="E9" s="43">
        <f>(D9/$D$28) *100</f>
        <v>5.9701492537313428</v>
      </c>
    </row>
    <row r="11" spans="1:5" ht="15" thickBot="1" x14ac:dyDescent="0.35">
      <c r="A11" s="4" t="s">
        <v>23</v>
      </c>
      <c r="B11" s="5"/>
      <c r="C11" s="5"/>
      <c r="D11" s="5"/>
    </row>
    <row r="12" spans="1:5" ht="29.4" thickBot="1" x14ac:dyDescent="0.35">
      <c r="A12" s="59" t="s">
        <v>24</v>
      </c>
      <c r="B12" s="60" t="s">
        <v>20</v>
      </c>
      <c r="C12" s="61" t="s">
        <v>21</v>
      </c>
      <c r="D12" s="62" t="s">
        <v>17</v>
      </c>
      <c r="E12" s="63" t="s">
        <v>85</v>
      </c>
    </row>
    <row r="13" spans="1:5" x14ac:dyDescent="0.3">
      <c r="A13" s="49" t="s">
        <v>79</v>
      </c>
      <c r="B13" s="36">
        <v>2</v>
      </c>
      <c r="C13" s="37">
        <v>1500</v>
      </c>
      <c r="D13" s="38">
        <f>B13*C13</f>
        <v>3000</v>
      </c>
      <c r="E13" s="39">
        <f>(D13/$D$28) *100</f>
        <v>3.5820895522388061</v>
      </c>
    </row>
    <row r="14" spans="1:5" ht="15" thickBot="1" x14ac:dyDescent="0.35">
      <c r="A14" s="52" t="s">
        <v>80</v>
      </c>
      <c r="B14" s="46">
        <v>3</v>
      </c>
      <c r="C14" s="47">
        <v>2000</v>
      </c>
      <c r="D14" s="48">
        <f>B14*C14</f>
        <v>6000</v>
      </c>
      <c r="E14" s="43">
        <f>(D14/$D$28) *100</f>
        <v>7.1641791044776122</v>
      </c>
    </row>
    <row r="16" spans="1:5" ht="15" thickBot="1" x14ac:dyDescent="0.35">
      <c r="A16" s="3" t="s">
        <v>22</v>
      </c>
    </row>
    <row r="17" spans="1:7" ht="29.4" thickBot="1" x14ac:dyDescent="0.35">
      <c r="A17" s="59" t="s">
        <v>24</v>
      </c>
      <c r="B17" s="64"/>
      <c r="C17" s="65"/>
      <c r="D17" s="62" t="s">
        <v>16</v>
      </c>
      <c r="E17" s="63" t="s">
        <v>85</v>
      </c>
    </row>
    <row r="18" spans="1:7" x14ac:dyDescent="0.3">
      <c r="A18" s="49" t="s">
        <v>52</v>
      </c>
      <c r="B18" s="36">
        <v>10000</v>
      </c>
      <c r="C18" s="37"/>
      <c r="D18" s="38">
        <v>10000</v>
      </c>
      <c r="E18" s="39">
        <f>(D18/$D$28) *100</f>
        <v>11.940298507462686</v>
      </c>
    </row>
    <row r="19" spans="1:7" ht="29.4" thickBot="1" x14ac:dyDescent="0.35">
      <c r="A19" s="53" t="s">
        <v>81</v>
      </c>
      <c r="B19" s="46">
        <v>3000</v>
      </c>
      <c r="C19" s="47"/>
      <c r="D19" s="48">
        <v>3000</v>
      </c>
      <c r="E19" s="43">
        <f>(D19/$D$28) *100</f>
        <v>3.5820895522388061</v>
      </c>
    </row>
    <row r="20" spans="1:7" x14ac:dyDescent="0.3">
      <c r="A20" s="6"/>
      <c r="B20" s="2"/>
      <c r="C20" s="2"/>
      <c r="D20" s="2"/>
      <c r="G20" s="6"/>
    </row>
    <row r="21" spans="1:7" ht="15" thickBot="1" x14ac:dyDescent="0.35">
      <c r="A21" s="3" t="s">
        <v>25</v>
      </c>
    </row>
    <row r="22" spans="1:7" ht="29.4" thickBot="1" x14ac:dyDescent="0.35">
      <c r="A22" s="59" t="s">
        <v>24</v>
      </c>
      <c r="B22" s="60" t="s">
        <v>15</v>
      </c>
      <c r="C22" s="61" t="s">
        <v>26</v>
      </c>
      <c r="D22" s="62" t="s">
        <v>17</v>
      </c>
      <c r="E22" s="63" t="s">
        <v>85</v>
      </c>
    </row>
    <row r="23" spans="1:7" x14ac:dyDescent="0.3">
      <c r="A23" s="49" t="s">
        <v>82</v>
      </c>
      <c r="B23" s="36">
        <v>20</v>
      </c>
      <c r="C23" s="37">
        <v>200</v>
      </c>
      <c r="D23" s="38">
        <f>B23*C23</f>
        <v>4000</v>
      </c>
      <c r="E23" s="39">
        <f>(D23/$D$28) *100</f>
        <v>4.7761194029850751</v>
      </c>
    </row>
    <row r="24" spans="1:7" x14ac:dyDescent="0.3">
      <c r="A24" s="50" t="s">
        <v>83</v>
      </c>
      <c r="B24" s="40">
        <v>15</v>
      </c>
      <c r="C24" s="41">
        <v>300</v>
      </c>
      <c r="D24" s="42">
        <f>B24*C24</f>
        <v>4500</v>
      </c>
      <c r="E24" s="43">
        <f>(D24/$D$28) *100</f>
        <v>5.3731343283582085</v>
      </c>
    </row>
    <row r="25" spans="1:7" x14ac:dyDescent="0.3">
      <c r="A25" s="50" t="s">
        <v>84</v>
      </c>
      <c r="B25" s="40">
        <v>5</v>
      </c>
      <c r="C25" s="41">
        <v>5000</v>
      </c>
      <c r="D25" s="42">
        <f>B25*C25</f>
        <v>25000</v>
      </c>
      <c r="E25" s="43">
        <f>(D25/$D$28) *100</f>
        <v>29.850746268656714</v>
      </c>
    </row>
    <row r="26" spans="1:7" ht="15" thickBot="1" x14ac:dyDescent="0.35">
      <c r="A26" s="52" t="s">
        <v>27</v>
      </c>
      <c r="B26" s="46">
        <v>1</v>
      </c>
      <c r="C26" s="47">
        <v>500</v>
      </c>
      <c r="D26" s="48">
        <f>B26*C26</f>
        <v>500</v>
      </c>
      <c r="E26" s="43">
        <f>(D26/$D$28) *100</f>
        <v>0.59701492537313439</v>
      </c>
    </row>
    <row r="27" spans="1:7" ht="15" thickBot="1" x14ac:dyDescent="0.35"/>
    <row r="28" spans="1:7" ht="15" thickBot="1" x14ac:dyDescent="0.35">
      <c r="A28" s="82" t="s">
        <v>28</v>
      </c>
      <c r="B28" s="83"/>
      <c r="C28" s="84"/>
      <c r="D28" s="66">
        <f>SUM(D1:D27)</f>
        <v>83750</v>
      </c>
      <c r="E28" s="67">
        <f>SUM(E5,E6,E7,E8,E9,E13,E14,E18,E19,E23,E24,E25,E26)</f>
        <v>99.999999999999986</v>
      </c>
    </row>
  </sheetData>
  <mergeCells count="1">
    <mergeCell ref="A28:C2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G4" sqref="G4"/>
    </sheetView>
  </sheetViews>
  <sheetFormatPr defaultRowHeight="14.4" x14ac:dyDescent="0.3"/>
  <cols>
    <col min="1" max="1" width="13.5546875" customWidth="1"/>
    <col min="2" max="2" width="18.44140625" customWidth="1"/>
    <col min="3" max="3" width="16.21875" customWidth="1"/>
    <col min="4" max="4" width="18.5546875" customWidth="1"/>
    <col min="5" max="5" width="16.44140625" customWidth="1"/>
    <col min="6" max="6" width="16.33203125" customWidth="1"/>
  </cols>
  <sheetData>
    <row r="1" spans="1:6" ht="29.4" thickBot="1" x14ac:dyDescent="0.35">
      <c r="A1" s="68" t="s">
        <v>36</v>
      </c>
      <c r="B1" s="68" t="s">
        <v>37</v>
      </c>
      <c r="C1" s="68" t="s">
        <v>38</v>
      </c>
      <c r="D1" s="68" t="s">
        <v>39</v>
      </c>
      <c r="E1" s="68" t="s">
        <v>40</v>
      </c>
      <c r="F1" s="68" t="s">
        <v>41</v>
      </c>
    </row>
    <row r="2" spans="1:6" ht="28.8" x14ac:dyDescent="0.3">
      <c r="A2" s="69" t="s">
        <v>42</v>
      </c>
      <c r="B2" s="69" t="s">
        <v>43</v>
      </c>
      <c r="C2" s="69" t="s">
        <v>44</v>
      </c>
      <c r="D2" s="69" t="s">
        <v>45</v>
      </c>
      <c r="E2" s="69" t="s">
        <v>46</v>
      </c>
      <c r="F2" s="69" t="s">
        <v>47</v>
      </c>
    </row>
    <row r="3" spans="1:6" ht="28.8" x14ac:dyDescent="0.3">
      <c r="A3" s="70" t="s">
        <v>48</v>
      </c>
      <c r="B3" s="70" t="s">
        <v>49</v>
      </c>
      <c r="C3" s="70"/>
      <c r="D3" s="70" t="s">
        <v>50</v>
      </c>
      <c r="E3" s="70" t="s">
        <v>51</v>
      </c>
      <c r="F3" s="70"/>
    </row>
    <row r="4" spans="1:6" ht="28.8" x14ac:dyDescent="0.3">
      <c r="A4" s="70" t="s">
        <v>52</v>
      </c>
      <c r="B4" s="70" t="s">
        <v>53</v>
      </c>
      <c r="C4" s="70"/>
      <c r="D4" s="70" t="s">
        <v>54</v>
      </c>
      <c r="E4" s="70" t="s">
        <v>55</v>
      </c>
      <c r="F4" s="70"/>
    </row>
    <row r="5" spans="1:6" ht="28.8" x14ac:dyDescent="0.3">
      <c r="A5" s="70" t="s">
        <v>56</v>
      </c>
      <c r="B5" s="70" t="s">
        <v>57</v>
      </c>
      <c r="C5" s="70"/>
      <c r="D5" s="70" t="s">
        <v>58</v>
      </c>
      <c r="E5" s="70" t="s">
        <v>59</v>
      </c>
      <c r="F5" s="70"/>
    </row>
    <row r="6" spans="1:6" ht="28.8" x14ac:dyDescent="0.3">
      <c r="A6" s="70" t="s">
        <v>60</v>
      </c>
      <c r="B6" s="70" t="s">
        <v>61</v>
      </c>
      <c r="C6" s="70"/>
      <c r="D6" s="70"/>
      <c r="E6" s="70" t="s">
        <v>62</v>
      </c>
      <c r="F6" s="70"/>
    </row>
    <row r="7" spans="1:6" ht="28.8" x14ac:dyDescent="0.3">
      <c r="A7" s="70" t="s">
        <v>63</v>
      </c>
      <c r="B7" s="70"/>
      <c r="C7" s="70"/>
      <c r="D7" s="70"/>
      <c r="E7" s="70" t="s">
        <v>68</v>
      </c>
      <c r="F7" s="70"/>
    </row>
    <row r="8" spans="1:6" ht="28.8" x14ac:dyDescent="0.3">
      <c r="A8" s="70" t="s">
        <v>64</v>
      </c>
      <c r="B8" s="70"/>
      <c r="C8" s="70"/>
      <c r="D8" s="70"/>
      <c r="E8" s="70" t="s">
        <v>69</v>
      </c>
      <c r="F8" s="70"/>
    </row>
    <row r="9" spans="1:6" ht="28.8" x14ac:dyDescent="0.3">
      <c r="A9" s="70" t="s">
        <v>65</v>
      </c>
      <c r="B9" s="70"/>
      <c r="C9" s="70"/>
      <c r="D9" s="70"/>
      <c r="E9" s="70" t="s">
        <v>70</v>
      </c>
      <c r="F9" s="70"/>
    </row>
    <row r="10" spans="1:6" ht="28.8" x14ac:dyDescent="0.3">
      <c r="A10" s="70" t="s">
        <v>66</v>
      </c>
      <c r="B10" s="70"/>
      <c r="C10" s="70"/>
      <c r="D10" s="70"/>
      <c r="E10" s="70" t="s">
        <v>71</v>
      </c>
      <c r="F10" s="70"/>
    </row>
    <row r="11" spans="1:6" ht="27" customHeight="1" x14ac:dyDescent="0.3">
      <c r="A11" s="70" t="s">
        <v>67</v>
      </c>
      <c r="B11" s="70"/>
      <c r="C11" s="70"/>
      <c r="D11" s="70"/>
      <c r="E11" s="70" t="s">
        <v>72</v>
      </c>
      <c r="F11" s="70"/>
    </row>
    <row r="12" spans="1:6" x14ac:dyDescent="0.3">
      <c r="A12" s="8"/>
      <c r="B12" s="8"/>
      <c r="C12" s="8"/>
      <c r="D12" s="8"/>
      <c r="E12" s="8"/>
      <c r="F12" s="8"/>
    </row>
    <row r="13" spans="1:6" x14ac:dyDescent="0.3">
      <c r="A13" s="8"/>
      <c r="B13" s="8"/>
      <c r="C13" s="8"/>
      <c r="D13" s="8"/>
      <c r="E13" s="8"/>
      <c r="F13" s="8"/>
    </row>
    <row r="14" spans="1:6" x14ac:dyDescent="0.3">
      <c r="A14" s="8"/>
      <c r="B14" s="8"/>
      <c r="C14" s="8"/>
      <c r="D14" s="8"/>
      <c r="E14" s="8"/>
      <c r="F14" s="8"/>
    </row>
    <row r="15" spans="1:6" x14ac:dyDescent="0.3">
      <c r="A15" s="8"/>
      <c r="B15" s="8"/>
      <c r="C15" s="8"/>
      <c r="D15" s="8"/>
      <c r="E15" s="8"/>
      <c r="F15" s="8"/>
    </row>
    <row r="16" spans="1:6" x14ac:dyDescent="0.3">
      <c r="A16" s="8"/>
      <c r="B16" s="8"/>
      <c r="C16" s="8"/>
      <c r="D16" s="8"/>
      <c r="E16" s="8"/>
      <c r="F16" s="8"/>
    </row>
    <row r="17" spans="1:6" x14ac:dyDescent="0.3">
      <c r="A17" s="8"/>
      <c r="B17" s="8"/>
      <c r="C17" s="8"/>
      <c r="D17" s="8"/>
      <c r="E17" s="8"/>
      <c r="F17" s="8"/>
    </row>
    <row r="18" spans="1:6" x14ac:dyDescent="0.3">
      <c r="A18" s="8"/>
      <c r="B18" s="8"/>
      <c r="C18" s="8"/>
      <c r="D18" s="8"/>
      <c r="E18" s="8"/>
      <c r="F18" s="8"/>
    </row>
    <row r="19" spans="1:6" x14ac:dyDescent="0.3">
      <c r="A19" s="8"/>
      <c r="B19" s="8"/>
      <c r="C19" s="8"/>
      <c r="D19" s="8"/>
      <c r="E19" s="8"/>
      <c r="F19" s="8"/>
    </row>
    <row r="20" spans="1:6" x14ac:dyDescent="0.3">
      <c r="A20" s="8"/>
      <c r="B20" s="8"/>
      <c r="C20" s="8"/>
      <c r="D20" s="8"/>
      <c r="E20" s="8"/>
      <c r="F20" s="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AFC1106DB8A04488E866355A5CEB218" ma:contentTypeVersion="2" ma:contentTypeDescription="Stvaranje novog dokumenta." ma:contentTypeScope="" ma:versionID="cf5653b097a0dc1db313e4d0258d9f51">
  <xsd:schema xmlns:xsd="http://www.w3.org/2001/XMLSchema" xmlns:p="http://schemas.microsoft.com/office/2006/metadata/properties" xmlns:ns2="d34a4129-52ec-4ee5-bc77-23d8e5f94cfd" targetNamespace="http://schemas.microsoft.com/office/2006/metadata/properties" ma:root="true" ma:fieldsID="3c81d14dc3ad95f274f0f0999b8e60d5" ns2:_="">
    <xsd:import namespace="d34a4129-52ec-4ee5-bc77-23d8e5f94cfd"/>
    <xsd:element name="properties">
      <xsd:complexType>
        <xsd:sequence>
          <xsd:element name="documentManagement">
            <xsd:complexType>
              <xsd:all>
                <xsd:element ref="ns2:Komenta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34a4129-52ec-4ee5-bc77-23d8e5f94cfd" elementFormDefault="qualified">
    <xsd:import namespace="http://schemas.microsoft.com/office/2006/documentManagement/types"/>
    <xsd:element name="Komentar" ma:index="8" nillable="true" ma:displayName="Komentar" ma:internalName="Komentar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Vrsta sadržaja" ma:readOnly="true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Komentar xmlns="d34a4129-52ec-4ee5-bc77-23d8e5f94cfd" xsi:nil="true"/>
  </documentManagement>
</p:properties>
</file>

<file path=customXml/itemProps1.xml><?xml version="1.0" encoding="utf-8"?>
<ds:datastoreItem xmlns:ds="http://schemas.openxmlformats.org/officeDocument/2006/customXml" ds:itemID="{033D9B50-45AF-432E-87DC-2944701B19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4a4129-52ec-4ee5-bc77-23d8e5f94cfd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5758EF3-F7D3-4420-8E13-AF1AC80FD1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7DA977-5768-4922-8197-65E8CF2221D8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d34a4129-52ec-4ee5-bc77-23d8e5f94cfd"/>
    <ds:schemaRef ds:uri="http://purl.org/dc/elements/1.1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Analiza izvedivosti</vt:lpstr>
      <vt:lpstr>Analiza troškova</vt:lpstr>
      <vt:lpstr>Izvodiljivost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Novine-StudijaIzvedivosti</dc:title>
  <dc:creator>Jelena Baksa</dc:creator>
  <cp:lastModifiedBy>Luka</cp:lastModifiedBy>
  <dcterms:created xsi:type="dcterms:W3CDTF">2014-03-20T08:46:49Z</dcterms:created>
  <dcterms:modified xsi:type="dcterms:W3CDTF">2024-06-17T15:20:16Z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0x0101007AFC1106DB8A04488E866355A5CEB218</vt:lpwstr>
  </property>
</Properties>
</file>