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48269838-B169-48B7-A0B4-B24AED6C4DB0}" xr6:coauthVersionLast="47" xr6:coauthVersionMax="47" xr10:uidLastSave="{00000000-0000-0000-0000-000000000000}"/>
  <bookViews>
    <workbookView xWindow="-120" yWindow="-120" windowWidth="20730" windowHeight="11040" activeTab="1" xr2:uid="{5391B945-A9C2-4683-B08F-4B173EC69F04}"/>
  </bookViews>
  <sheets>
    <sheet name="BRANCO" sheetId="5" r:id="rId1"/>
    <sheet name="CRASH" sheetId="6" r:id="rId2"/>
    <sheet name="DOUB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O1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D6" i="6"/>
  <c r="L4" i="6"/>
  <c r="M4" i="6" s="1"/>
  <c r="E3" i="6"/>
  <c r="E6" i="6" s="1"/>
  <c r="H4" i="6" s="1"/>
  <c r="O1" i="6"/>
  <c r="D6" i="5"/>
  <c r="E3" i="5"/>
  <c r="E6" i="5" s="1"/>
  <c r="H4" i="5" s="1"/>
  <c r="C4" i="3"/>
  <c r="F2" i="3" s="1"/>
  <c r="G2" i="3" s="1"/>
  <c r="N8" i="3"/>
  <c r="N9" i="3"/>
  <c r="N7" i="3"/>
  <c r="M19" i="5" l="1"/>
  <c r="M25" i="5"/>
  <c r="M17" i="5"/>
  <c r="M9" i="5"/>
  <c r="M24" i="5"/>
  <c r="M16" i="5"/>
  <c r="M8" i="5"/>
  <c r="M10" i="5"/>
  <c r="M23" i="5"/>
  <c r="M15" i="5"/>
  <c r="M7" i="5"/>
  <c r="M26" i="5"/>
  <c r="M22" i="5"/>
  <c r="M14" i="5"/>
  <c r="M6" i="5"/>
  <c r="M27" i="5"/>
  <c r="M18" i="5"/>
  <c r="M3" i="5"/>
  <c r="M21" i="5"/>
  <c r="M13" i="5"/>
  <c r="M5" i="5"/>
  <c r="M11" i="5"/>
  <c r="M20" i="5"/>
  <c r="M12" i="5"/>
  <c r="M4" i="5"/>
  <c r="L5" i="6"/>
  <c r="M5" i="6" s="1"/>
  <c r="I4" i="6"/>
  <c r="H5" i="6" s="1"/>
  <c r="K6" i="3"/>
  <c r="L6" i="6" l="1"/>
  <c r="I4" i="5"/>
  <c r="F4" i="5"/>
  <c r="L7" i="6"/>
  <c r="M6" i="6"/>
  <c r="I5" i="6"/>
  <c r="H6" i="6" s="1"/>
  <c r="K7" i="3"/>
  <c r="K8" i="3" s="1"/>
  <c r="L6" i="3"/>
  <c r="O7" i="3"/>
  <c r="J4" i="5" l="1"/>
  <c r="H5" i="5"/>
  <c r="I5" i="5" s="1"/>
  <c r="H6" i="5" s="1"/>
  <c r="I6" i="6"/>
  <c r="H7" i="6" s="1"/>
  <c r="M7" i="6"/>
  <c r="L8" i="6"/>
  <c r="L7" i="3"/>
  <c r="O8" i="3"/>
  <c r="L8" i="3"/>
  <c r="K9" i="3"/>
  <c r="L9" i="3" s="1"/>
  <c r="O9" i="3"/>
  <c r="F5" i="5" l="1"/>
  <c r="J5" i="5"/>
  <c r="I6" i="5"/>
  <c r="F6" i="5"/>
  <c r="L9" i="6"/>
  <c r="M8" i="6"/>
  <c r="I7" i="6"/>
  <c r="H8" i="6" s="1"/>
  <c r="J6" i="5" l="1"/>
  <c r="H7" i="5"/>
  <c r="F7" i="5" s="1"/>
  <c r="I8" i="6"/>
  <c r="H9" i="6" s="1"/>
  <c r="M9" i="6"/>
  <c r="L10" i="6"/>
  <c r="I7" i="5" l="1"/>
  <c r="H8" i="5" s="1"/>
  <c r="I8" i="5" s="1"/>
  <c r="J7" i="5"/>
  <c r="F8" i="5"/>
  <c r="I9" i="6"/>
  <c r="H10" i="6" s="1"/>
  <c r="L11" i="6"/>
  <c r="M10" i="6"/>
  <c r="J8" i="5" l="1"/>
  <c r="H9" i="5"/>
  <c r="F9" i="5" s="1"/>
  <c r="M11" i="6"/>
  <c r="L12" i="6"/>
  <c r="I10" i="6"/>
  <c r="H11" i="6" s="1"/>
  <c r="I9" i="5" l="1"/>
  <c r="H10" i="5" s="1"/>
  <c r="I10" i="5" s="1"/>
  <c r="I11" i="6"/>
  <c r="H12" i="6" s="1"/>
  <c r="L13" i="6"/>
  <c r="M12" i="6"/>
  <c r="J9" i="5" l="1"/>
  <c r="F10" i="5"/>
  <c r="J10" i="5"/>
  <c r="H11" i="5"/>
  <c r="F11" i="5" s="1"/>
  <c r="I11" i="5"/>
  <c r="H12" i="5" s="1"/>
  <c r="M13" i="6"/>
  <c r="L14" i="6"/>
  <c r="I12" i="6"/>
  <c r="H13" i="6" s="1"/>
  <c r="I12" i="5" l="1"/>
  <c r="J11" i="5"/>
  <c r="F12" i="5"/>
  <c r="I13" i="6"/>
  <c r="H14" i="6" s="1"/>
  <c r="L15" i="6"/>
  <c r="M14" i="6"/>
  <c r="J12" i="5" l="1"/>
  <c r="H13" i="5"/>
  <c r="F13" i="5" s="1"/>
  <c r="I13" i="5"/>
  <c r="H14" i="5" s="1"/>
  <c r="M15" i="6"/>
  <c r="L16" i="6"/>
  <c r="I14" i="6"/>
  <c r="H15" i="6" s="1"/>
  <c r="I14" i="5" l="1"/>
  <c r="J13" i="5"/>
  <c r="F14" i="5"/>
  <c r="I15" i="6"/>
  <c r="H16" i="6" s="1"/>
  <c r="L17" i="6"/>
  <c r="M16" i="6"/>
  <c r="J14" i="5" l="1"/>
  <c r="H15" i="5"/>
  <c r="F15" i="5" s="1"/>
  <c r="M17" i="6"/>
  <c r="L18" i="6"/>
  <c r="I16" i="6"/>
  <c r="H17" i="6" s="1"/>
  <c r="I15" i="5" l="1"/>
  <c r="H16" i="5" s="1"/>
  <c r="I16" i="5" s="1"/>
  <c r="J15" i="5"/>
  <c r="F16" i="5"/>
  <c r="I17" i="6"/>
  <c r="H18" i="6" s="1"/>
  <c r="L19" i="6"/>
  <c r="M18" i="6"/>
  <c r="J16" i="5" l="1"/>
  <c r="H17" i="5"/>
  <c r="F17" i="5" s="1"/>
  <c r="L20" i="6"/>
  <c r="M19" i="6"/>
  <c r="I18" i="6"/>
  <c r="H19" i="6" s="1"/>
  <c r="I17" i="5" l="1"/>
  <c r="H18" i="5" s="1"/>
  <c r="I18" i="5" s="1"/>
  <c r="I19" i="6"/>
  <c r="J17" i="5"/>
  <c r="F18" i="5"/>
  <c r="M20" i="6"/>
  <c r="L21" i="6"/>
  <c r="J18" i="5" l="1"/>
  <c r="H19" i="5"/>
  <c r="F19" i="5" s="1"/>
  <c r="L22" i="6"/>
  <c r="M21" i="6"/>
  <c r="I19" i="5" l="1"/>
  <c r="L23" i="6"/>
  <c r="M22" i="6"/>
  <c r="J19" i="5" l="1"/>
  <c r="H20" i="5"/>
  <c r="L24" i="6"/>
  <c r="M23" i="6"/>
  <c r="I20" i="5" l="1"/>
  <c r="F20" i="5"/>
  <c r="M24" i="6"/>
  <c r="L25" i="6"/>
  <c r="H21" i="5" l="1"/>
  <c r="J20" i="5"/>
  <c r="I21" i="5"/>
  <c r="F21" i="5"/>
  <c r="L26" i="6"/>
  <c r="M25" i="6"/>
  <c r="H22" i="5" l="1"/>
  <c r="I22" i="5" s="1"/>
  <c r="J21" i="5"/>
  <c r="L27" i="6"/>
  <c r="M26" i="6"/>
  <c r="F22" i="5" l="1"/>
  <c r="H23" i="5"/>
  <c r="J22" i="5"/>
  <c r="I23" i="5"/>
  <c r="F23" i="5"/>
  <c r="L28" i="6"/>
  <c r="M27" i="6"/>
  <c r="H24" i="5" l="1"/>
  <c r="I24" i="5" s="1"/>
  <c r="J23" i="5"/>
  <c r="M28" i="6"/>
  <c r="L29" i="6"/>
  <c r="F24" i="5" l="1"/>
  <c r="H25" i="5"/>
  <c r="J24" i="5"/>
  <c r="I25" i="5"/>
  <c r="F25" i="5"/>
  <c r="L30" i="6"/>
  <c r="M29" i="6"/>
  <c r="H26" i="5" l="1"/>
  <c r="J25" i="5"/>
  <c r="I26" i="5"/>
  <c r="F26" i="5"/>
  <c r="L31" i="6"/>
  <c r="M30" i="6"/>
  <c r="H27" i="5" l="1"/>
  <c r="J26" i="5"/>
  <c r="F27" i="5"/>
  <c r="I27" i="5"/>
  <c r="J27" i="5" s="1"/>
  <c r="L32" i="6"/>
  <c r="M31" i="6"/>
  <c r="M32" i="6" l="1"/>
  <c r="L33" i="6"/>
  <c r="L34" i="6" l="1"/>
  <c r="M33" i="6"/>
  <c r="L35" i="6" l="1"/>
  <c r="M34" i="6"/>
  <c r="L36" i="6" l="1"/>
  <c r="M35" i="6"/>
  <c r="M36" i="6" l="1"/>
  <c r="L37" i="6"/>
  <c r="L38" i="6" l="1"/>
  <c r="M37" i="6"/>
  <c r="L39" i="6" l="1"/>
  <c r="M38" i="6"/>
  <c r="L40" i="6" l="1"/>
  <c r="M39" i="6"/>
  <c r="M40" i="6" l="1"/>
  <c r="L41" i="6"/>
  <c r="L42" i="6" l="1"/>
  <c r="M41" i="6"/>
  <c r="L43" i="6" l="1"/>
  <c r="M42" i="6"/>
  <c r="L44" i="6" l="1"/>
  <c r="M43" i="6"/>
  <c r="M44" i="6" l="1"/>
  <c r="L45" i="6"/>
  <c r="L46" i="6" l="1"/>
  <c r="M45" i="6"/>
  <c r="L47" i="6" l="1"/>
  <c r="M46" i="6"/>
  <c r="L48" i="6" l="1"/>
  <c r="M47" i="6"/>
  <c r="M48" i="6" l="1"/>
  <c r="L49" i="6"/>
  <c r="L50" i="6" l="1"/>
  <c r="M49" i="6"/>
  <c r="L51" i="6" l="1"/>
  <c r="M50" i="6"/>
  <c r="L52" i="6" l="1"/>
  <c r="M51" i="6"/>
  <c r="M52" i="6" l="1"/>
  <c r="L53" i="6"/>
  <c r="L54" i="6" l="1"/>
  <c r="M53" i="6"/>
  <c r="L55" i="6" l="1"/>
  <c r="M54" i="6"/>
  <c r="L56" i="6" l="1"/>
  <c r="M55" i="6"/>
  <c r="M56" i="6" l="1"/>
  <c r="L57" i="6"/>
  <c r="L58" i="6" l="1"/>
  <c r="M57" i="6"/>
  <c r="L59" i="6" l="1"/>
  <c r="M58" i="6"/>
  <c r="L60" i="6" l="1"/>
  <c r="M59" i="6"/>
  <c r="M60" i="6" l="1"/>
  <c r="L61" i="6"/>
  <c r="L62" i="6" l="1"/>
  <c r="M61" i="6"/>
  <c r="L63" i="6" l="1"/>
  <c r="M62" i="6"/>
  <c r="L64" i="6" l="1"/>
  <c r="M63" i="6"/>
  <c r="M64" i="6" l="1"/>
  <c r="L65" i="6"/>
  <c r="L66" i="6" l="1"/>
  <c r="M65" i="6"/>
  <c r="L67" i="6" l="1"/>
  <c r="M66" i="6"/>
  <c r="L68" i="6" l="1"/>
  <c r="M67" i="6"/>
  <c r="M68" i="6" l="1"/>
  <c r="L69" i="6"/>
  <c r="L70" i="6" l="1"/>
  <c r="M69" i="6"/>
  <c r="L71" i="6" l="1"/>
  <c r="M70" i="6"/>
  <c r="L72" i="6" l="1"/>
  <c r="M71" i="6"/>
  <c r="M72" i="6" l="1"/>
  <c r="L73" i="6"/>
  <c r="L74" i="6" l="1"/>
  <c r="M73" i="6"/>
  <c r="L75" i="6" l="1"/>
  <c r="M74" i="6"/>
  <c r="L76" i="6" l="1"/>
  <c r="M75" i="6"/>
  <c r="M76" i="6" l="1"/>
  <c r="L77" i="6"/>
  <c r="L78" i="6" l="1"/>
  <c r="M77" i="6"/>
  <c r="L79" i="6" l="1"/>
  <c r="M78" i="6"/>
  <c r="L80" i="6" l="1"/>
  <c r="M79" i="6"/>
  <c r="M80" i="6" l="1"/>
  <c r="L81" i="6"/>
  <c r="L82" i="6" l="1"/>
  <c r="M81" i="6"/>
  <c r="L83" i="6" l="1"/>
  <c r="M82" i="6"/>
  <c r="L84" i="6" l="1"/>
  <c r="M83" i="6"/>
  <c r="M84" i="6" l="1"/>
  <c r="L85" i="6"/>
  <c r="L86" i="6" l="1"/>
  <c r="M85" i="6"/>
  <c r="L87" i="6" l="1"/>
  <c r="M86" i="6"/>
  <c r="L88" i="6" l="1"/>
  <c r="M87" i="6"/>
  <c r="M88" i="6" l="1"/>
  <c r="L89" i="6"/>
  <c r="L90" i="6" l="1"/>
  <c r="M89" i="6"/>
  <c r="L91" i="6" l="1"/>
  <c r="M90" i="6"/>
  <c r="L92" i="6" l="1"/>
  <c r="M91" i="6"/>
  <c r="M92" i="6" l="1"/>
  <c r="L93" i="6"/>
  <c r="M93" i="6" l="1"/>
  <c r="L94" i="6"/>
  <c r="L95" i="6" l="1"/>
  <c r="M94" i="6"/>
  <c r="L96" i="6" l="1"/>
  <c r="M95" i="6"/>
  <c r="M96" i="6" l="1"/>
  <c r="L97" i="6"/>
  <c r="M97" i="6" l="1"/>
  <c r="L98" i="6"/>
  <c r="L99" i="6" l="1"/>
  <c r="M98" i="6"/>
  <c r="L100" i="6" l="1"/>
  <c r="M99" i="6"/>
  <c r="L101" i="6" l="1"/>
  <c r="M100" i="6"/>
  <c r="M101" i="6" l="1"/>
  <c r="L102" i="6"/>
  <c r="L103" i="6" l="1"/>
  <c r="M102" i="6"/>
  <c r="L104" i="6" l="1"/>
  <c r="M103" i="6"/>
  <c r="L105" i="6" l="1"/>
  <c r="M104" i="6"/>
  <c r="M105" i="6" l="1"/>
  <c r="L106" i="6"/>
  <c r="L107" i="6" l="1"/>
  <c r="M106" i="6"/>
  <c r="L108" i="6" l="1"/>
  <c r="M107" i="6"/>
  <c r="L109" i="6" l="1"/>
  <c r="M108" i="6"/>
  <c r="M109" i="6" l="1"/>
  <c r="L110" i="6"/>
  <c r="L111" i="6" l="1"/>
  <c r="M110" i="6"/>
  <c r="L112" i="6" l="1"/>
  <c r="M111" i="6"/>
  <c r="L113" i="6" l="1"/>
  <c r="M112" i="6"/>
  <c r="M113" i="6" l="1"/>
  <c r="L114" i="6"/>
  <c r="L115" i="6" l="1"/>
  <c r="M114" i="6"/>
  <c r="L116" i="6" l="1"/>
  <c r="M115" i="6"/>
  <c r="L117" i="6" l="1"/>
  <c r="M116" i="6"/>
  <c r="M117" i="6" l="1"/>
  <c r="L118" i="6"/>
  <c r="L119" i="6" l="1"/>
  <c r="M118" i="6"/>
  <c r="L120" i="6" l="1"/>
  <c r="M119" i="6"/>
  <c r="L121" i="6" l="1"/>
  <c r="M120" i="6"/>
  <c r="M121" i="6" l="1"/>
  <c r="L122" i="6"/>
  <c r="L123" i="6" l="1"/>
  <c r="M122" i="6"/>
  <c r="L124" i="6" l="1"/>
  <c r="M123" i="6"/>
  <c r="L125" i="6" l="1"/>
  <c r="M124" i="6"/>
  <c r="M125" i="6" l="1"/>
  <c r="L126" i="6"/>
  <c r="L127" i="6" l="1"/>
  <c r="M126" i="6"/>
  <c r="L128" i="6" l="1"/>
  <c r="M127" i="6"/>
  <c r="L129" i="6" l="1"/>
  <c r="M128" i="6"/>
  <c r="M129" i="6" l="1"/>
  <c r="L130" i="6"/>
  <c r="L131" i="6" l="1"/>
  <c r="M130" i="6"/>
  <c r="L132" i="6" l="1"/>
  <c r="M131" i="6"/>
  <c r="L133" i="6" l="1"/>
  <c r="M132" i="6"/>
  <c r="M133" i="6" l="1"/>
  <c r="L134" i="6"/>
  <c r="L135" i="6" l="1"/>
  <c r="M134" i="6"/>
  <c r="L136" i="6" l="1"/>
  <c r="M135" i="6"/>
  <c r="L137" i="6" l="1"/>
  <c r="M136" i="6"/>
  <c r="M137" i="6" l="1"/>
  <c r="L138" i="6"/>
  <c r="L139" i="6" l="1"/>
  <c r="M138" i="6"/>
  <c r="L140" i="6" l="1"/>
  <c r="M139" i="6"/>
  <c r="L141" i="6" l="1"/>
  <c r="M140" i="6"/>
  <c r="M141" i="6" l="1"/>
  <c r="L142" i="6"/>
  <c r="L143" i="6" l="1"/>
  <c r="M142" i="6"/>
  <c r="L144" i="6" l="1"/>
  <c r="M143" i="6"/>
  <c r="L145" i="6" l="1"/>
  <c r="M144" i="6"/>
  <c r="M145" i="6" l="1"/>
  <c r="L146" i="6"/>
  <c r="L147" i="6" l="1"/>
  <c r="M146" i="6"/>
  <c r="L148" i="6" l="1"/>
  <c r="M147" i="6"/>
  <c r="L149" i="6" l="1"/>
  <c r="M148" i="6"/>
  <c r="M149" i="6" l="1"/>
  <c r="L150" i="6"/>
  <c r="L151" i="6" l="1"/>
  <c r="M150" i="6"/>
  <c r="L152" i="6" l="1"/>
  <c r="M151" i="6"/>
  <c r="L153" i="6" l="1"/>
  <c r="M152" i="6"/>
  <c r="M153" i="6" l="1"/>
  <c r="L154" i="6"/>
  <c r="L155" i="6" l="1"/>
  <c r="M154" i="6"/>
  <c r="L156" i="6" l="1"/>
  <c r="M155" i="6"/>
  <c r="L157" i="6" l="1"/>
  <c r="M156" i="6"/>
  <c r="M157" i="6" l="1"/>
  <c r="L158" i="6"/>
  <c r="L159" i="6" l="1"/>
  <c r="M158" i="6"/>
  <c r="L160" i="6" l="1"/>
  <c r="M159" i="6"/>
  <c r="L161" i="6" l="1"/>
  <c r="M160" i="6"/>
  <c r="M161" i="6" l="1"/>
  <c r="L162" i="6"/>
  <c r="L163" i="6" l="1"/>
  <c r="M162" i="6"/>
  <c r="L164" i="6" l="1"/>
  <c r="M163" i="6"/>
  <c r="L165" i="6" l="1"/>
  <c r="M164" i="6"/>
  <c r="M165" i="6" l="1"/>
  <c r="L166" i="6"/>
  <c r="L167" i="6" l="1"/>
  <c r="M166" i="6"/>
  <c r="L168" i="6" l="1"/>
  <c r="M167" i="6"/>
  <c r="L169" i="6" l="1"/>
  <c r="M168" i="6"/>
  <c r="M169" i="6" l="1"/>
  <c r="L170" i="6"/>
  <c r="L171" i="6" l="1"/>
  <c r="M170" i="6"/>
  <c r="L172" i="6" l="1"/>
  <c r="M171" i="6"/>
  <c r="L173" i="6" l="1"/>
  <c r="M172" i="6"/>
  <c r="M173" i="6" l="1"/>
  <c r="L174" i="6"/>
  <c r="L175" i="6" l="1"/>
  <c r="M174" i="6"/>
  <c r="L176" i="6" l="1"/>
  <c r="M175" i="6"/>
  <c r="L177" i="6" l="1"/>
  <c r="M176" i="6"/>
  <c r="M177" i="6" l="1"/>
  <c r="L178" i="6"/>
  <c r="L179" i="6" l="1"/>
  <c r="M178" i="6"/>
  <c r="L180" i="6" l="1"/>
  <c r="M179" i="6"/>
  <c r="L181" i="6" l="1"/>
  <c r="M180" i="6"/>
  <c r="M181" i="6" l="1"/>
  <c r="L182" i="6"/>
  <c r="L183" i="6" l="1"/>
  <c r="M182" i="6"/>
  <c r="L184" i="6" l="1"/>
  <c r="M183" i="6"/>
  <c r="L185" i="6" l="1"/>
  <c r="M184" i="6"/>
  <c r="M185" i="6" l="1"/>
  <c r="L186" i="6"/>
  <c r="L187" i="6" l="1"/>
  <c r="M186" i="6"/>
  <c r="L188" i="6" l="1"/>
  <c r="M187" i="6"/>
  <c r="L189" i="6" l="1"/>
  <c r="M188" i="6"/>
  <c r="M189" i="6" l="1"/>
  <c r="L190" i="6"/>
  <c r="L191" i="6" l="1"/>
  <c r="M190" i="6"/>
  <c r="L192" i="6" l="1"/>
  <c r="M191" i="6"/>
  <c r="L193" i="6" l="1"/>
  <c r="M192" i="6"/>
  <c r="M193" i="6" l="1"/>
  <c r="L194" i="6"/>
  <c r="L195" i="6" l="1"/>
  <c r="M194" i="6"/>
  <c r="L196" i="6" l="1"/>
  <c r="M195" i="6"/>
  <c r="L197" i="6" l="1"/>
  <c r="M196" i="6"/>
  <c r="M197" i="6" l="1"/>
  <c r="L198" i="6"/>
  <c r="L199" i="6" l="1"/>
  <c r="M198" i="6"/>
  <c r="L200" i="6" l="1"/>
  <c r="M199" i="6"/>
  <c r="L201" i="6" l="1"/>
  <c r="M200" i="6"/>
  <c r="M201" i="6" l="1"/>
  <c r="L202" i="6"/>
  <c r="L203" i="6" l="1"/>
  <c r="M202" i="6"/>
  <c r="L204" i="6" l="1"/>
  <c r="M203" i="6"/>
  <c r="L205" i="6" l="1"/>
  <c r="M204" i="6"/>
  <c r="M205" i="6" l="1"/>
  <c r="L206" i="6"/>
  <c r="L207" i="6" l="1"/>
  <c r="M206" i="6"/>
  <c r="L208" i="6" l="1"/>
  <c r="M207" i="6"/>
  <c r="L209" i="6" l="1"/>
  <c r="M208" i="6"/>
  <c r="M209" i="6" l="1"/>
  <c r="L210" i="6"/>
  <c r="L211" i="6" l="1"/>
  <c r="M210" i="6"/>
  <c r="L212" i="6" l="1"/>
  <c r="M211" i="6"/>
  <c r="L213" i="6" l="1"/>
  <c r="M212" i="6"/>
  <c r="M213" i="6" l="1"/>
  <c r="L214" i="6"/>
  <c r="L215" i="6" l="1"/>
  <c r="M214" i="6"/>
  <c r="L216" i="6" l="1"/>
  <c r="M215" i="6"/>
  <c r="L217" i="6" l="1"/>
  <c r="M216" i="6"/>
  <c r="M217" i="6" l="1"/>
  <c r="L218" i="6"/>
  <c r="L219" i="6" l="1"/>
  <c r="M218" i="6"/>
  <c r="L220" i="6" l="1"/>
  <c r="M219" i="6"/>
  <c r="L221" i="6" l="1"/>
  <c r="M220" i="6"/>
  <c r="M221" i="6" l="1"/>
  <c r="L222" i="6"/>
  <c r="L223" i="6" l="1"/>
  <c r="M222" i="6"/>
  <c r="L224" i="6" l="1"/>
  <c r="M223" i="6"/>
  <c r="L225" i="6" l="1"/>
  <c r="M224" i="6"/>
  <c r="M225" i="6" l="1"/>
  <c r="L226" i="6"/>
  <c r="L227" i="6" l="1"/>
  <c r="M226" i="6"/>
  <c r="L228" i="6" l="1"/>
  <c r="M227" i="6"/>
  <c r="L229" i="6" l="1"/>
  <c r="M228" i="6"/>
  <c r="M229" i="6" l="1"/>
  <c r="L230" i="6"/>
  <c r="L231" i="6" l="1"/>
  <c r="M230" i="6"/>
  <c r="L232" i="6" l="1"/>
  <c r="M231" i="6"/>
  <c r="L233" i="6" l="1"/>
  <c r="M232" i="6"/>
  <c r="M233" i="6" l="1"/>
  <c r="L234" i="6"/>
  <c r="L235" i="6" l="1"/>
  <c r="M234" i="6"/>
  <c r="L236" i="6" l="1"/>
  <c r="M235" i="6"/>
  <c r="L237" i="6" l="1"/>
  <c r="M236" i="6"/>
  <c r="M237" i="6" l="1"/>
  <c r="L238" i="6"/>
  <c r="L239" i="6" l="1"/>
  <c r="M238" i="6"/>
  <c r="L240" i="6" l="1"/>
  <c r="M239" i="6"/>
  <c r="L241" i="6" l="1"/>
  <c r="M240" i="6"/>
  <c r="M241" i="6" l="1"/>
  <c r="L242" i="6"/>
  <c r="L243" i="6" l="1"/>
  <c r="M242" i="6"/>
  <c r="L244" i="6" l="1"/>
  <c r="M243" i="6"/>
  <c r="L245" i="6" l="1"/>
  <c r="M244" i="6"/>
  <c r="M245" i="6" l="1"/>
  <c r="L246" i="6"/>
  <c r="L247" i="6" l="1"/>
  <c r="M246" i="6"/>
  <c r="L248" i="6" l="1"/>
  <c r="M247" i="6"/>
  <c r="L249" i="6" l="1"/>
  <c r="M248" i="6"/>
  <c r="M249" i="6" l="1"/>
  <c r="L250" i="6"/>
  <c r="L251" i="6" l="1"/>
  <c r="M250" i="6"/>
  <c r="L252" i="6" l="1"/>
  <c r="M251" i="6"/>
  <c r="L253" i="6" l="1"/>
  <c r="M252" i="6"/>
  <c r="M253" i="6" l="1"/>
  <c r="L254" i="6"/>
  <c r="L255" i="6" l="1"/>
  <c r="M254" i="6"/>
  <c r="L256" i="6" l="1"/>
  <c r="M255" i="6"/>
  <c r="L257" i="6" l="1"/>
  <c r="M256" i="6"/>
  <c r="M257" i="6" l="1"/>
  <c r="L258" i="6"/>
  <c r="L259" i="6" l="1"/>
  <c r="M258" i="6"/>
  <c r="L260" i="6" l="1"/>
  <c r="M259" i="6"/>
  <c r="L261" i="6" l="1"/>
  <c r="M260" i="6"/>
  <c r="M261" i="6" l="1"/>
  <c r="L262" i="6"/>
  <c r="L263" i="6" l="1"/>
  <c r="M262" i="6"/>
  <c r="L264" i="6" l="1"/>
  <c r="M263" i="6"/>
  <c r="L265" i="6" l="1"/>
  <c r="M264" i="6"/>
  <c r="M265" i="6" l="1"/>
  <c r="L266" i="6"/>
  <c r="L267" i="6" l="1"/>
  <c r="M266" i="6"/>
  <c r="L268" i="6" l="1"/>
  <c r="M267" i="6"/>
  <c r="L269" i="6" l="1"/>
  <c r="M268" i="6"/>
  <c r="M269" i="6" l="1"/>
  <c r="L270" i="6"/>
  <c r="L271" i="6" l="1"/>
  <c r="M270" i="6"/>
  <c r="L272" i="6" l="1"/>
  <c r="M271" i="6"/>
  <c r="L273" i="6" l="1"/>
  <c r="M272" i="6"/>
  <c r="M273" i="6" l="1"/>
  <c r="L274" i="6"/>
  <c r="L275" i="6" l="1"/>
  <c r="M274" i="6"/>
  <c r="L276" i="6" l="1"/>
  <c r="M275" i="6"/>
  <c r="L277" i="6" l="1"/>
  <c r="M276" i="6"/>
  <c r="M277" i="6" l="1"/>
  <c r="L278" i="6"/>
  <c r="L279" i="6" l="1"/>
  <c r="M278" i="6"/>
  <c r="L280" i="6" l="1"/>
  <c r="M279" i="6"/>
  <c r="L281" i="6" l="1"/>
  <c r="M280" i="6"/>
  <c r="M281" i="6" l="1"/>
  <c r="L282" i="6"/>
  <c r="L283" i="6" l="1"/>
  <c r="M282" i="6"/>
  <c r="L284" i="6" l="1"/>
  <c r="M283" i="6"/>
  <c r="L285" i="6" l="1"/>
  <c r="M284" i="6"/>
  <c r="M285" i="6" l="1"/>
  <c r="L286" i="6"/>
  <c r="L287" i="6" l="1"/>
  <c r="M286" i="6"/>
  <c r="L288" i="6" l="1"/>
  <c r="M287" i="6"/>
  <c r="L289" i="6" l="1"/>
  <c r="M288" i="6"/>
  <c r="M289" i="6" l="1"/>
  <c r="L290" i="6"/>
  <c r="L291" i="6" l="1"/>
  <c r="M290" i="6"/>
  <c r="L292" i="6" l="1"/>
  <c r="M291" i="6"/>
  <c r="L293" i="6" l="1"/>
  <c r="M292" i="6"/>
  <c r="M293" i="6" l="1"/>
  <c r="L294" i="6"/>
  <c r="L295" i="6" l="1"/>
  <c r="M294" i="6"/>
  <c r="L296" i="6" l="1"/>
  <c r="M295" i="6"/>
  <c r="L297" i="6" l="1"/>
  <c r="M296" i="6"/>
  <c r="M297" i="6" l="1"/>
  <c r="L298" i="6"/>
  <c r="L299" i="6" l="1"/>
  <c r="M298" i="6"/>
  <c r="L300" i="6" l="1"/>
  <c r="M299" i="6"/>
  <c r="L301" i="6" l="1"/>
  <c r="M300" i="6"/>
  <c r="M301" i="6" l="1"/>
  <c r="L302" i="6"/>
  <c r="L303" i="6" l="1"/>
  <c r="M302" i="6"/>
  <c r="L304" i="6" l="1"/>
  <c r="M303" i="6"/>
  <c r="L305" i="6" l="1"/>
  <c r="M304" i="6"/>
  <c r="M305" i="6" l="1"/>
  <c r="L306" i="6"/>
  <c r="L307" i="6" l="1"/>
  <c r="M306" i="6"/>
  <c r="L308" i="6" l="1"/>
  <c r="M307" i="6"/>
  <c r="L309" i="6" l="1"/>
  <c r="M308" i="6"/>
  <c r="M309" i="6" l="1"/>
  <c r="L310" i="6"/>
  <c r="L311" i="6" l="1"/>
  <c r="M310" i="6"/>
  <c r="L312" i="6" l="1"/>
  <c r="M311" i="6"/>
  <c r="L313" i="6" l="1"/>
  <c r="M312" i="6"/>
  <c r="M313" i="6" l="1"/>
  <c r="L314" i="6"/>
  <c r="L315" i="6" l="1"/>
  <c r="M314" i="6"/>
  <c r="L316" i="6" l="1"/>
  <c r="M315" i="6"/>
  <c r="L317" i="6" l="1"/>
  <c r="M316" i="6"/>
  <c r="M317" i="6" l="1"/>
  <c r="L318" i="6"/>
  <c r="L319" i="6" l="1"/>
  <c r="M318" i="6"/>
  <c r="L320" i="6" l="1"/>
  <c r="M319" i="6"/>
  <c r="L321" i="6" l="1"/>
  <c r="M320" i="6"/>
  <c r="M321" i="6" l="1"/>
  <c r="L322" i="6"/>
  <c r="L323" i="6" l="1"/>
  <c r="M322" i="6"/>
  <c r="L324" i="6" l="1"/>
  <c r="M323" i="6"/>
  <c r="L325" i="6" l="1"/>
  <c r="M324" i="6"/>
  <c r="M325" i="6" l="1"/>
  <c r="L326" i="6"/>
  <c r="L327" i="6" l="1"/>
  <c r="M326" i="6"/>
  <c r="L328" i="6" l="1"/>
  <c r="M327" i="6"/>
  <c r="L329" i="6" l="1"/>
  <c r="M328" i="6"/>
  <c r="M329" i="6" l="1"/>
  <c r="L330" i="6"/>
  <c r="L331" i="6" l="1"/>
  <c r="M330" i="6"/>
  <c r="L332" i="6" l="1"/>
  <c r="M331" i="6"/>
  <c r="L333" i="6" l="1"/>
  <c r="M332" i="6"/>
  <c r="M333" i="6" l="1"/>
  <c r="L334" i="6"/>
  <c r="L335" i="6" l="1"/>
  <c r="M334" i="6"/>
  <c r="L336" i="6" l="1"/>
  <c r="M335" i="6"/>
  <c r="L337" i="6" l="1"/>
  <c r="M336" i="6"/>
  <c r="M337" i="6" l="1"/>
  <c r="L338" i="6"/>
  <c r="L339" i="6" l="1"/>
  <c r="M338" i="6"/>
  <c r="L340" i="6" l="1"/>
  <c r="M339" i="6"/>
  <c r="L341" i="6" l="1"/>
  <c r="M340" i="6"/>
  <c r="M341" i="6" l="1"/>
  <c r="L342" i="6"/>
  <c r="L343" i="6" l="1"/>
  <c r="M342" i="6"/>
  <c r="L344" i="6" l="1"/>
  <c r="M343" i="6"/>
  <c r="L345" i="6" l="1"/>
  <c r="M344" i="6"/>
  <c r="M345" i="6" l="1"/>
  <c r="L346" i="6"/>
  <c r="L347" i="6" l="1"/>
  <c r="M346" i="6"/>
  <c r="L348" i="6" l="1"/>
  <c r="M347" i="6"/>
  <c r="L349" i="6" l="1"/>
  <c r="M348" i="6"/>
  <c r="M349" i="6" l="1"/>
  <c r="L350" i="6"/>
  <c r="L351" i="6" l="1"/>
  <c r="M350" i="6"/>
  <c r="L352" i="6" l="1"/>
  <c r="M351" i="6"/>
  <c r="L353" i="6" l="1"/>
  <c r="M352" i="6"/>
  <c r="M353" i="6" l="1"/>
  <c r="L354" i="6"/>
  <c r="L355" i="6" l="1"/>
  <c r="M354" i="6"/>
  <c r="L356" i="6" l="1"/>
  <c r="M355" i="6"/>
  <c r="L357" i="6" l="1"/>
  <c r="M356" i="6"/>
  <c r="M357" i="6" l="1"/>
  <c r="L358" i="6"/>
  <c r="L359" i="6" l="1"/>
  <c r="M358" i="6"/>
  <c r="L360" i="6" l="1"/>
  <c r="M359" i="6"/>
  <c r="L361" i="6" l="1"/>
  <c r="M360" i="6"/>
  <c r="M361" i="6" l="1"/>
  <c r="L362" i="6"/>
  <c r="L363" i="6" l="1"/>
  <c r="M362" i="6"/>
  <c r="L364" i="6" l="1"/>
  <c r="M363" i="6"/>
  <c r="L365" i="6" l="1"/>
  <c r="M364" i="6"/>
  <c r="M365" i="6" l="1"/>
  <c r="L366" i="6"/>
  <c r="L367" i="6" l="1"/>
  <c r="M366" i="6"/>
  <c r="L368" i="6" l="1"/>
  <c r="M367" i="6"/>
  <c r="L369" i="6" l="1"/>
  <c r="M368" i="6"/>
  <c r="M369" i="6" l="1"/>
  <c r="L370" i="6"/>
  <c r="L371" i="6" l="1"/>
  <c r="M370" i="6"/>
  <c r="L372" i="6" l="1"/>
  <c r="M371" i="6"/>
  <c r="L373" i="6" l="1"/>
  <c r="M372" i="6"/>
  <c r="M373" i="6" l="1"/>
  <c r="L374" i="6"/>
  <c r="L375" i="6" l="1"/>
  <c r="M374" i="6"/>
  <c r="L376" i="6" l="1"/>
  <c r="M375" i="6"/>
  <c r="L377" i="6" l="1"/>
  <c r="M376" i="6"/>
  <c r="M377" i="6" l="1"/>
  <c r="L378" i="6"/>
  <c r="L379" i="6" l="1"/>
  <c r="M378" i="6"/>
  <c r="L380" i="6" l="1"/>
  <c r="M379" i="6"/>
  <c r="L381" i="6" l="1"/>
  <c r="M380" i="6"/>
  <c r="M381" i="6" l="1"/>
  <c r="L382" i="6"/>
  <c r="L383" i="6" l="1"/>
  <c r="M382" i="6"/>
  <c r="L384" i="6" l="1"/>
  <c r="M383" i="6"/>
  <c r="L385" i="6" l="1"/>
  <c r="M384" i="6"/>
  <c r="M385" i="6" l="1"/>
  <c r="L386" i="6"/>
  <c r="L387" i="6" l="1"/>
  <c r="M386" i="6"/>
  <c r="L388" i="6" l="1"/>
  <c r="M387" i="6"/>
  <c r="L389" i="6" l="1"/>
  <c r="M388" i="6"/>
  <c r="M389" i="6" l="1"/>
  <c r="L390" i="6"/>
  <c r="L391" i="6" l="1"/>
  <c r="M390" i="6"/>
  <c r="L392" i="6" l="1"/>
  <c r="M391" i="6"/>
  <c r="L393" i="6" l="1"/>
  <c r="M392" i="6"/>
  <c r="M393" i="6" l="1"/>
  <c r="L394" i="6"/>
  <c r="L395" i="6" l="1"/>
  <c r="M394" i="6"/>
  <c r="L396" i="6" l="1"/>
  <c r="M395" i="6"/>
  <c r="L397" i="6" l="1"/>
  <c r="M396" i="6"/>
  <c r="M397" i="6" l="1"/>
  <c r="L398" i="6"/>
  <c r="L399" i="6" l="1"/>
  <c r="M398" i="6"/>
  <c r="L400" i="6" l="1"/>
  <c r="M399" i="6"/>
  <c r="L401" i="6" l="1"/>
  <c r="M400" i="6"/>
  <c r="M401" i="6" l="1"/>
  <c r="L402" i="6"/>
  <c r="L403" i="6" l="1"/>
  <c r="M402" i="6"/>
  <c r="L404" i="6" l="1"/>
  <c r="M403" i="6"/>
  <c r="L405" i="6" l="1"/>
  <c r="M404" i="6"/>
  <c r="M405" i="6" l="1"/>
  <c r="L406" i="6"/>
  <c r="L407" i="6" l="1"/>
  <c r="M406" i="6"/>
  <c r="L408" i="6" l="1"/>
  <c r="M407" i="6"/>
  <c r="L409" i="6" l="1"/>
  <c r="M408" i="6"/>
  <c r="M409" i="6" l="1"/>
  <c r="L410" i="6"/>
  <c r="L411" i="6" l="1"/>
  <c r="M410" i="6"/>
  <c r="L412" i="6" l="1"/>
  <c r="M411" i="6"/>
  <c r="L413" i="6" l="1"/>
  <c r="M412" i="6"/>
  <c r="M413" i="6" l="1"/>
  <c r="L414" i="6"/>
  <c r="L415" i="6" l="1"/>
  <c r="M414" i="6"/>
  <c r="L416" i="6" l="1"/>
  <c r="M415" i="6"/>
  <c r="L417" i="6" l="1"/>
  <c r="M416" i="6"/>
  <c r="M417" i="6" l="1"/>
  <c r="L418" i="6"/>
  <c r="L419" i="6" l="1"/>
  <c r="M418" i="6"/>
  <c r="L420" i="6" l="1"/>
  <c r="M419" i="6"/>
  <c r="L421" i="6" l="1"/>
  <c r="M420" i="6"/>
  <c r="M421" i="6" l="1"/>
  <c r="L422" i="6"/>
  <c r="L423" i="6" l="1"/>
  <c r="M422" i="6"/>
  <c r="L424" i="6" l="1"/>
  <c r="M423" i="6"/>
  <c r="L425" i="6" l="1"/>
  <c r="M424" i="6"/>
  <c r="M425" i="6" l="1"/>
  <c r="L426" i="6"/>
  <c r="L427" i="6" l="1"/>
  <c r="M426" i="6"/>
  <c r="L428" i="6" l="1"/>
  <c r="M427" i="6"/>
  <c r="L429" i="6" l="1"/>
  <c r="M429" i="6" s="1"/>
  <c r="M428" i="6"/>
</calcChain>
</file>

<file path=xl/sharedStrings.xml><?xml version="1.0" encoding="utf-8"?>
<sst xmlns="http://schemas.openxmlformats.org/spreadsheetml/2006/main" count="106" uniqueCount="55">
  <si>
    <t>MG1</t>
  </si>
  <si>
    <t>MG2</t>
  </si>
  <si>
    <t>Banca</t>
  </si>
  <si>
    <t>Meta/Stop</t>
  </si>
  <si>
    <t>Em %</t>
  </si>
  <si>
    <t>Em R$</t>
  </si>
  <si>
    <t>QTD Entradas</t>
  </si>
  <si>
    <t>Retorno por entrada</t>
  </si>
  <si>
    <t>Na cor (em %)</t>
  </si>
  <si>
    <t>Na cor (em R$)</t>
  </si>
  <si>
    <t>Entrada principal</t>
  </si>
  <si>
    <t>LOSS</t>
  </si>
  <si>
    <t>Valor de Entrada</t>
  </si>
  <si>
    <t>Retorno</t>
  </si>
  <si>
    <t>Avaliação</t>
  </si>
  <si>
    <t>Branco</t>
  </si>
  <si>
    <t>Utilizando proteção no BRANCO</t>
  </si>
  <si>
    <t>Na cor</t>
  </si>
  <si>
    <t>Sem utilizar Proteção no BRANCO</t>
  </si>
  <si>
    <t>Dia</t>
  </si>
  <si>
    <t>META</t>
  </si>
  <si>
    <t>OPERAÇÕES</t>
  </si>
  <si>
    <t>Retorno Atual</t>
  </si>
  <si>
    <t>QTD Entrada</t>
  </si>
  <si>
    <t>Dividido por Entrada</t>
  </si>
  <si>
    <t>MG3</t>
  </si>
  <si>
    <t>MG4</t>
  </si>
  <si>
    <t>MG5</t>
  </si>
  <si>
    <t>MG6</t>
  </si>
  <si>
    <t>MG7</t>
  </si>
  <si>
    <t>MG8</t>
  </si>
  <si>
    <t>MG9</t>
  </si>
  <si>
    <t>MG10</t>
  </si>
  <si>
    <t>MG11</t>
  </si>
  <si>
    <t>MG12</t>
  </si>
  <si>
    <t>MG13</t>
  </si>
  <si>
    <t>MG14</t>
  </si>
  <si>
    <t>MG15</t>
  </si>
  <si>
    <t>Perca Acumulada</t>
  </si>
  <si>
    <t>BANCA</t>
  </si>
  <si>
    <t>MF</t>
  </si>
  <si>
    <t>Resultado</t>
  </si>
  <si>
    <t>Evolução Banca</t>
  </si>
  <si>
    <t>Lucro Previsto</t>
  </si>
  <si>
    <t>-</t>
  </si>
  <si>
    <t>Lucro Atual</t>
  </si>
  <si>
    <t>wion</t>
  </si>
  <si>
    <t>MG16</t>
  </si>
  <si>
    <t>MG17</t>
  </si>
  <si>
    <t>MG18</t>
  </si>
  <si>
    <t>MG19</t>
  </si>
  <si>
    <t>MG20</t>
  </si>
  <si>
    <t>MG21</t>
  </si>
  <si>
    <t>MG22</t>
  </si>
  <si>
    <t>MG23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</si>
</sst>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44" fontId="0" fillId="0" borderId="0" xfId="0" applyNumberFormat="1"/>
    <xf numFmtId="9" fontId="0" fillId="0" borderId="0" xfId="2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/>
    <xf numFmtId="44" fontId="0" fillId="0" borderId="1" xfId="1" applyFont="1" applyBorder="1"/>
    <xf numFmtId="0" fontId="0" fillId="0" borderId="3" xfId="0" applyBorder="1"/>
    <xf numFmtId="44" fontId="3" fillId="5" borderId="1" xfId="1" applyFont="1" applyFill="1" applyBorder="1"/>
    <xf numFmtId="0" fontId="3" fillId="5" borderId="1" xfId="0" applyFont="1" applyFill="1" applyBorder="1"/>
    <xf numFmtId="9" fontId="0" fillId="0" borderId="1" xfId="0" applyNumberFormat="1" applyBorder="1"/>
    <xf numFmtId="44" fontId="0" fillId="0" borderId="1" xfId="0" applyNumberFormat="1" applyBorder="1"/>
    <xf numFmtId="9" fontId="0" fillId="0" borderId="1" xfId="2" applyFont="1" applyBorder="1"/>
    <xf numFmtId="44" fontId="0" fillId="0" borderId="1" xfId="2" applyNumberFormat="1" applyFont="1" applyBorder="1"/>
    <xf numFmtId="44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164" fontId="0" fillId="0" borderId="1" xfId="0" applyNumberFormat="1" applyBorder="1"/>
    <xf numFmtId="0" fontId="2" fillId="6" borderId="4" xfId="0" applyFont="1" applyFill="1" applyBorder="1"/>
    <xf numFmtId="10" fontId="0" fillId="0" borderId="1" xfId="2" applyNumberFormat="1" applyFont="1" applyBorder="1"/>
    <xf numFmtId="0" fontId="5" fillId="0" borderId="0" xfId="0" applyFont="1"/>
    <xf numFmtId="14" fontId="0" fillId="0" borderId="0" xfId="0" applyNumberFormat="1"/>
    <xf numFmtId="0" fontId="3" fillId="2" borderId="9" xfId="0" applyFont="1" applyFill="1" applyBorder="1"/>
    <xf numFmtId="0" fontId="3" fillId="2" borderId="0" xfId="0" applyFont="1" applyFill="1"/>
    <xf numFmtId="44" fontId="1" fillId="0" borderId="0" xfId="1" applyFont="1"/>
    <xf numFmtId="10" fontId="0" fillId="0" borderId="0" xfId="2" applyNumberFormat="1" applyFont="1"/>
    <xf numFmtId="164" fontId="5" fillId="0" borderId="1" xfId="0" applyNumberFormat="1" applyFont="1" applyBorder="1"/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8866-013A-44FF-AF7A-8AFFA5CB0D87}">
  <dimension ref="A1:P428"/>
  <sheetViews>
    <sheetView topLeftCell="A9" workbookViewId="0">
      <selection activeCell="D3" sqref="D3"/>
    </sheetView>
  </sheetViews>
  <sheetFormatPr defaultRowHeight="15" x14ac:dyDescent="0.25"/>
  <cols>
    <col min="2" max="2" width="14.42578125" bestFit="1" customWidth="1"/>
    <col min="3" max="3" width="6.28515625" customWidth="1"/>
    <col min="5" max="5" width="12" customWidth="1"/>
    <col min="7" max="7" width="13.42578125" bestFit="1" customWidth="1"/>
    <col min="9" max="9" width="16.28515625" bestFit="1" customWidth="1"/>
    <col min="11" max="11" width="10.7109375" bestFit="1" customWidth="1"/>
    <col min="12" max="12" width="21.7109375" bestFit="1" customWidth="1"/>
    <col min="13" max="13" width="14.28515625" bestFit="1" customWidth="1"/>
    <col min="14" max="14" width="13.140625" style="16" customWidth="1"/>
    <col min="15" max="15" width="9.5703125" bestFit="1" customWidth="1"/>
  </cols>
  <sheetData>
    <row r="1" spans="1:16" ht="16.5" thickBot="1" x14ac:dyDescent="0.3">
      <c r="A1" s="21" t="s">
        <v>39</v>
      </c>
      <c r="B1" s="20">
        <v>150</v>
      </c>
      <c r="D1" s="30" t="s">
        <v>20</v>
      </c>
      <c r="E1" s="31"/>
      <c r="G1" s="30" t="s">
        <v>21</v>
      </c>
      <c r="H1" s="31"/>
      <c r="K1" s="34" t="s">
        <v>42</v>
      </c>
      <c r="L1" s="35"/>
      <c r="M1" s="36"/>
      <c r="N1" s="26" t="s">
        <v>45</v>
      </c>
      <c r="O1" s="15">
        <f>SUMIF(N3:N428,"win",M3:M428)</f>
        <v>0</v>
      </c>
    </row>
    <row r="2" spans="1:16" x14ac:dyDescent="0.25">
      <c r="D2" s="17" t="s">
        <v>4</v>
      </c>
      <c r="E2" s="17" t="s">
        <v>5</v>
      </c>
      <c r="G2" s="17" t="s">
        <v>22</v>
      </c>
      <c r="H2" s="13">
        <v>14</v>
      </c>
      <c r="K2" s="25" t="s">
        <v>19</v>
      </c>
      <c r="L2" s="25" t="s">
        <v>2</v>
      </c>
      <c r="M2" s="25" t="s">
        <v>43</v>
      </c>
      <c r="N2" s="26" t="s">
        <v>41</v>
      </c>
    </row>
    <row r="3" spans="1:16" x14ac:dyDescent="0.25">
      <c r="D3" s="22">
        <v>0.66949999999999998</v>
      </c>
      <c r="E3" s="20">
        <f>D3*B1</f>
        <v>100.425</v>
      </c>
      <c r="G3" s="17" t="s">
        <v>23</v>
      </c>
      <c r="H3" s="19">
        <v>3</v>
      </c>
      <c r="I3" s="18" t="s">
        <v>38</v>
      </c>
      <c r="K3" s="24">
        <v>44890</v>
      </c>
      <c r="L3" s="15">
        <v>224</v>
      </c>
      <c r="M3" s="2">
        <f>L4-L3</f>
        <v>149.96799999999996</v>
      </c>
      <c r="N3" t="s">
        <v>46</v>
      </c>
    </row>
    <row r="4" spans="1:16" ht="15.75" x14ac:dyDescent="0.25">
      <c r="D4" s="32" t="s">
        <v>24</v>
      </c>
      <c r="E4" s="33"/>
      <c r="F4" s="28">
        <f>(H4/$B$1)</f>
        <v>1.5940476190476192E-2</v>
      </c>
      <c r="G4" s="17" t="s">
        <v>40</v>
      </c>
      <c r="H4" s="29">
        <f>E6/H2</f>
        <v>2.3910714285714287</v>
      </c>
      <c r="I4" s="20">
        <f>H4</f>
        <v>2.3910714285714287</v>
      </c>
      <c r="J4" s="3">
        <f>I4/$B$1</f>
        <v>1.5940476190476192E-2</v>
      </c>
      <c r="K4" s="24">
        <v>44891</v>
      </c>
      <c r="L4" s="15">
        <f t="shared" ref="L4:L27" si="0">L3+(L3*$D$3)</f>
        <v>373.96799999999996</v>
      </c>
      <c r="M4" s="2">
        <f t="shared" ref="M4:M26" si="1">L5-L4</f>
        <v>250.371576</v>
      </c>
      <c r="N4"/>
    </row>
    <row r="5" spans="1:16" x14ac:dyDescent="0.25">
      <c r="D5" s="17" t="s">
        <v>4</v>
      </c>
      <c r="E5" s="17" t="s">
        <v>5</v>
      </c>
      <c r="F5" s="28">
        <f t="shared" ref="F5:F27" si="2">(H5/$B$1)</f>
        <v>1.7079081632653061E-2</v>
      </c>
      <c r="G5" s="17" t="s">
        <v>0</v>
      </c>
      <c r="H5" s="20">
        <f>(I4+$E$6)/$H$2</f>
        <v>2.5618622448979593</v>
      </c>
      <c r="I5" s="20">
        <f>H5+I4</f>
        <v>4.9529336734693885</v>
      </c>
      <c r="J5" s="3">
        <f t="shared" ref="J5:J27" si="3">I5/$B$1</f>
        <v>3.3019557823129257E-2</v>
      </c>
      <c r="K5" s="24">
        <v>44892</v>
      </c>
      <c r="L5" s="15">
        <f t="shared" si="0"/>
        <v>624.33957599999997</v>
      </c>
      <c r="M5" s="2">
        <f t="shared" si="1"/>
        <v>417.99534613200001</v>
      </c>
      <c r="N5"/>
    </row>
    <row r="6" spans="1:16" x14ac:dyDescent="0.25">
      <c r="D6" s="22">
        <f>D3/H3</f>
        <v>0.22316666666666665</v>
      </c>
      <c r="E6" s="20">
        <f>E3/H3</f>
        <v>33.475000000000001</v>
      </c>
      <c r="F6" s="28">
        <f t="shared" si="2"/>
        <v>1.8299016034985422E-2</v>
      </c>
      <c r="G6" s="17" t="s">
        <v>1</v>
      </c>
      <c r="H6" s="20">
        <f t="shared" ref="H6:H27" si="4">(I5+$E$6)/$H$2</f>
        <v>2.7448524052478134</v>
      </c>
      <c r="I6" s="20">
        <f t="shared" ref="I6:I27" si="5">H6+I5</f>
        <v>7.6977860787172023</v>
      </c>
      <c r="J6" s="3">
        <f t="shared" si="3"/>
        <v>5.1318573858114683E-2</v>
      </c>
      <c r="K6" s="24">
        <v>44893</v>
      </c>
      <c r="L6" s="15">
        <f t="shared" si="0"/>
        <v>1042.334922132</v>
      </c>
      <c r="M6" s="2">
        <f t="shared" si="1"/>
        <v>697.84323036737396</v>
      </c>
      <c r="N6"/>
    </row>
    <row r="7" spans="1:16" x14ac:dyDescent="0.25">
      <c r="F7" s="28">
        <f t="shared" si="2"/>
        <v>1.9606088608912955E-2</v>
      </c>
      <c r="G7" s="17" t="s">
        <v>25</v>
      </c>
      <c r="H7" s="20">
        <f t="shared" si="4"/>
        <v>2.9409132913369431</v>
      </c>
      <c r="I7" s="20">
        <f t="shared" si="5"/>
        <v>10.638699370054145</v>
      </c>
      <c r="J7" s="3">
        <f t="shared" si="3"/>
        <v>7.0924662467027624E-2</v>
      </c>
      <c r="K7" s="24">
        <v>44894</v>
      </c>
      <c r="L7" s="15">
        <f t="shared" si="0"/>
        <v>1740.1781524993739</v>
      </c>
      <c r="M7" s="2">
        <f t="shared" si="1"/>
        <v>1165.0492730983306</v>
      </c>
      <c r="N7"/>
    </row>
    <row r="8" spans="1:16" x14ac:dyDescent="0.25">
      <c r="F8" s="28">
        <f t="shared" si="2"/>
        <v>2.1006523509549596E-2</v>
      </c>
      <c r="G8" s="17" t="s">
        <v>26</v>
      </c>
      <c r="H8" s="20">
        <f t="shared" si="4"/>
        <v>3.1509785264324393</v>
      </c>
      <c r="I8" s="20">
        <f t="shared" si="5"/>
        <v>13.789677896486584</v>
      </c>
      <c r="J8" s="3">
        <f t="shared" si="3"/>
        <v>9.193118597657722E-2</v>
      </c>
      <c r="K8" s="24">
        <v>44895</v>
      </c>
      <c r="L8" s="15">
        <f t="shared" si="0"/>
        <v>2905.2274255977045</v>
      </c>
      <c r="M8" s="2">
        <f t="shared" si="1"/>
        <v>1945.0497614376636</v>
      </c>
      <c r="N8"/>
      <c r="P8" s="23"/>
    </row>
    <row r="9" spans="1:16" x14ac:dyDescent="0.25">
      <c r="F9" s="28">
        <f t="shared" si="2"/>
        <v>2.2506989474517423E-2</v>
      </c>
      <c r="G9" s="17" t="s">
        <v>27</v>
      </c>
      <c r="H9" s="20">
        <f t="shared" si="4"/>
        <v>3.3760484211776136</v>
      </c>
      <c r="I9" s="20">
        <f t="shared" si="5"/>
        <v>17.165726317664198</v>
      </c>
      <c r="J9" s="3">
        <f t="shared" si="3"/>
        <v>0.11443817545109465</v>
      </c>
      <c r="K9" s="24">
        <v>44896</v>
      </c>
      <c r="L9" s="15">
        <f t="shared" si="0"/>
        <v>4850.2771870353681</v>
      </c>
      <c r="M9" s="2">
        <f t="shared" si="1"/>
        <v>3247.2605767201785</v>
      </c>
      <c r="N9"/>
    </row>
    <row r="10" spans="1:16" x14ac:dyDescent="0.25">
      <c r="F10" s="28">
        <f t="shared" si="2"/>
        <v>2.4114631579840097E-2</v>
      </c>
      <c r="G10" s="17" t="s">
        <v>28</v>
      </c>
      <c r="H10" s="20">
        <f t="shared" si="4"/>
        <v>3.6171947369760145</v>
      </c>
      <c r="I10" s="20">
        <f>H10+I9</f>
        <v>20.782921054640212</v>
      </c>
      <c r="J10" s="3">
        <f t="shared" si="3"/>
        <v>0.13855280703093475</v>
      </c>
      <c r="K10" s="24">
        <v>44897</v>
      </c>
      <c r="L10" s="15">
        <f t="shared" si="0"/>
        <v>8097.5377637555466</v>
      </c>
      <c r="M10" s="2">
        <f t="shared" si="1"/>
        <v>5421.301532834339</v>
      </c>
      <c r="N10"/>
    </row>
    <row r="11" spans="1:16" x14ac:dyDescent="0.25">
      <c r="F11" s="28">
        <f t="shared" si="2"/>
        <v>2.5837105264114389E-2</v>
      </c>
      <c r="G11" s="17" t="s">
        <v>29</v>
      </c>
      <c r="H11" s="20">
        <f t="shared" si="4"/>
        <v>3.8755657896171583</v>
      </c>
      <c r="I11" s="20">
        <f t="shared" si="5"/>
        <v>24.658486844257371</v>
      </c>
      <c r="J11" s="3">
        <f t="shared" si="3"/>
        <v>0.16438991229504915</v>
      </c>
      <c r="K11" s="24">
        <v>44898</v>
      </c>
      <c r="L11" s="15">
        <f t="shared" si="0"/>
        <v>13518.839296589886</v>
      </c>
      <c r="M11" s="2">
        <f t="shared" si="1"/>
        <v>9050.8629090669274</v>
      </c>
      <c r="N11"/>
    </row>
    <row r="12" spans="1:16" x14ac:dyDescent="0.25">
      <c r="F12" s="28">
        <f t="shared" si="2"/>
        <v>2.7682612782979704E-2</v>
      </c>
      <c r="G12" s="17" t="s">
        <v>30</v>
      </c>
      <c r="H12" s="20">
        <f t="shared" si="4"/>
        <v>4.1523919174469555</v>
      </c>
      <c r="I12" s="20">
        <f t="shared" si="5"/>
        <v>28.810878761704327</v>
      </c>
      <c r="J12" s="3">
        <f t="shared" si="3"/>
        <v>0.19207252507802886</v>
      </c>
      <c r="K12" s="24">
        <v>44899</v>
      </c>
      <c r="L12" s="15">
        <f t="shared" si="0"/>
        <v>22569.702205656813</v>
      </c>
      <c r="M12" s="2">
        <f t="shared" si="1"/>
        <v>15110.415626687234</v>
      </c>
      <c r="N12"/>
    </row>
    <row r="13" spans="1:16" x14ac:dyDescent="0.25">
      <c r="F13" s="28">
        <f t="shared" si="2"/>
        <v>2.965994226747825E-2</v>
      </c>
      <c r="G13" s="17" t="s">
        <v>31</v>
      </c>
      <c r="H13" s="20">
        <f t="shared" si="4"/>
        <v>4.4489913401217374</v>
      </c>
      <c r="I13" s="20">
        <f t="shared" si="5"/>
        <v>33.259870101826067</v>
      </c>
      <c r="J13" s="3">
        <f t="shared" si="3"/>
        <v>0.22173246734550711</v>
      </c>
      <c r="K13" s="24">
        <v>44900</v>
      </c>
      <c r="L13" s="15">
        <f t="shared" si="0"/>
        <v>37680.117832344047</v>
      </c>
      <c r="M13" s="2">
        <f t="shared" si="1"/>
        <v>25226.838888754341</v>
      </c>
      <c r="N13"/>
    </row>
    <row r="14" spans="1:16" x14ac:dyDescent="0.25">
      <c r="F14" s="28">
        <f t="shared" si="2"/>
        <v>3.1778509572298122E-2</v>
      </c>
      <c r="G14" s="17" t="s">
        <v>32</v>
      </c>
      <c r="H14" s="20">
        <f t="shared" si="4"/>
        <v>4.7667764358447187</v>
      </c>
      <c r="I14" s="20">
        <f t="shared" si="5"/>
        <v>38.026646537670786</v>
      </c>
      <c r="J14" s="3">
        <f t="shared" si="3"/>
        <v>0.25351097691780522</v>
      </c>
      <c r="K14" s="24">
        <v>44901</v>
      </c>
      <c r="L14" s="15">
        <f t="shared" si="0"/>
        <v>62906.956721098388</v>
      </c>
      <c r="M14" s="2">
        <f t="shared" si="1"/>
        <v>42116.20752477536</v>
      </c>
      <c r="N14"/>
    </row>
    <row r="15" spans="1:16" x14ac:dyDescent="0.25">
      <c r="F15" s="28">
        <f t="shared" si="2"/>
        <v>3.4048403113176563E-2</v>
      </c>
      <c r="G15" s="17" t="s">
        <v>33</v>
      </c>
      <c r="H15" s="20">
        <f t="shared" si="4"/>
        <v>5.1072604669764843</v>
      </c>
      <c r="I15" s="20">
        <f t="shared" si="5"/>
        <v>43.13390700464727</v>
      </c>
      <c r="J15" s="3">
        <f t="shared" si="3"/>
        <v>0.2875593800309818</v>
      </c>
      <c r="K15" s="24">
        <v>44902</v>
      </c>
      <c r="L15" s="15">
        <f t="shared" si="0"/>
        <v>105023.16424587375</v>
      </c>
      <c r="M15" s="2">
        <f t="shared" si="1"/>
        <v>70313.008462612459</v>
      </c>
      <c r="N15"/>
    </row>
    <row r="16" spans="1:16" x14ac:dyDescent="0.25">
      <c r="F16" s="28">
        <f t="shared" si="2"/>
        <v>3.6480431906974892E-2</v>
      </c>
      <c r="G16" s="17" t="s">
        <v>34</v>
      </c>
      <c r="H16" s="20">
        <f t="shared" si="4"/>
        <v>5.4720647860462339</v>
      </c>
      <c r="I16" s="20">
        <f t="shared" si="5"/>
        <v>48.605971790693502</v>
      </c>
      <c r="J16" s="3">
        <f t="shared" si="3"/>
        <v>0.32403981193795667</v>
      </c>
      <c r="K16" s="24">
        <v>44903</v>
      </c>
      <c r="L16" s="15">
        <f t="shared" si="0"/>
        <v>175336.17270848621</v>
      </c>
      <c r="M16" s="2">
        <f t="shared" si="1"/>
        <v>117387.56762833148</v>
      </c>
      <c r="N16"/>
    </row>
    <row r="17" spans="6:14" x14ac:dyDescent="0.25">
      <c r="F17" s="28">
        <f t="shared" si="2"/>
        <v>3.9086177043187377E-2</v>
      </c>
      <c r="G17" s="17" t="s">
        <v>35</v>
      </c>
      <c r="H17" s="20">
        <f t="shared" si="4"/>
        <v>5.862926556478107</v>
      </c>
      <c r="I17" s="20">
        <f t="shared" si="5"/>
        <v>54.46889834717161</v>
      </c>
      <c r="J17" s="3">
        <f t="shared" si="3"/>
        <v>0.36312598898114407</v>
      </c>
      <c r="K17" s="24">
        <v>44904</v>
      </c>
      <c r="L17" s="15">
        <f t="shared" si="0"/>
        <v>292723.74033681769</v>
      </c>
      <c r="M17" s="2">
        <f t="shared" si="1"/>
        <v>195978.54415549943</v>
      </c>
      <c r="N17"/>
    </row>
    <row r="18" spans="6:14" x14ac:dyDescent="0.25">
      <c r="F18" s="28">
        <f t="shared" si="2"/>
        <v>4.1878046831986482E-2</v>
      </c>
      <c r="G18" s="17" t="s">
        <v>36</v>
      </c>
      <c r="H18" s="20">
        <f t="shared" si="4"/>
        <v>6.2817070247979725</v>
      </c>
      <c r="I18" s="20">
        <f t="shared" si="5"/>
        <v>60.750605371969584</v>
      </c>
      <c r="J18" s="3">
        <f t="shared" si="3"/>
        <v>0.40500403581313055</v>
      </c>
      <c r="K18" s="24">
        <v>44905</v>
      </c>
      <c r="L18" s="15">
        <f t="shared" si="0"/>
        <v>488702.28449231712</v>
      </c>
      <c r="M18" s="2">
        <f t="shared" si="1"/>
        <v>327186.17946760636</v>
      </c>
    </row>
    <row r="19" spans="6:14" x14ac:dyDescent="0.25">
      <c r="F19" s="28">
        <f t="shared" si="2"/>
        <v>4.4869335891414085E-2</v>
      </c>
      <c r="G19" s="17" t="s">
        <v>37</v>
      </c>
      <c r="H19" s="20">
        <f t="shared" si="4"/>
        <v>6.7304003837121131</v>
      </c>
      <c r="I19" s="20">
        <f t="shared" si="5"/>
        <v>67.481005755681693</v>
      </c>
      <c r="J19" s="3">
        <f t="shared" si="3"/>
        <v>0.44987337170454461</v>
      </c>
      <c r="K19" s="24">
        <v>44906</v>
      </c>
      <c r="L19" s="15">
        <f t="shared" si="0"/>
        <v>815888.46395992348</v>
      </c>
      <c r="M19" s="2">
        <f t="shared" si="1"/>
        <v>546237.32662116876</v>
      </c>
    </row>
    <row r="20" spans="6:14" x14ac:dyDescent="0.25">
      <c r="F20" s="28">
        <f t="shared" si="2"/>
        <v>4.8074288455086524E-2</v>
      </c>
      <c r="G20" s="17" t="s">
        <v>47</v>
      </c>
      <c r="H20" s="20">
        <f t="shared" si="4"/>
        <v>7.2111432682629788</v>
      </c>
      <c r="I20" s="20">
        <f t="shared" si="5"/>
        <v>74.692149023944665</v>
      </c>
      <c r="J20" s="3">
        <f t="shared" si="3"/>
        <v>0.4979476601596311</v>
      </c>
      <c r="K20" s="24">
        <v>44907</v>
      </c>
      <c r="L20" s="15">
        <f t="shared" si="0"/>
        <v>1362125.7905810922</v>
      </c>
      <c r="M20" s="2">
        <f t="shared" si="1"/>
        <v>911943.21679404099</v>
      </c>
    </row>
    <row r="21" spans="6:14" x14ac:dyDescent="0.25">
      <c r="F21" s="28">
        <f t="shared" si="2"/>
        <v>5.1508166201878411E-2</v>
      </c>
      <c r="G21" s="17" t="s">
        <v>48</v>
      </c>
      <c r="H21" s="20">
        <f t="shared" si="4"/>
        <v>7.7262249302817612</v>
      </c>
      <c r="I21" s="20">
        <f t="shared" si="5"/>
        <v>82.418373954226425</v>
      </c>
      <c r="J21" s="3">
        <f t="shared" si="3"/>
        <v>0.54945582636150947</v>
      </c>
      <c r="K21" s="24">
        <v>44908</v>
      </c>
      <c r="L21" s="15">
        <f t="shared" si="0"/>
        <v>2274069.0073751332</v>
      </c>
      <c r="M21" s="2">
        <f t="shared" si="1"/>
        <v>1522489.2004376519</v>
      </c>
    </row>
    <row r="22" spans="6:14" x14ac:dyDescent="0.25">
      <c r="F22" s="28">
        <f t="shared" si="2"/>
        <v>5.5187320930584011E-2</v>
      </c>
      <c r="G22" s="17" t="s">
        <v>49</v>
      </c>
      <c r="H22" s="20">
        <f t="shared" si="4"/>
        <v>8.2780981395876019</v>
      </c>
      <c r="I22" s="20">
        <f t="shared" si="5"/>
        <v>90.696472093814023</v>
      </c>
      <c r="J22" s="3">
        <f t="shared" si="3"/>
        <v>0.60464314729209345</v>
      </c>
      <c r="K22" s="24">
        <v>44909</v>
      </c>
      <c r="L22" s="15">
        <f t="shared" si="0"/>
        <v>3796558.2078127852</v>
      </c>
      <c r="M22" s="2">
        <f t="shared" si="1"/>
        <v>2541795.7201306596</v>
      </c>
    </row>
    <row r="23" spans="6:14" x14ac:dyDescent="0.25">
      <c r="F23" s="28">
        <f t="shared" si="2"/>
        <v>5.9129272425625733E-2</v>
      </c>
      <c r="G23" s="17" t="s">
        <v>50</v>
      </c>
      <c r="H23" s="20">
        <f t="shared" si="4"/>
        <v>8.8693908638438597</v>
      </c>
      <c r="I23" s="20">
        <f t="shared" si="5"/>
        <v>99.565862957657885</v>
      </c>
      <c r="J23" s="3">
        <f t="shared" si="3"/>
        <v>0.66377241971771928</v>
      </c>
      <c r="K23" s="24">
        <v>44910</v>
      </c>
      <c r="L23" s="15">
        <f t="shared" si="0"/>
        <v>6338353.9279434448</v>
      </c>
      <c r="M23" s="2">
        <f t="shared" si="1"/>
        <v>4243527.9547581365</v>
      </c>
    </row>
    <row r="24" spans="6:14" x14ac:dyDescent="0.25">
      <c r="F24" s="28">
        <f t="shared" si="2"/>
        <v>6.3352791884598983E-2</v>
      </c>
      <c r="G24" s="17" t="s">
        <v>51</v>
      </c>
      <c r="H24" s="20">
        <f t="shared" si="4"/>
        <v>9.5029187826898482</v>
      </c>
      <c r="I24" s="20">
        <f t="shared" si="5"/>
        <v>109.06878174034773</v>
      </c>
      <c r="J24" s="3">
        <f t="shared" si="3"/>
        <v>0.72712521160231824</v>
      </c>
      <c r="K24" s="24">
        <v>44911</v>
      </c>
      <c r="L24" s="15">
        <f t="shared" si="0"/>
        <v>10581881.882701581</v>
      </c>
      <c r="M24" s="2">
        <f t="shared" si="1"/>
        <v>7084569.9204687085</v>
      </c>
    </row>
    <row r="25" spans="6:14" x14ac:dyDescent="0.25">
      <c r="F25" s="28">
        <f t="shared" si="2"/>
        <v>6.7877991304927499E-2</v>
      </c>
      <c r="G25" s="17" t="s">
        <v>52</v>
      </c>
      <c r="H25" s="20">
        <f t="shared" si="4"/>
        <v>10.181698695739124</v>
      </c>
      <c r="I25" s="20">
        <f t="shared" si="5"/>
        <v>119.25048043608686</v>
      </c>
      <c r="J25" s="3">
        <f t="shared" si="3"/>
        <v>0.79500320290724569</v>
      </c>
      <c r="K25" s="24">
        <v>44912</v>
      </c>
      <c r="L25" s="15">
        <f t="shared" si="0"/>
        <v>17666451.80317029</v>
      </c>
      <c r="M25" s="2">
        <f t="shared" si="1"/>
        <v>11827689.482222509</v>
      </c>
    </row>
    <row r="26" spans="6:14" x14ac:dyDescent="0.25">
      <c r="F26" s="28">
        <f t="shared" si="2"/>
        <v>7.2726419255279465E-2</v>
      </c>
      <c r="G26" s="17" t="s">
        <v>53</v>
      </c>
      <c r="H26" s="20">
        <f t="shared" si="4"/>
        <v>10.908962888291919</v>
      </c>
      <c r="I26" s="20">
        <f t="shared" si="5"/>
        <v>130.15944332437877</v>
      </c>
      <c r="J26" s="3">
        <f t="shared" si="3"/>
        <v>0.86772962216252514</v>
      </c>
      <c r="K26" s="24">
        <v>44913</v>
      </c>
      <c r="L26" s="15">
        <f t="shared" si="0"/>
        <v>29494141.285392798</v>
      </c>
      <c r="M26" s="2">
        <f t="shared" si="1"/>
        <v>19746327.59057048</v>
      </c>
    </row>
    <row r="27" spans="6:14" x14ac:dyDescent="0.25">
      <c r="F27" s="28">
        <f t="shared" si="2"/>
        <v>7.7921163487799414E-2</v>
      </c>
      <c r="G27" s="17" t="s">
        <v>54</v>
      </c>
      <c r="H27" s="20">
        <f t="shared" si="4"/>
        <v>11.688174523169911</v>
      </c>
      <c r="I27" s="20">
        <f t="shared" si="5"/>
        <v>141.84761784754869</v>
      </c>
      <c r="J27" s="3">
        <f t="shared" si="3"/>
        <v>0.94565078565032457</v>
      </c>
      <c r="K27" s="24">
        <v>44914</v>
      </c>
      <c r="L27" s="15">
        <f t="shared" si="0"/>
        <v>49240468.875963278</v>
      </c>
      <c r="M27" s="2" t="e">
        <f>#REF!-L27</f>
        <v>#REF!</v>
      </c>
    </row>
    <row r="28" spans="6:14" x14ac:dyDescent="0.25">
      <c r="G28" s="16"/>
      <c r="N28"/>
    </row>
    <row r="29" spans="6:14" x14ac:dyDescent="0.25">
      <c r="G29" s="16"/>
      <c r="N29"/>
    </row>
    <row r="30" spans="6:14" x14ac:dyDescent="0.25">
      <c r="G30" s="16"/>
      <c r="N30"/>
    </row>
    <row r="31" spans="6:14" x14ac:dyDescent="0.25">
      <c r="G31" s="16"/>
      <c r="N31"/>
    </row>
    <row r="32" spans="6:14" x14ac:dyDescent="0.25">
      <c r="G32" s="16"/>
      <c r="N32"/>
    </row>
    <row r="33" spans="7:14" x14ac:dyDescent="0.25">
      <c r="G33" s="16"/>
      <c r="N33"/>
    </row>
    <row r="34" spans="7:14" x14ac:dyDescent="0.25">
      <c r="G34" s="16"/>
      <c r="N34"/>
    </row>
    <row r="35" spans="7:14" x14ac:dyDescent="0.25">
      <c r="G35" s="16"/>
      <c r="N35"/>
    </row>
    <row r="36" spans="7:14" x14ac:dyDescent="0.25">
      <c r="G36" s="16"/>
      <c r="N36"/>
    </row>
    <row r="37" spans="7:14" x14ac:dyDescent="0.25">
      <c r="G37" s="16"/>
      <c r="N37"/>
    </row>
    <row r="38" spans="7:14" x14ac:dyDescent="0.25">
      <c r="G38" s="16"/>
      <c r="N38"/>
    </row>
    <row r="39" spans="7:14" x14ac:dyDescent="0.25">
      <c r="G39" s="16"/>
      <c r="N39"/>
    </row>
    <row r="40" spans="7:14" x14ac:dyDescent="0.25">
      <c r="G40" s="16"/>
      <c r="N40"/>
    </row>
    <row r="41" spans="7:14" x14ac:dyDescent="0.25">
      <c r="G41" s="16"/>
      <c r="N41"/>
    </row>
    <row r="42" spans="7:14" x14ac:dyDescent="0.25">
      <c r="G42" s="16"/>
      <c r="N42"/>
    </row>
    <row r="43" spans="7:14" x14ac:dyDescent="0.25">
      <c r="G43" s="16"/>
      <c r="N43"/>
    </row>
    <row r="44" spans="7:14" x14ac:dyDescent="0.25">
      <c r="G44" s="16"/>
      <c r="N44"/>
    </row>
    <row r="45" spans="7:14" x14ac:dyDescent="0.25">
      <c r="G45" s="16"/>
      <c r="N45"/>
    </row>
    <row r="46" spans="7:14" x14ac:dyDescent="0.25">
      <c r="G46" s="16"/>
      <c r="N46"/>
    </row>
    <row r="47" spans="7:14" x14ac:dyDescent="0.25">
      <c r="G47" s="16"/>
      <c r="N47"/>
    </row>
    <row r="48" spans="7:14" x14ac:dyDescent="0.25">
      <c r="G48" s="16"/>
      <c r="N48"/>
    </row>
    <row r="49" spans="7:14" x14ac:dyDescent="0.25">
      <c r="G49" s="16"/>
      <c r="N49"/>
    </row>
    <row r="50" spans="7:14" x14ac:dyDescent="0.25">
      <c r="G50" s="16"/>
      <c r="N50"/>
    </row>
    <row r="51" spans="7:14" x14ac:dyDescent="0.25">
      <c r="G51" s="16"/>
      <c r="N51"/>
    </row>
    <row r="52" spans="7:14" x14ac:dyDescent="0.25">
      <c r="G52" s="16"/>
      <c r="N52"/>
    </row>
    <row r="53" spans="7:14" x14ac:dyDescent="0.25">
      <c r="G53" s="16"/>
      <c r="N53"/>
    </row>
    <row r="54" spans="7:14" x14ac:dyDescent="0.25">
      <c r="G54" s="16"/>
      <c r="N54"/>
    </row>
    <row r="55" spans="7:14" x14ac:dyDescent="0.25">
      <c r="G55" s="16"/>
      <c r="N55"/>
    </row>
    <row r="56" spans="7:14" x14ac:dyDescent="0.25">
      <c r="G56" s="16"/>
      <c r="N56"/>
    </row>
    <row r="57" spans="7:14" x14ac:dyDescent="0.25">
      <c r="G57" s="16"/>
      <c r="N57"/>
    </row>
    <row r="58" spans="7:14" x14ac:dyDescent="0.25">
      <c r="G58" s="16"/>
      <c r="N58"/>
    </row>
    <row r="59" spans="7:14" x14ac:dyDescent="0.25">
      <c r="G59" s="16"/>
      <c r="N59"/>
    </row>
    <row r="60" spans="7:14" x14ac:dyDescent="0.25">
      <c r="G60" s="16"/>
      <c r="N60"/>
    </row>
    <row r="61" spans="7:14" x14ac:dyDescent="0.25">
      <c r="G61" s="16"/>
      <c r="N61"/>
    </row>
    <row r="62" spans="7:14" x14ac:dyDescent="0.25">
      <c r="G62" s="16"/>
      <c r="N62"/>
    </row>
    <row r="63" spans="7:14" x14ac:dyDescent="0.25">
      <c r="G63" s="16"/>
      <c r="N63"/>
    </row>
    <row r="64" spans="7:14" x14ac:dyDescent="0.25">
      <c r="G64" s="16"/>
      <c r="N64"/>
    </row>
    <row r="65" spans="7:14" x14ac:dyDescent="0.25">
      <c r="G65" s="16"/>
      <c r="N65"/>
    </row>
    <row r="66" spans="7:14" x14ac:dyDescent="0.25">
      <c r="G66" s="16"/>
      <c r="N66"/>
    </row>
    <row r="67" spans="7:14" x14ac:dyDescent="0.25">
      <c r="G67" s="16"/>
      <c r="N67"/>
    </row>
    <row r="68" spans="7:14" x14ac:dyDescent="0.25">
      <c r="G68" s="16"/>
      <c r="N68"/>
    </row>
    <row r="69" spans="7:14" x14ac:dyDescent="0.25">
      <c r="G69" s="16"/>
      <c r="N69"/>
    </row>
    <row r="70" spans="7:14" x14ac:dyDescent="0.25">
      <c r="G70" s="16"/>
      <c r="N70"/>
    </row>
    <row r="71" spans="7:14" x14ac:dyDescent="0.25">
      <c r="G71" s="16"/>
      <c r="N71"/>
    </row>
    <row r="72" spans="7:14" x14ac:dyDescent="0.25">
      <c r="G72" s="16"/>
      <c r="N72"/>
    </row>
    <row r="73" spans="7:14" x14ac:dyDescent="0.25">
      <c r="G73" s="16"/>
      <c r="N73"/>
    </row>
    <row r="74" spans="7:14" x14ac:dyDescent="0.25">
      <c r="G74" s="16"/>
      <c r="N74"/>
    </row>
    <row r="75" spans="7:14" x14ac:dyDescent="0.25">
      <c r="G75" s="16"/>
      <c r="N75"/>
    </row>
    <row r="76" spans="7:14" x14ac:dyDescent="0.25">
      <c r="G76" s="16"/>
      <c r="N76"/>
    </row>
    <row r="77" spans="7:14" x14ac:dyDescent="0.25">
      <c r="G77" s="16"/>
      <c r="N77"/>
    </row>
    <row r="78" spans="7:14" x14ac:dyDescent="0.25">
      <c r="G78" s="16"/>
      <c r="N78"/>
    </row>
    <row r="79" spans="7:14" x14ac:dyDescent="0.25">
      <c r="G79" s="16"/>
      <c r="N79"/>
    </row>
    <row r="80" spans="7:14" x14ac:dyDescent="0.25">
      <c r="G80" s="16"/>
      <c r="N80"/>
    </row>
    <row r="81" spans="7:14" x14ac:dyDescent="0.25">
      <c r="G81" s="16"/>
      <c r="N81"/>
    </row>
    <row r="82" spans="7:14" x14ac:dyDescent="0.25">
      <c r="G82" s="16"/>
      <c r="N82"/>
    </row>
    <row r="83" spans="7:14" x14ac:dyDescent="0.25">
      <c r="G83" s="16"/>
      <c r="N83"/>
    </row>
    <row r="84" spans="7:14" x14ac:dyDescent="0.25">
      <c r="G84" s="16"/>
      <c r="N84"/>
    </row>
    <row r="85" spans="7:14" x14ac:dyDescent="0.25">
      <c r="G85" s="16"/>
      <c r="N85"/>
    </row>
    <row r="86" spans="7:14" x14ac:dyDescent="0.25">
      <c r="G86" s="16"/>
      <c r="N86"/>
    </row>
    <row r="87" spans="7:14" x14ac:dyDescent="0.25">
      <c r="G87" s="16"/>
      <c r="N87"/>
    </row>
    <row r="88" spans="7:14" x14ac:dyDescent="0.25">
      <c r="G88" s="16"/>
      <c r="N88"/>
    </row>
    <row r="89" spans="7:14" x14ac:dyDescent="0.25">
      <c r="G89" s="16"/>
      <c r="N89"/>
    </row>
    <row r="90" spans="7:14" x14ac:dyDescent="0.25">
      <c r="G90" s="16"/>
      <c r="N90"/>
    </row>
    <row r="91" spans="7:14" x14ac:dyDescent="0.25">
      <c r="G91" s="16"/>
      <c r="N91"/>
    </row>
    <row r="92" spans="7:14" x14ac:dyDescent="0.25">
      <c r="G92" s="16"/>
      <c r="N92"/>
    </row>
    <row r="93" spans="7:14" x14ac:dyDescent="0.25">
      <c r="G93" s="16"/>
      <c r="N93"/>
    </row>
    <row r="94" spans="7:14" x14ac:dyDescent="0.25">
      <c r="G94" s="16"/>
      <c r="N94"/>
    </row>
    <row r="95" spans="7:14" x14ac:dyDescent="0.25">
      <c r="G95" s="16"/>
      <c r="N95"/>
    </row>
    <row r="96" spans="7:14" x14ac:dyDescent="0.25">
      <c r="G96" s="16"/>
      <c r="N96"/>
    </row>
    <row r="97" spans="7:14" x14ac:dyDescent="0.25">
      <c r="G97" s="16"/>
      <c r="N97"/>
    </row>
    <row r="98" spans="7:14" x14ac:dyDescent="0.25">
      <c r="G98" s="16"/>
      <c r="N98"/>
    </row>
    <row r="99" spans="7:14" x14ac:dyDescent="0.25">
      <c r="G99" s="16"/>
      <c r="N99"/>
    </row>
    <row r="100" spans="7:14" x14ac:dyDescent="0.25">
      <c r="G100" s="16"/>
      <c r="N100"/>
    </row>
    <row r="101" spans="7:14" x14ac:dyDescent="0.25">
      <c r="G101" s="16"/>
      <c r="N101"/>
    </row>
    <row r="102" spans="7:14" x14ac:dyDescent="0.25">
      <c r="G102" s="16"/>
      <c r="N102"/>
    </row>
    <row r="103" spans="7:14" x14ac:dyDescent="0.25">
      <c r="G103" s="16"/>
      <c r="N103"/>
    </row>
    <row r="104" spans="7:14" x14ac:dyDescent="0.25">
      <c r="G104" s="16"/>
      <c r="N104"/>
    </row>
    <row r="105" spans="7:14" x14ac:dyDescent="0.25">
      <c r="G105" s="16"/>
      <c r="N105"/>
    </row>
    <row r="106" spans="7:14" x14ac:dyDescent="0.25">
      <c r="G106" s="16"/>
      <c r="N106"/>
    </row>
    <row r="107" spans="7:14" x14ac:dyDescent="0.25">
      <c r="G107" s="16"/>
      <c r="N107"/>
    </row>
    <row r="108" spans="7:14" x14ac:dyDescent="0.25">
      <c r="G108" s="16"/>
      <c r="N108"/>
    </row>
    <row r="109" spans="7:14" x14ac:dyDescent="0.25">
      <c r="G109" s="16"/>
      <c r="N109"/>
    </row>
    <row r="110" spans="7:14" x14ac:dyDescent="0.25">
      <c r="G110" s="16"/>
      <c r="N110"/>
    </row>
    <row r="111" spans="7:14" x14ac:dyDescent="0.25">
      <c r="G111" s="16"/>
      <c r="N111"/>
    </row>
    <row r="112" spans="7:14" x14ac:dyDescent="0.25">
      <c r="G112" s="16"/>
      <c r="N112"/>
    </row>
    <row r="113" spans="7:14" x14ac:dyDescent="0.25">
      <c r="G113" s="16"/>
      <c r="N113"/>
    </row>
    <row r="114" spans="7:14" x14ac:dyDescent="0.25">
      <c r="G114" s="16"/>
      <c r="N114"/>
    </row>
    <row r="115" spans="7:14" x14ac:dyDescent="0.25">
      <c r="G115" s="16"/>
      <c r="N115"/>
    </row>
    <row r="116" spans="7:14" x14ac:dyDescent="0.25">
      <c r="G116" s="16"/>
      <c r="N116"/>
    </row>
    <row r="117" spans="7:14" x14ac:dyDescent="0.25">
      <c r="G117" s="16"/>
      <c r="N117"/>
    </row>
    <row r="118" spans="7:14" x14ac:dyDescent="0.25">
      <c r="G118" s="16"/>
      <c r="N118"/>
    </row>
    <row r="119" spans="7:14" x14ac:dyDescent="0.25">
      <c r="G119" s="16"/>
      <c r="N119"/>
    </row>
    <row r="120" spans="7:14" x14ac:dyDescent="0.25">
      <c r="G120" s="16"/>
      <c r="N120"/>
    </row>
    <row r="121" spans="7:14" x14ac:dyDescent="0.25">
      <c r="G121" s="16"/>
      <c r="N121"/>
    </row>
    <row r="122" spans="7:14" x14ac:dyDescent="0.25">
      <c r="G122" s="16"/>
      <c r="N122"/>
    </row>
    <row r="123" spans="7:14" x14ac:dyDescent="0.25">
      <c r="G123" s="16"/>
      <c r="N123"/>
    </row>
    <row r="124" spans="7:14" x14ac:dyDescent="0.25">
      <c r="G124" s="16"/>
      <c r="N124"/>
    </row>
    <row r="125" spans="7:14" x14ac:dyDescent="0.25">
      <c r="G125" s="16"/>
      <c r="N125"/>
    </row>
    <row r="126" spans="7:14" x14ac:dyDescent="0.25">
      <c r="G126" s="16"/>
      <c r="N126"/>
    </row>
    <row r="127" spans="7:14" x14ac:dyDescent="0.25">
      <c r="G127" s="16"/>
      <c r="N127"/>
    </row>
    <row r="128" spans="7:14" x14ac:dyDescent="0.25">
      <c r="G128" s="16"/>
      <c r="N128"/>
    </row>
    <row r="129" spans="7:14" x14ac:dyDescent="0.25">
      <c r="G129" s="16"/>
      <c r="N129"/>
    </row>
    <row r="130" spans="7:14" x14ac:dyDescent="0.25">
      <c r="G130" s="16"/>
      <c r="N130"/>
    </row>
    <row r="131" spans="7:14" x14ac:dyDescent="0.25">
      <c r="G131" s="16"/>
      <c r="N131"/>
    </row>
    <row r="132" spans="7:14" x14ac:dyDescent="0.25">
      <c r="G132" s="16"/>
      <c r="N132"/>
    </row>
    <row r="133" spans="7:14" x14ac:dyDescent="0.25">
      <c r="G133" s="16"/>
      <c r="N133"/>
    </row>
    <row r="134" spans="7:14" x14ac:dyDescent="0.25">
      <c r="G134" s="16"/>
      <c r="N134"/>
    </row>
    <row r="135" spans="7:14" x14ac:dyDescent="0.25">
      <c r="G135" s="16"/>
      <c r="N135"/>
    </row>
    <row r="136" spans="7:14" x14ac:dyDescent="0.25">
      <c r="G136" s="16"/>
      <c r="N136"/>
    </row>
    <row r="137" spans="7:14" x14ac:dyDescent="0.25">
      <c r="G137" s="16"/>
      <c r="N137"/>
    </row>
    <row r="138" spans="7:14" x14ac:dyDescent="0.25">
      <c r="G138" s="16"/>
      <c r="N138"/>
    </row>
    <row r="139" spans="7:14" x14ac:dyDescent="0.25">
      <c r="G139" s="16"/>
      <c r="N139"/>
    </row>
    <row r="140" spans="7:14" x14ac:dyDescent="0.25">
      <c r="G140" s="16"/>
      <c r="N140"/>
    </row>
    <row r="141" spans="7:14" x14ac:dyDescent="0.25">
      <c r="G141" s="16"/>
      <c r="N141"/>
    </row>
    <row r="142" spans="7:14" x14ac:dyDescent="0.25">
      <c r="G142" s="16"/>
      <c r="N142"/>
    </row>
    <row r="143" spans="7:14" x14ac:dyDescent="0.25">
      <c r="G143" s="16"/>
      <c r="N143"/>
    </row>
    <row r="144" spans="7:14" x14ac:dyDescent="0.25">
      <c r="G144" s="16"/>
      <c r="N144"/>
    </row>
    <row r="145" spans="7:14" x14ac:dyDescent="0.25">
      <c r="G145" s="16"/>
      <c r="N145"/>
    </row>
    <row r="146" spans="7:14" x14ac:dyDescent="0.25">
      <c r="G146" s="16"/>
      <c r="N146"/>
    </row>
    <row r="147" spans="7:14" x14ac:dyDescent="0.25">
      <c r="G147" s="16"/>
      <c r="N147"/>
    </row>
    <row r="148" spans="7:14" x14ac:dyDescent="0.25">
      <c r="G148" s="16"/>
      <c r="N148"/>
    </row>
    <row r="149" spans="7:14" x14ac:dyDescent="0.25">
      <c r="G149" s="16"/>
      <c r="N149"/>
    </row>
    <row r="150" spans="7:14" x14ac:dyDescent="0.25">
      <c r="G150" s="16"/>
      <c r="N150"/>
    </row>
    <row r="151" spans="7:14" x14ac:dyDescent="0.25">
      <c r="G151" s="16"/>
      <c r="N151"/>
    </row>
    <row r="152" spans="7:14" x14ac:dyDescent="0.25">
      <c r="G152" s="16"/>
      <c r="N152"/>
    </row>
    <row r="153" spans="7:14" x14ac:dyDescent="0.25">
      <c r="G153" s="16"/>
      <c r="N153"/>
    </row>
    <row r="154" spans="7:14" x14ac:dyDescent="0.25">
      <c r="G154" s="16"/>
      <c r="N154"/>
    </row>
    <row r="155" spans="7:14" x14ac:dyDescent="0.25">
      <c r="G155" s="16"/>
      <c r="N155"/>
    </row>
    <row r="156" spans="7:14" x14ac:dyDescent="0.25">
      <c r="G156" s="16"/>
      <c r="N156"/>
    </row>
    <row r="157" spans="7:14" x14ac:dyDescent="0.25">
      <c r="G157" s="16"/>
      <c r="N157"/>
    </row>
    <row r="158" spans="7:14" x14ac:dyDescent="0.25">
      <c r="G158" s="16"/>
      <c r="N158"/>
    </row>
    <row r="159" spans="7:14" x14ac:dyDescent="0.25">
      <c r="G159" s="16"/>
      <c r="N159"/>
    </row>
    <row r="160" spans="7:14" x14ac:dyDescent="0.25">
      <c r="G160" s="16"/>
      <c r="N160"/>
    </row>
    <row r="161" spans="7:14" x14ac:dyDescent="0.25">
      <c r="G161" s="16"/>
      <c r="N161"/>
    </row>
    <row r="162" spans="7:14" x14ac:dyDescent="0.25">
      <c r="G162" s="16"/>
      <c r="N162"/>
    </row>
    <row r="163" spans="7:14" x14ac:dyDescent="0.25">
      <c r="G163" s="16"/>
      <c r="N163"/>
    </row>
    <row r="164" spans="7:14" x14ac:dyDescent="0.25">
      <c r="G164" s="16"/>
      <c r="N164"/>
    </row>
    <row r="165" spans="7:14" x14ac:dyDescent="0.25">
      <c r="G165" s="16"/>
      <c r="N165"/>
    </row>
    <row r="166" spans="7:14" x14ac:dyDescent="0.25">
      <c r="G166" s="16"/>
      <c r="N166"/>
    </row>
    <row r="167" spans="7:14" x14ac:dyDescent="0.25">
      <c r="G167" s="16"/>
      <c r="N167"/>
    </row>
    <row r="168" spans="7:14" x14ac:dyDescent="0.25">
      <c r="G168" s="16"/>
      <c r="N168"/>
    </row>
    <row r="169" spans="7:14" x14ac:dyDescent="0.25">
      <c r="G169" s="16"/>
      <c r="N169"/>
    </row>
    <row r="170" spans="7:14" x14ac:dyDescent="0.25">
      <c r="G170" s="16"/>
      <c r="N170"/>
    </row>
    <row r="171" spans="7:14" x14ac:dyDescent="0.25">
      <c r="G171" s="16"/>
      <c r="N171"/>
    </row>
    <row r="172" spans="7:14" x14ac:dyDescent="0.25">
      <c r="G172" s="16"/>
      <c r="N172"/>
    </row>
    <row r="173" spans="7:14" x14ac:dyDescent="0.25">
      <c r="G173" s="16"/>
      <c r="N173"/>
    </row>
    <row r="174" spans="7:14" x14ac:dyDescent="0.25">
      <c r="G174" s="16"/>
      <c r="N174"/>
    </row>
    <row r="175" spans="7:14" x14ac:dyDescent="0.25">
      <c r="G175" s="16"/>
      <c r="N175"/>
    </row>
    <row r="176" spans="7:14" x14ac:dyDescent="0.25">
      <c r="G176" s="16"/>
      <c r="N176"/>
    </row>
    <row r="177" spans="7:14" x14ac:dyDescent="0.25">
      <c r="G177" s="16"/>
      <c r="N177"/>
    </row>
    <row r="178" spans="7:14" x14ac:dyDescent="0.25">
      <c r="G178" s="16"/>
      <c r="N178"/>
    </row>
    <row r="179" spans="7:14" x14ac:dyDescent="0.25">
      <c r="G179" s="16"/>
      <c r="N179"/>
    </row>
    <row r="180" spans="7:14" x14ac:dyDescent="0.25">
      <c r="G180" s="16"/>
      <c r="N180"/>
    </row>
    <row r="181" spans="7:14" x14ac:dyDescent="0.25">
      <c r="G181" s="16"/>
      <c r="N181"/>
    </row>
    <row r="182" spans="7:14" x14ac:dyDescent="0.25">
      <c r="G182" s="16"/>
      <c r="N182"/>
    </row>
    <row r="183" spans="7:14" x14ac:dyDescent="0.25">
      <c r="G183" s="16"/>
      <c r="N183"/>
    </row>
    <row r="184" spans="7:14" x14ac:dyDescent="0.25">
      <c r="G184" s="16"/>
      <c r="N184"/>
    </row>
    <row r="185" spans="7:14" x14ac:dyDescent="0.25">
      <c r="G185" s="16"/>
      <c r="N185"/>
    </row>
    <row r="186" spans="7:14" x14ac:dyDescent="0.25">
      <c r="G186" s="16"/>
      <c r="N186"/>
    </row>
    <row r="187" spans="7:14" x14ac:dyDescent="0.25">
      <c r="G187" s="16"/>
      <c r="N187"/>
    </row>
    <row r="188" spans="7:14" x14ac:dyDescent="0.25">
      <c r="G188" s="16"/>
      <c r="N188"/>
    </row>
    <row r="189" spans="7:14" x14ac:dyDescent="0.25">
      <c r="G189" s="16"/>
      <c r="N189"/>
    </row>
    <row r="190" spans="7:14" x14ac:dyDescent="0.25">
      <c r="G190" s="16"/>
      <c r="N190"/>
    </row>
    <row r="191" spans="7:14" x14ac:dyDescent="0.25">
      <c r="G191" s="16"/>
      <c r="N191"/>
    </row>
    <row r="192" spans="7:14" x14ac:dyDescent="0.25">
      <c r="G192" s="16"/>
      <c r="N192"/>
    </row>
    <row r="193" spans="7:14" x14ac:dyDescent="0.25">
      <c r="G193" s="16"/>
      <c r="N193"/>
    </row>
    <row r="194" spans="7:14" x14ac:dyDescent="0.25">
      <c r="G194" s="16"/>
      <c r="N194"/>
    </row>
    <row r="195" spans="7:14" x14ac:dyDescent="0.25">
      <c r="G195" s="16"/>
      <c r="N195"/>
    </row>
    <row r="196" spans="7:14" x14ac:dyDescent="0.25">
      <c r="G196" s="16"/>
      <c r="N196"/>
    </row>
    <row r="197" spans="7:14" x14ac:dyDescent="0.25">
      <c r="G197" s="16"/>
      <c r="N197"/>
    </row>
    <row r="198" spans="7:14" x14ac:dyDescent="0.25">
      <c r="G198" s="16"/>
      <c r="N198"/>
    </row>
    <row r="199" spans="7:14" x14ac:dyDescent="0.25">
      <c r="G199" s="16"/>
      <c r="N199"/>
    </row>
    <row r="200" spans="7:14" x14ac:dyDescent="0.25">
      <c r="G200" s="16"/>
      <c r="N200"/>
    </row>
    <row r="201" spans="7:14" x14ac:dyDescent="0.25">
      <c r="G201" s="16"/>
      <c r="N201"/>
    </row>
    <row r="202" spans="7:14" x14ac:dyDescent="0.25">
      <c r="G202" s="16"/>
      <c r="N202"/>
    </row>
    <row r="203" spans="7:14" x14ac:dyDescent="0.25">
      <c r="G203" s="16"/>
      <c r="N203"/>
    </row>
    <row r="204" spans="7:14" x14ac:dyDescent="0.25">
      <c r="G204" s="16"/>
      <c r="N204"/>
    </row>
    <row r="205" spans="7:14" x14ac:dyDescent="0.25">
      <c r="G205" s="16"/>
      <c r="N205"/>
    </row>
    <row r="206" spans="7:14" x14ac:dyDescent="0.25">
      <c r="G206" s="16"/>
      <c r="N206"/>
    </row>
    <row r="207" spans="7:14" x14ac:dyDescent="0.25">
      <c r="G207" s="16"/>
      <c r="N207"/>
    </row>
    <row r="208" spans="7:14" x14ac:dyDescent="0.25">
      <c r="G208" s="16"/>
      <c r="N208"/>
    </row>
    <row r="209" spans="7:14" x14ac:dyDescent="0.25">
      <c r="G209" s="16"/>
      <c r="N209"/>
    </row>
    <row r="210" spans="7:14" x14ac:dyDescent="0.25">
      <c r="G210" s="16"/>
      <c r="N210"/>
    </row>
    <row r="211" spans="7:14" x14ac:dyDescent="0.25">
      <c r="G211" s="16"/>
      <c r="N211"/>
    </row>
    <row r="212" spans="7:14" x14ac:dyDescent="0.25">
      <c r="G212" s="16"/>
      <c r="N212"/>
    </row>
    <row r="213" spans="7:14" x14ac:dyDescent="0.25">
      <c r="G213" s="16"/>
      <c r="N213"/>
    </row>
    <row r="214" spans="7:14" x14ac:dyDescent="0.25">
      <c r="G214" s="16"/>
      <c r="N214"/>
    </row>
    <row r="215" spans="7:14" x14ac:dyDescent="0.25">
      <c r="G215" s="16"/>
      <c r="N215"/>
    </row>
    <row r="216" spans="7:14" x14ac:dyDescent="0.25">
      <c r="G216" s="16"/>
      <c r="N216"/>
    </row>
    <row r="217" spans="7:14" x14ac:dyDescent="0.25">
      <c r="G217" s="16"/>
      <c r="N217"/>
    </row>
    <row r="218" spans="7:14" x14ac:dyDescent="0.25">
      <c r="G218" s="16"/>
      <c r="N218"/>
    </row>
    <row r="219" spans="7:14" x14ac:dyDescent="0.25">
      <c r="G219" s="16"/>
      <c r="N219"/>
    </row>
    <row r="220" spans="7:14" x14ac:dyDescent="0.25">
      <c r="G220" s="16"/>
      <c r="N220"/>
    </row>
    <row r="221" spans="7:14" x14ac:dyDescent="0.25">
      <c r="G221" s="16"/>
      <c r="N221"/>
    </row>
    <row r="222" spans="7:14" x14ac:dyDescent="0.25">
      <c r="G222" s="16"/>
      <c r="N222"/>
    </row>
    <row r="223" spans="7:14" x14ac:dyDescent="0.25">
      <c r="G223" s="16"/>
      <c r="N223"/>
    </row>
    <row r="224" spans="7:14" x14ac:dyDescent="0.25">
      <c r="G224" s="16"/>
      <c r="N224"/>
    </row>
    <row r="225" spans="7:14" x14ac:dyDescent="0.25">
      <c r="G225" s="16"/>
      <c r="N225"/>
    </row>
    <row r="226" spans="7:14" x14ac:dyDescent="0.25">
      <c r="G226" s="16"/>
      <c r="N226"/>
    </row>
    <row r="227" spans="7:14" x14ac:dyDescent="0.25">
      <c r="G227" s="16"/>
      <c r="N227"/>
    </row>
    <row r="228" spans="7:14" x14ac:dyDescent="0.25">
      <c r="G228" s="16"/>
      <c r="N228"/>
    </row>
    <row r="229" spans="7:14" x14ac:dyDescent="0.25">
      <c r="G229" s="16"/>
      <c r="N229"/>
    </row>
    <row r="230" spans="7:14" x14ac:dyDescent="0.25">
      <c r="G230" s="16"/>
      <c r="N230"/>
    </row>
    <row r="231" spans="7:14" x14ac:dyDescent="0.25">
      <c r="G231" s="16"/>
      <c r="N231"/>
    </row>
    <row r="232" spans="7:14" x14ac:dyDescent="0.25">
      <c r="G232" s="16"/>
      <c r="N232"/>
    </row>
    <row r="233" spans="7:14" x14ac:dyDescent="0.25">
      <c r="G233" s="16"/>
      <c r="N233"/>
    </row>
    <row r="234" spans="7:14" x14ac:dyDescent="0.25">
      <c r="G234" s="16"/>
      <c r="N234"/>
    </row>
    <row r="235" spans="7:14" x14ac:dyDescent="0.25">
      <c r="G235" s="16"/>
      <c r="N235"/>
    </row>
    <row r="236" spans="7:14" x14ac:dyDescent="0.25">
      <c r="G236" s="16"/>
      <c r="N236"/>
    </row>
    <row r="237" spans="7:14" x14ac:dyDescent="0.25">
      <c r="G237" s="16"/>
      <c r="N237"/>
    </row>
    <row r="238" spans="7:14" x14ac:dyDescent="0.25">
      <c r="G238" s="16"/>
      <c r="N238"/>
    </row>
    <row r="239" spans="7:14" x14ac:dyDescent="0.25">
      <c r="G239" s="16"/>
      <c r="N239"/>
    </row>
    <row r="240" spans="7:14" x14ac:dyDescent="0.25">
      <c r="G240" s="16"/>
      <c r="N240"/>
    </row>
    <row r="241" spans="7:14" x14ac:dyDescent="0.25">
      <c r="G241" s="16"/>
      <c r="N241"/>
    </row>
    <row r="242" spans="7:14" x14ac:dyDescent="0.25">
      <c r="G242" s="16"/>
      <c r="N242"/>
    </row>
    <row r="243" spans="7:14" x14ac:dyDescent="0.25">
      <c r="G243" s="16"/>
      <c r="N243"/>
    </row>
    <row r="244" spans="7:14" x14ac:dyDescent="0.25">
      <c r="G244" s="16"/>
      <c r="N244"/>
    </row>
    <row r="245" spans="7:14" x14ac:dyDescent="0.25">
      <c r="G245" s="16"/>
      <c r="N245"/>
    </row>
    <row r="246" spans="7:14" x14ac:dyDescent="0.25">
      <c r="G246" s="16"/>
      <c r="N246"/>
    </row>
    <row r="247" spans="7:14" x14ac:dyDescent="0.25">
      <c r="G247" s="16"/>
      <c r="N247"/>
    </row>
    <row r="248" spans="7:14" x14ac:dyDescent="0.25">
      <c r="G248" s="16"/>
      <c r="N248"/>
    </row>
    <row r="249" spans="7:14" x14ac:dyDescent="0.25">
      <c r="G249" s="16"/>
      <c r="N249"/>
    </row>
    <row r="250" spans="7:14" x14ac:dyDescent="0.25">
      <c r="G250" s="16"/>
      <c r="N250"/>
    </row>
    <row r="251" spans="7:14" x14ac:dyDescent="0.25">
      <c r="G251" s="16"/>
      <c r="N251"/>
    </row>
    <row r="252" spans="7:14" x14ac:dyDescent="0.25">
      <c r="G252" s="16"/>
      <c r="N252"/>
    </row>
    <row r="253" spans="7:14" x14ac:dyDescent="0.25">
      <c r="G253" s="16"/>
      <c r="N253"/>
    </row>
    <row r="254" spans="7:14" x14ac:dyDescent="0.25">
      <c r="G254" s="16"/>
      <c r="N254"/>
    </row>
    <row r="255" spans="7:14" x14ac:dyDescent="0.25">
      <c r="G255" s="16"/>
      <c r="N255"/>
    </row>
    <row r="256" spans="7:14" x14ac:dyDescent="0.25">
      <c r="G256" s="16"/>
      <c r="N256"/>
    </row>
    <row r="257" spans="7:14" x14ac:dyDescent="0.25">
      <c r="G257" s="16"/>
      <c r="N257"/>
    </row>
    <row r="258" spans="7:14" x14ac:dyDescent="0.25">
      <c r="G258" s="16"/>
      <c r="N258"/>
    </row>
    <row r="259" spans="7:14" x14ac:dyDescent="0.25">
      <c r="G259" s="16"/>
      <c r="N259"/>
    </row>
    <row r="260" spans="7:14" x14ac:dyDescent="0.25">
      <c r="G260" s="16"/>
      <c r="N260"/>
    </row>
    <row r="261" spans="7:14" x14ac:dyDescent="0.25">
      <c r="G261" s="16"/>
      <c r="N261"/>
    </row>
    <row r="262" spans="7:14" x14ac:dyDescent="0.25">
      <c r="G262" s="16"/>
      <c r="N262"/>
    </row>
    <row r="263" spans="7:14" x14ac:dyDescent="0.25">
      <c r="G263" s="16"/>
      <c r="N263"/>
    </row>
    <row r="264" spans="7:14" x14ac:dyDescent="0.25">
      <c r="G264" s="16"/>
      <c r="N264"/>
    </row>
    <row r="265" spans="7:14" x14ac:dyDescent="0.25">
      <c r="G265" s="16"/>
      <c r="N265"/>
    </row>
    <row r="266" spans="7:14" x14ac:dyDescent="0.25">
      <c r="G266" s="16"/>
      <c r="N266"/>
    </row>
    <row r="267" spans="7:14" x14ac:dyDescent="0.25">
      <c r="G267" s="16"/>
      <c r="N267"/>
    </row>
    <row r="268" spans="7:14" x14ac:dyDescent="0.25">
      <c r="G268" s="16"/>
      <c r="N268"/>
    </row>
    <row r="269" spans="7:14" x14ac:dyDescent="0.25">
      <c r="G269" s="16"/>
      <c r="N269"/>
    </row>
    <row r="270" spans="7:14" x14ac:dyDescent="0.25">
      <c r="G270" s="16"/>
      <c r="N270"/>
    </row>
    <row r="271" spans="7:14" x14ac:dyDescent="0.25">
      <c r="G271" s="16"/>
      <c r="N271"/>
    </row>
    <row r="272" spans="7:14" x14ac:dyDescent="0.25">
      <c r="G272" s="16"/>
      <c r="N272"/>
    </row>
    <row r="273" spans="7:14" x14ac:dyDescent="0.25">
      <c r="G273" s="16"/>
      <c r="N273"/>
    </row>
    <row r="274" spans="7:14" x14ac:dyDescent="0.25">
      <c r="G274" s="16"/>
      <c r="N274"/>
    </row>
    <row r="275" spans="7:14" x14ac:dyDescent="0.25">
      <c r="G275" s="16"/>
      <c r="N275"/>
    </row>
    <row r="276" spans="7:14" x14ac:dyDescent="0.25">
      <c r="G276" s="16"/>
      <c r="N276"/>
    </row>
    <row r="277" spans="7:14" x14ac:dyDescent="0.25">
      <c r="G277" s="16"/>
      <c r="N277"/>
    </row>
    <row r="278" spans="7:14" x14ac:dyDescent="0.25">
      <c r="G278" s="16"/>
      <c r="N278"/>
    </row>
    <row r="279" spans="7:14" x14ac:dyDescent="0.25">
      <c r="G279" s="16"/>
      <c r="N279"/>
    </row>
    <row r="280" spans="7:14" x14ac:dyDescent="0.25">
      <c r="G280" s="16"/>
      <c r="N280"/>
    </row>
    <row r="281" spans="7:14" x14ac:dyDescent="0.25">
      <c r="G281" s="16"/>
      <c r="N281"/>
    </row>
    <row r="282" spans="7:14" x14ac:dyDescent="0.25">
      <c r="G282" s="16"/>
      <c r="N282"/>
    </row>
    <row r="283" spans="7:14" x14ac:dyDescent="0.25">
      <c r="G283" s="16"/>
      <c r="N283"/>
    </row>
    <row r="284" spans="7:14" x14ac:dyDescent="0.25">
      <c r="G284" s="16"/>
      <c r="N284"/>
    </row>
    <row r="285" spans="7:14" x14ac:dyDescent="0.25">
      <c r="G285" s="16"/>
      <c r="N285"/>
    </row>
    <row r="286" spans="7:14" x14ac:dyDescent="0.25">
      <c r="G286" s="16"/>
      <c r="N286"/>
    </row>
    <row r="287" spans="7:14" x14ac:dyDescent="0.25">
      <c r="G287" s="16"/>
      <c r="N287"/>
    </row>
    <row r="288" spans="7:14" x14ac:dyDescent="0.25">
      <c r="G288" s="16"/>
      <c r="N288"/>
    </row>
    <row r="289" spans="7:14" x14ac:dyDescent="0.25">
      <c r="G289" s="16"/>
      <c r="N289"/>
    </row>
    <row r="290" spans="7:14" x14ac:dyDescent="0.25">
      <c r="G290" s="16"/>
      <c r="N290"/>
    </row>
    <row r="291" spans="7:14" x14ac:dyDescent="0.25">
      <c r="G291" s="16"/>
      <c r="N291"/>
    </row>
    <row r="292" spans="7:14" x14ac:dyDescent="0.25">
      <c r="G292" s="16"/>
      <c r="N292"/>
    </row>
    <row r="293" spans="7:14" x14ac:dyDescent="0.25">
      <c r="G293" s="16"/>
      <c r="N293"/>
    </row>
    <row r="294" spans="7:14" x14ac:dyDescent="0.25">
      <c r="G294" s="16"/>
      <c r="N294"/>
    </row>
    <row r="295" spans="7:14" x14ac:dyDescent="0.25">
      <c r="G295" s="16"/>
      <c r="N295"/>
    </row>
    <row r="296" spans="7:14" x14ac:dyDescent="0.25">
      <c r="G296" s="16"/>
      <c r="N296"/>
    </row>
    <row r="297" spans="7:14" x14ac:dyDescent="0.25">
      <c r="G297" s="16"/>
      <c r="N297"/>
    </row>
    <row r="298" spans="7:14" x14ac:dyDescent="0.25">
      <c r="G298" s="16"/>
      <c r="N298"/>
    </row>
    <row r="299" spans="7:14" x14ac:dyDescent="0.25">
      <c r="G299" s="16"/>
      <c r="N299"/>
    </row>
    <row r="300" spans="7:14" x14ac:dyDescent="0.25">
      <c r="G300" s="16"/>
      <c r="N300"/>
    </row>
    <row r="301" spans="7:14" x14ac:dyDescent="0.25">
      <c r="G301" s="16"/>
      <c r="N301"/>
    </row>
    <row r="302" spans="7:14" x14ac:dyDescent="0.25">
      <c r="G302" s="16"/>
      <c r="N302"/>
    </row>
    <row r="303" spans="7:14" x14ac:dyDescent="0.25">
      <c r="G303" s="16"/>
      <c r="N303"/>
    </row>
    <row r="304" spans="7:14" x14ac:dyDescent="0.25">
      <c r="G304" s="16"/>
      <c r="N304"/>
    </row>
    <row r="305" spans="7:14" x14ac:dyDescent="0.25">
      <c r="G305" s="16"/>
      <c r="N305"/>
    </row>
    <row r="306" spans="7:14" x14ac:dyDescent="0.25">
      <c r="G306" s="16"/>
      <c r="N306"/>
    </row>
    <row r="307" spans="7:14" x14ac:dyDescent="0.25">
      <c r="G307" s="16"/>
      <c r="N307"/>
    </row>
    <row r="308" spans="7:14" x14ac:dyDescent="0.25">
      <c r="G308" s="16"/>
      <c r="N308"/>
    </row>
    <row r="309" spans="7:14" x14ac:dyDescent="0.25">
      <c r="G309" s="16"/>
      <c r="N309"/>
    </row>
    <row r="310" spans="7:14" x14ac:dyDescent="0.25">
      <c r="G310" s="16"/>
      <c r="N310"/>
    </row>
    <row r="311" spans="7:14" x14ac:dyDescent="0.25">
      <c r="G311" s="16"/>
      <c r="N311"/>
    </row>
    <row r="312" spans="7:14" x14ac:dyDescent="0.25">
      <c r="G312" s="16"/>
      <c r="N312"/>
    </row>
    <row r="313" spans="7:14" x14ac:dyDescent="0.25">
      <c r="G313" s="16"/>
      <c r="N313"/>
    </row>
    <row r="314" spans="7:14" x14ac:dyDescent="0.25">
      <c r="G314" s="16"/>
      <c r="N314"/>
    </row>
    <row r="315" spans="7:14" x14ac:dyDescent="0.25">
      <c r="G315" s="16"/>
      <c r="N315"/>
    </row>
    <row r="316" spans="7:14" x14ac:dyDescent="0.25">
      <c r="G316" s="16"/>
      <c r="N316"/>
    </row>
    <row r="317" spans="7:14" x14ac:dyDescent="0.25">
      <c r="G317" s="16"/>
      <c r="N317"/>
    </row>
    <row r="318" spans="7:14" x14ac:dyDescent="0.25">
      <c r="G318" s="16"/>
      <c r="N318"/>
    </row>
    <row r="319" spans="7:14" x14ac:dyDescent="0.25">
      <c r="G319" s="16"/>
      <c r="N319"/>
    </row>
    <row r="320" spans="7:14" x14ac:dyDescent="0.25">
      <c r="G320" s="16"/>
      <c r="N320"/>
    </row>
    <row r="321" spans="7:14" x14ac:dyDescent="0.25">
      <c r="G321" s="16"/>
      <c r="N321"/>
    </row>
    <row r="322" spans="7:14" x14ac:dyDescent="0.25">
      <c r="G322" s="16"/>
      <c r="N322"/>
    </row>
    <row r="323" spans="7:14" x14ac:dyDescent="0.25">
      <c r="G323" s="16"/>
      <c r="N323"/>
    </row>
    <row r="324" spans="7:14" x14ac:dyDescent="0.25">
      <c r="G324" s="16"/>
      <c r="N324"/>
    </row>
    <row r="325" spans="7:14" x14ac:dyDescent="0.25">
      <c r="G325" s="16"/>
      <c r="N325"/>
    </row>
    <row r="326" spans="7:14" x14ac:dyDescent="0.25">
      <c r="G326" s="16"/>
      <c r="N326"/>
    </row>
    <row r="327" spans="7:14" x14ac:dyDescent="0.25">
      <c r="G327" s="16"/>
      <c r="N327"/>
    </row>
    <row r="328" spans="7:14" x14ac:dyDescent="0.25">
      <c r="G328" s="16"/>
      <c r="N328"/>
    </row>
    <row r="329" spans="7:14" x14ac:dyDescent="0.25">
      <c r="G329" s="16"/>
      <c r="N329"/>
    </row>
    <row r="330" spans="7:14" x14ac:dyDescent="0.25">
      <c r="G330" s="16"/>
      <c r="N330"/>
    </row>
    <row r="331" spans="7:14" x14ac:dyDescent="0.25">
      <c r="G331" s="16"/>
      <c r="N331"/>
    </row>
    <row r="332" spans="7:14" x14ac:dyDescent="0.25">
      <c r="G332" s="16"/>
      <c r="N332"/>
    </row>
    <row r="333" spans="7:14" x14ac:dyDescent="0.25">
      <c r="G333" s="16"/>
      <c r="N333"/>
    </row>
    <row r="334" spans="7:14" x14ac:dyDescent="0.25">
      <c r="G334" s="16"/>
      <c r="N334"/>
    </row>
    <row r="335" spans="7:14" x14ac:dyDescent="0.25">
      <c r="G335" s="16"/>
      <c r="N335"/>
    </row>
    <row r="336" spans="7:14" x14ac:dyDescent="0.25">
      <c r="G336" s="16"/>
      <c r="N336"/>
    </row>
    <row r="337" spans="7:14" x14ac:dyDescent="0.25">
      <c r="G337" s="16"/>
      <c r="N337"/>
    </row>
    <row r="338" spans="7:14" x14ac:dyDescent="0.25">
      <c r="G338" s="16"/>
      <c r="N338"/>
    </row>
    <row r="339" spans="7:14" x14ac:dyDescent="0.25">
      <c r="G339" s="16"/>
      <c r="N339"/>
    </row>
    <row r="340" spans="7:14" x14ac:dyDescent="0.25">
      <c r="G340" s="16"/>
      <c r="N340"/>
    </row>
    <row r="341" spans="7:14" x14ac:dyDescent="0.25">
      <c r="G341" s="16"/>
      <c r="N341"/>
    </row>
    <row r="342" spans="7:14" x14ac:dyDescent="0.25">
      <c r="G342" s="16"/>
      <c r="N342"/>
    </row>
    <row r="343" spans="7:14" x14ac:dyDescent="0.25">
      <c r="G343" s="16"/>
      <c r="N343"/>
    </row>
    <row r="344" spans="7:14" x14ac:dyDescent="0.25">
      <c r="G344" s="16"/>
      <c r="N344"/>
    </row>
    <row r="345" spans="7:14" x14ac:dyDescent="0.25">
      <c r="G345" s="16"/>
      <c r="N345"/>
    </row>
    <row r="346" spans="7:14" x14ac:dyDescent="0.25">
      <c r="G346" s="16"/>
      <c r="N346"/>
    </row>
    <row r="347" spans="7:14" x14ac:dyDescent="0.25">
      <c r="G347" s="16"/>
      <c r="N347"/>
    </row>
    <row r="348" spans="7:14" x14ac:dyDescent="0.25">
      <c r="G348" s="16"/>
      <c r="N348"/>
    </row>
    <row r="349" spans="7:14" x14ac:dyDescent="0.25">
      <c r="G349" s="16"/>
      <c r="N349"/>
    </row>
    <row r="350" spans="7:14" x14ac:dyDescent="0.25">
      <c r="G350" s="16"/>
      <c r="N350"/>
    </row>
    <row r="351" spans="7:14" x14ac:dyDescent="0.25">
      <c r="G351" s="16"/>
      <c r="N351"/>
    </row>
    <row r="352" spans="7:14" x14ac:dyDescent="0.25">
      <c r="G352" s="16"/>
      <c r="N352"/>
    </row>
    <row r="353" spans="7:14" x14ac:dyDescent="0.25">
      <c r="G353" s="16"/>
      <c r="N353"/>
    </row>
    <row r="354" spans="7:14" x14ac:dyDescent="0.25">
      <c r="G354" s="16"/>
      <c r="N354"/>
    </row>
    <row r="355" spans="7:14" x14ac:dyDescent="0.25">
      <c r="G355" s="16"/>
      <c r="N355"/>
    </row>
    <row r="356" spans="7:14" x14ac:dyDescent="0.25">
      <c r="G356" s="16"/>
      <c r="N356"/>
    </row>
    <row r="357" spans="7:14" x14ac:dyDescent="0.25">
      <c r="G357" s="16"/>
      <c r="N357"/>
    </row>
    <row r="358" spans="7:14" x14ac:dyDescent="0.25">
      <c r="G358" s="16"/>
      <c r="N358"/>
    </row>
    <row r="359" spans="7:14" x14ac:dyDescent="0.25">
      <c r="G359" s="16"/>
      <c r="N359"/>
    </row>
    <row r="360" spans="7:14" x14ac:dyDescent="0.25">
      <c r="G360" s="16"/>
      <c r="N360"/>
    </row>
    <row r="361" spans="7:14" x14ac:dyDescent="0.25">
      <c r="G361" s="16"/>
      <c r="N361"/>
    </row>
    <row r="362" spans="7:14" x14ac:dyDescent="0.25">
      <c r="G362" s="16"/>
      <c r="N362"/>
    </row>
    <row r="363" spans="7:14" x14ac:dyDescent="0.25">
      <c r="G363" s="16"/>
      <c r="N363"/>
    </row>
    <row r="364" spans="7:14" x14ac:dyDescent="0.25">
      <c r="G364" s="16"/>
      <c r="N364"/>
    </row>
    <row r="365" spans="7:14" x14ac:dyDescent="0.25">
      <c r="G365" s="16"/>
      <c r="N365"/>
    </row>
    <row r="366" spans="7:14" x14ac:dyDescent="0.25">
      <c r="G366" s="16"/>
      <c r="N366"/>
    </row>
    <row r="367" spans="7:14" x14ac:dyDescent="0.25">
      <c r="G367" s="16"/>
      <c r="N367"/>
    </row>
    <row r="368" spans="7:14" x14ac:dyDescent="0.25">
      <c r="G368" s="16"/>
      <c r="N368"/>
    </row>
    <row r="369" spans="7:14" x14ac:dyDescent="0.25">
      <c r="G369" s="16"/>
      <c r="N369"/>
    </row>
    <row r="370" spans="7:14" x14ac:dyDescent="0.25">
      <c r="G370" s="16"/>
      <c r="N370"/>
    </row>
    <row r="371" spans="7:14" x14ac:dyDescent="0.25">
      <c r="G371" s="16"/>
      <c r="N371"/>
    </row>
    <row r="372" spans="7:14" x14ac:dyDescent="0.25">
      <c r="G372" s="16"/>
      <c r="N372"/>
    </row>
    <row r="373" spans="7:14" x14ac:dyDescent="0.25">
      <c r="G373" s="16"/>
      <c r="N373"/>
    </row>
    <row r="374" spans="7:14" x14ac:dyDescent="0.25">
      <c r="G374" s="16"/>
      <c r="N374"/>
    </row>
    <row r="375" spans="7:14" x14ac:dyDescent="0.25">
      <c r="G375" s="16"/>
      <c r="N375"/>
    </row>
    <row r="376" spans="7:14" x14ac:dyDescent="0.25">
      <c r="G376" s="16"/>
      <c r="N376"/>
    </row>
    <row r="377" spans="7:14" x14ac:dyDescent="0.25">
      <c r="G377" s="16"/>
      <c r="N377"/>
    </row>
    <row r="378" spans="7:14" x14ac:dyDescent="0.25">
      <c r="G378" s="16"/>
      <c r="N378"/>
    </row>
    <row r="379" spans="7:14" x14ac:dyDescent="0.25">
      <c r="G379" s="16"/>
      <c r="N379"/>
    </row>
    <row r="380" spans="7:14" x14ac:dyDescent="0.25">
      <c r="G380" s="16"/>
      <c r="N380"/>
    </row>
    <row r="381" spans="7:14" x14ac:dyDescent="0.25">
      <c r="G381" s="16"/>
      <c r="N381"/>
    </row>
    <row r="382" spans="7:14" x14ac:dyDescent="0.25">
      <c r="G382" s="16"/>
      <c r="N382"/>
    </row>
    <row r="383" spans="7:14" x14ac:dyDescent="0.25">
      <c r="G383" s="16"/>
      <c r="N383"/>
    </row>
    <row r="384" spans="7:14" x14ac:dyDescent="0.25">
      <c r="G384" s="16"/>
      <c r="N384"/>
    </row>
    <row r="385" spans="7:14" x14ac:dyDescent="0.25">
      <c r="G385" s="16"/>
      <c r="N385"/>
    </row>
    <row r="386" spans="7:14" x14ac:dyDescent="0.25">
      <c r="G386" s="16"/>
      <c r="N386"/>
    </row>
    <row r="387" spans="7:14" x14ac:dyDescent="0.25">
      <c r="G387" s="16"/>
      <c r="N387"/>
    </row>
    <row r="388" spans="7:14" x14ac:dyDescent="0.25">
      <c r="G388" s="16"/>
      <c r="N388"/>
    </row>
    <row r="389" spans="7:14" x14ac:dyDescent="0.25">
      <c r="G389" s="16"/>
      <c r="N389"/>
    </row>
    <row r="390" spans="7:14" x14ac:dyDescent="0.25">
      <c r="G390" s="16"/>
      <c r="N390"/>
    </row>
    <row r="391" spans="7:14" x14ac:dyDescent="0.25">
      <c r="G391" s="16"/>
      <c r="N391"/>
    </row>
    <row r="392" spans="7:14" x14ac:dyDescent="0.25">
      <c r="G392" s="16"/>
      <c r="N392"/>
    </row>
    <row r="393" spans="7:14" x14ac:dyDescent="0.25">
      <c r="G393" s="16"/>
      <c r="N393"/>
    </row>
    <row r="394" spans="7:14" x14ac:dyDescent="0.25">
      <c r="G394" s="16"/>
      <c r="N394"/>
    </row>
    <row r="395" spans="7:14" x14ac:dyDescent="0.25">
      <c r="G395" s="16"/>
      <c r="N395"/>
    </row>
    <row r="396" spans="7:14" x14ac:dyDescent="0.25">
      <c r="G396" s="16"/>
      <c r="N396"/>
    </row>
    <row r="397" spans="7:14" x14ac:dyDescent="0.25">
      <c r="G397" s="16"/>
      <c r="N397"/>
    </row>
    <row r="398" spans="7:14" x14ac:dyDescent="0.25">
      <c r="G398" s="16"/>
      <c r="N398"/>
    </row>
    <row r="399" spans="7:14" x14ac:dyDescent="0.25">
      <c r="G399" s="16"/>
      <c r="N399"/>
    </row>
    <row r="400" spans="7:14" x14ac:dyDescent="0.25">
      <c r="G400" s="16"/>
      <c r="N400"/>
    </row>
    <row r="401" spans="7:14" x14ac:dyDescent="0.25">
      <c r="G401" s="16"/>
      <c r="N401"/>
    </row>
    <row r="402" spans="7:14" x14ac:dyDescent="0.25">
      <c r="G402" s="16"/>
      <c r="N402"/>
    </row>
    <row r="403" spans="7:14" x14ac:dyDescent="0.25">
      <c r="G403" s="16"/>
      <c r="N403"/>
    </row>
    <row r="404" spans="7:14" x14ac:dyDescent="0.25">
      <c r="G404" s="16"/>
      <c r="N404"/>
    </row>
    <row r="405" spans="7:14" x14ac:dyDescent="0.25">
      <c r="G405" s="16"/>
      <c r="N405"/>
    </row>
    <row r="406" spans="7:14" x14ac:dyDescent="0.25">
      <c r="G406" s="16"/>
      <c r="N406"/>
    </row>
    <row r="407" spans="7:14" x14ac:dyDescent="0.25">
      <c r="G407" s="16"/>
      <c r="N407"/>
    </row>
    <row r="408" spans="7:14" x14ac:dyDescent="0.25">
      <c r="G408" s="16"/>
      <c r="N408"/>
    </row>
    <row r="409" spans="7:14" x14ac:dyDescent="0.25">
      <c r="G409" s="16"/>
      <c r="N409"/>
    </row>
    <row r="410" spans="7:14" x14ac:dyDescent="0.25">
      <c r="G410" s="16"/>
      <c r="N410"/>
    </row>
    <row r="411" spans="7:14" x14ac:dyDescent="0.25">
      <c r="G411" s="16"/>
      <c r="N411"/>
    </row>
    <row r="412" spans="7:14" x14ac:dyDescent="0.25">
      <c r="G412" s="16"/>
      <c r="N412"/>
    </row>
    <row r="413" spans="7:14" x14ac:dyDescent="0.25">
      <c r="G413" s="16"/>
      <c r="N413"/>
    </row>
    <row r="414" spans="7:14" x14ac:dyDescent="0.25">
      <c r="G414" s="16"/>
      <c r="N414"/>
    </row>
    <row r="415" spans="7:14" x14ac:dyDescent="0.25">
      <c r="G415" s="16"/>
      <c r="N415"/>
    </row>
    <row r="416" spans="7:14" x14ac:dyDescent="0.25">
      <c r="G416" s="16"/>
      <c r="N416"/>
    </row>
    <row r="417" spans="7:14" x14ac:dyDescent="0.25">
      <c r="G417" s="16"/>
      <c r="N417"/>
    </row>
    <row r="418" spans="7:14" x14ac:dyDescent="0.25">
      <c r="G418" s="16"/>
      <c r="N418"/>
    </row>
    <row r="419" spans="7:14" x14ac:dyDescent="0.25">
      <c r="G419" s="16"/>
      <c r="N419"/>
    </row>
    <row r="420" spans="7:14" x14ac:dyDescent="0.25">
      <c r="G420" s="16"/>
      <c r="N420"/>
    </row>
    <row r="421" spans="7:14" x14ac:dyDescent="0.25">
      <c r="G421" s="16"/>
      <c r="N421"/>
    </row>
    <row r="422" spans="7:14" x14ac:dyDescent="0.25">
      <c r="G422" s="16"/>
      <c r="N422"/>
    </row>
    <row r="423" spans="7:14" x14ac:dyDescent="0.25">
      <c r="G423" s="16"/>
      <c r="N423"/>
    </row>
    <row r="424" spans="7:14" x14ac:dyDescent="0.25">
      <c r="G424" s="16"/>
      <c r="N424"/>
    </row>
    <row r="425" spans="7:14" x14ac:dyDescent="0.25">
      <c r="G425" s="16"/>
      <c r="N425"/>
    </row>
    <row r="426" spans="7:14" x14ac:dyDescent="0.25">
      <c r="G426" s="16"/>
      <c r="N426"/>
    </row>
    <row r="427" spans="7:14" x14ac:dyDescent="0.25">
      <c r="G427" s="16"/>
      <c r="N427"/>
    </row>
    <row r="428" spans="7:14" x14ac:dyDescent="0.25">
      <c r="G428" s="16"/>
      <c r="N428"/>
    </row>
  </sheetData>
  <mergeCells count="4">
    <mergeCell ref="D1:E1"/>
    <mergeCell ref="D4:E4"/>
    <mergeCell ref="G1:H1"/>
    <mergeCell ref="K1:M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F778-CF14-4BFC-9855-581128408D45}">
  <dimension ref="A1:P429"/>
  <sheetViews>
    <sheetView tabSelected="1" workbookViewId="0">
      <selection activeCell="H4" sqref="H4"/>
    </sheetView>
  </sheetViews>
  <sheetFormatPr defaultRowHeight="15" x14ac:dyDescent="0.25"/>
  <cols>
    <col min="2" max="2" width="10.7109375" bestFit="1" customWidth="1"/>
    <col min="3" max="3" width="6.28515625" customWidth="1"/>
    <col min="5" max="5" width="12" customWidth="1"/>
    <col min="7" max="7" width="13.42578125" bestFit="1" customWidth="1"/>
    <col min="9" max="9" width="16.28515625" bestFit="1" customWidth="1"/>
    <col min="11" max="11" width="10.7109375" bestFit="1" customWidth="1"/>
    <col min="12" max="12" width="21.7109375" bestFit="1" customWidth="1"/>
    <col min="13" max="13" width="14.28515625" bestFit="1" customWidth="1"/>
    <col min="14" max="14" width="13.140625" style="16" customWidth="1"/>
    <col min="15" max="15" width="9.5703125" bestFit="1" customWidth="1"/>
  </cols>
  <sheetData>
    <row r="1" spans="1:16" ht="16.5" thickBot="1" x14ac:dyDescent="0.3">
      <c r="A1" s="21" t="s">
        <v>39</v>
      </c>
      <c r="B1" s="20">
        <v>100</v>
      </c>
      <c r="D1" s="30" t="s">
        <v>20</v>
      </c>
      <c r="E1" s="31"/>
      <c r="G1" s="30" t="s">
        <v>21</v>
      </c>
      <c r="H1" s="31"/>
      <c r="K1" s="34" t="s">
        <v>42</v>
      </c>
      <c r="L1" s="35"/>
      <c r="M1" s="36"/>
      <c r="N1" s="26" t="s">
        <v>45</v>
      </c>
      <c r="O1" s="15">
        <f>SUMIF(N4:N429,"ok",M4:M429)</f>
        <v>0</v>
      </c>
    </row>
    <row r="2" spans="1:16" x14ac:dyDescent="0.25">
      <c r="D2" s="17" t="s">
        <v>4</v>
      </c>
      <c r="E2" s="17" t="s">
        <v>5</v>
      </c>
      <c r="G2" s="17" t="s">
        <v>22</v>
      </c>
      <c r="H2" s="13">
        <v>1</v>
      </c>
      <c r="K2" s="25" t="s">
        <v>19</v>
      </c>
      <c r="L2" s="25" t="s">
        <v>2</v>
      </c>
      <c r="M2" s="25" t="s">
        <v>43</v>
      </c>
      <c r="N2" s="26" t="s">
        <v>41</v>
      </c>
    </row>
    <row r="3" spans="1:16" x14ac:dyDescent="0.25">
      <c r="D3" s="22">
        <v>0.1</v>
      </c>
      <c r="E3" s="20">
        <f>D3*B1</f>
        <v>10</v>
      </c>
      <c r="G3" s="17" t="s">
        <v>23</v>
      </c>
      <c r="H3" s="19">
        <v>5</v>
      </c>
      <c r="I3" s="18" t="s">
        <v>38</v>
      </c>
      <c r="K3" s="24">
        <v>44857</v>
      </c>
      <c r="L3" s="15">
        <v>100</v>
      </c>
      <c r="M3" t="s">
        <v>44</v>
      </c>
      <c r="N3" t="s">
        <v>44</v>
      </c>
    </row>
    <row r="4" spans="1:16" ht="15.75" x14ac:dyDescent="0.25">
      <c r="D4" s="32" t="s">
        <v>24</v>
      </c>
      <c r="E4" s="33"/>
      <c r="G4" s="17" t="s">
        <v>40</v>
      </c>
      <c r="H4" s="20">
        <f>E6/H2</f>
        <v>2</v>
      </c>
      <c r="I4" s="20">
        <f>H4</f>
        <v>2</v>
      </c>
      <c r="K4" s="24">
        <v>44858</v>
      </c>
      <c r="L4" s="15">
        <f>L3+(L3*$D$3)</f>
        <v>110</v>
      </c>
      <c r="M4" s="2">
        <f>L4-L3</f>
        <v>10</v>
      </c>
      <c r="N4"/>
    </row>
    <row r="5" spans="1:16" x14ac:dyDescent="0.25">
      <c r="D5" s="17" t="s">
        <v>4</v>
      </c>
      <c r="E5" s="17" t="s">
        <v>5</v>
      </c>
      <c r="G5" s="17" t="s">
        <v>0</v>
      </c>
      <c r="H5" s="20">
        <f>(I4+$E$6)/$H$2</f>
        <v>4</v>
      </c>
      <c r="I5" s="20">
        <f>H5+I4</f>
        <v>6</v>
      </c>
      <c r="K5" s="24">
        <v>44859</v>
      </c>
      <c r="L5" s="15">
        <f t="shared" ref="L5:L68" si="0">L4+(L4*$D$3)</f>
        <v>121</v>
      </c>
      <c r="M5" s="2">
        <f t="shared" ref="M5:M68" si="1">L5-L4</f>
        <v>11</v>
      </c>
      <c r="N5"/>
    </row>
    <row r="6" spans="1:16" x14ac:dyDescent="0.25">
      <c r="D6" s="22">
        <f>D3/H3</f>
        <v>0.02</v>
      </c>
      <c r="E6" s="20">
        <f>E3/H3</f>
        <v>2</v>
      </c>
      <c r="G6" s="17" t="s">
        <v>1</v>
      </c>
      <c r="H6" s="20">
        <f t="shared" ref="H6:H19" si="2">(I5+$E$6)/$H$2</f>
        <v>8</v>
      </c>
      <c r="I6" s="20">
        <f t="shared" ref="I6:I19" si="3">H6+I5</f>
        <v>14</v>
      </c>
      <c r="K6" s="24">
        <v>44860</v>
      </c>
      <c r="L6" s="15">
        <f t="shared" si="0"/>
        <v>133.1</v>
      </c>
      <c r="M6" s="2">
        <f t="shared" si="1"/>
        <v>12.099999999999994</v>
      </c>
      <c r="N6"/>
    </row>
    <row r="7" spans="1:16" x14ac:dyDescent="0.25">
      <c r="G7" s="17" t="s">
        <v>25</v>
      </c>
      <c r="H7" s="20">
        <f t="shared" si="2"/>
        <v>16</v>
      </c>
      <c r="I7" s="20">
        <f t="shared" si="3"/>
        <v>30</v>
      </c>
      <c r="K7" s="24">
        <v>44861</v>
      </c>
      <c r="L7" s="15">
        <f t="shared" si="0"/>
        <v>146.41</v>
      </c>
      <c r="M7" s="2">
        <f t="shared" si="1"/>
        <v>13.310000000000002</v>
      </c>
      <c r="N7"/>
    </row>
    <row r="8" spans="1:16" x14ac:dyDescent="0.25">
      <c r="G8" s="17" t="s">
        <v>26</v>
      </c>
      <c r="H8" s="20">
        <f t="shared" si="2"/>
        <v>32</v>
      </c>
      <c r="I8" s="20">
        <f t="shared" si="3"/>
        <v>62</v>
      </c>
      <c r="K8" s="24">
        <v>44862</v>
      </c>
      <c r="L8" s="15">
        <f t="shared" si="0"/>
        <v>161.05099999999999</v>
      </c>
      <c r="M8" s="2">
        <f t="shared" si="1"/>
        <v>14.640999999999991</v>
      </c>
      <c r="N8"/>
      <c r="P8" s="23"/>
    </row>
    <row r="9" spans="1:16" x14ac:dyDescent="0.25">
      <c r="G9" s="17" t="s">
        <v>27</v>
      </c>
      <c r="H9" s="20">
        <f t="shared" si="2"/>
        <v>64</v>
      </c>
      <c r="I9" s="20">
        <f t="shared" si="3"/>
        <v>126</v>
      </c>
      <c r="K9" s="24">
        <v>44863</v>
      </c>
      <c r="L9" s="15">
        <f t="shared" si="0"/>
        <v>177.15609999999998</v>
      </c>
      <c r="M9" s="2">
        <f t="shared" si="1"/>
        <v>16.105099999999993</v>
      </c>
      <c r="N9"/>
    </row>
    <row r="10" spans="1:16" x14ac:dyDescent="0.25">
      <c r="G10" s="17" t="s">
        <v>28</v>
      </c>
      <c r="H10" s="20">
        <f t="shared" si="2"/>
        <v>128</v>
      </c>
      <c r="I10" s="20">
        <f t="shared" si="3"/>
        <v>254</v>
      </c>
      <c r="K10" s="24">
        <v>44864</v>
      </c>
      <c r="L10" s="15">
        <f t="shared" si="0"/>
        <v>194.87170999999998</v>
      </c>
      <c r="M10" s="2">
        <f t="shared" si="1"/>
        <v>17.715609999999998</v>
      </c>
      <c r="N10"/>
    </row>
    <row r="11" spans="1:16" x14ac:dyDescent="0.25">
      <c r="G11" s="17" t="s">
        <v>29</v>
      </c>
      <c r="H11" s="20">
        <f t="shared" si="2"/>
        <v>256</v>
      </c>
      <c r="I11" s="20">
        <f t="shared" si="3"/>
        <v>510</v>
      </c>
      <c r="K11" s="24">
        <v>44865</v>
      </c>
      <c r="L11" s="15">
        <f t="shared" si="0"/>
        <v>214.35888099999997</v>
      </c>
      <c r="M11" s="2">
        <f t="shared" si="1"/>
        <v>19.487170999999989</v>
      </c>
      <c r="N11"/>
    </row>
    <row r="12" spans="1:16" x14ac:dyDescent="0.25">
      <c r="G12" s="17" t="s">
        <v>30</v>
      </c>
      <c r="H12" s="20">
        <f t="shared" si="2"/>
        <v>512</v>
      </c>
      <c r="I12" s="20">
        <f t="shared" si="3"/>
        <v>1022</v>
      </c>
      <c r="K12" s="24">
        <v>44866</v>
      </c>
      <c r="L12" s="15">
        <f t="shared" si="0"/>
        <v>235.79476909999997</v>
      </c>
      <c r="M12" s="2">
        <f t="shared" si="1"/>
        <v>21.4358881</v>
      </c>
      <c r="N12"/>
    </row>
    <row r="13" spans="1:16" x14ac:dyDescent="0.25">
      <c r="G13" s="17" t="s">
        <v>31</v>
      </c>
      <c r="H13" s="20">
        <f t="shared" si="2"/>
        <v>1024</v>
      </c>
      <c r="I13" s="20">
        <f t="shared" si="3"/>
        <v>2046</v>
      </c>
      <c r="K13" s="24">
        <v>44867</v>
      </c>
      <c r="L13" s="15">
        <f t="shared" si="0"/>
        <v>259.37424600999998</v>
      </c>
      <c r="M13" s="2">
        <f t="shared" si="1"/>
        <v>23.579476910000011</v>
      </c>
      <c r="N13"/>
    </row>
    <row r="14" spans="1:16" x14ac:dyDescent="0.25">
      <c r="G14" s="17" t="s">
        <v>32</v>
      </c>
      <c r="H14" s="20">
        <f t="shared" si="2"/>
        <v>2048</v>
      </c>
      <c r="I14" s="20">
        <f t="shared" si="3"/>
        <v>4094</v>
      </c>
      <c r="K14" s="24">
        <v>44868</v>
      </c>
      <c r="L14" s="15">
        <f t="shared" si="0"/>
        <v>285.31167061099995</v>
      </c>
      <c r="M14" s="2">
        <f t="shared" si="1"/>
        <v>25.937424600999975</v>
      </c>
      <c r="N14"/>
    </row>
    <row r="15" spans="1:16" x14ac:dyDescent="0.25">
      <c r="G15" s="17" t="s">
        <v>33</v>
      </c>
      <c r="H15" s="20">
        <f t="shared" si="2"/>
        <v>4096</v>
      </c>
      <c r="I15" s="20">
        <f t="shared" si="3"/>
        <v>8190</v>
      </c>
      <c r="K15" s="24">
        <v>44869</v>
      </c>
      <c r="L15" s="15">
        <f t="shared" si="0"/>
        <v>313.84283767209996</v>
      </c>
      <c r="M15" s="2">
        <f t="shared" si="1"/>
        <v>28.531167061100007</v>
      </c>
      <c r="N15"/>
    </row>
    <row r="16" spans="1:16" x14ac:dyDescent="0.25">
      <c r="G16" s="17" t="s">
        <v>34</v>
      </c>
      <c r="H16" s="20">
        <f t="shared" si="2"/>
        <v>8192</v>
      </c>
      <c r="I16" s="20">
        <f t="shared" si="3"/>
        <v>16382</v>
      </c>
      <c r="K16" s="24">
        <v>44870</v>
      </c>
      <c r="L16" s="15">
        <f t="shared" si="0"/>
        <v>345.22712143930994</v>
      </c>
      <c r="M16" s="2">
        <f t="shared" si="1"/>
        <v>31.384283767209979</v>
      </c>
      <c r="N16"/>
    </row>
    <row r="17" spans="7:14" x14ac:dyDescent="0.25">
      <c r="G17" s="17" t="s">
        <v>35</v>
      </c>
      <c r="H17" s="20">
        <f t="shared" si="2"/>
        <v>16384</v>
      </c>
      <c r="I17" s="20">
        <f t="shared" si="3"/>
        <v>32766</v>
      </c>
      <c r="K17" s="24">
        <v>44871</v>
      </c>
      <c r="L17" s="15">
        <f t="shared" si="0"/>
        <v>379.74983358324096</v>
      </c>
      <c r="M17" s="2">
        <f t="shared" si="1"/>
        <v>34.522712143931017</v>
      </c>
      <c r="N17"/>
    </row>
    <row r="18" spans="7:14" x14ac:dyDescent="0.25">
      <c r="G18" s="17" t="s">
        <v>36</v>
      </c>
      <c r="H18" s="20">
        <f t="shared" si="2"/>
        <v>32768</v>
      </c>
      <c r="I18" s="20">
        <f t="shared" si="3"/>
        <v>65534</v>
      </c>
      <c r="K18" s="24">
        <v>44872</v>
      </c>
      <c r="L18" s="15">
        <f t="shared" si="0"/>
        <v>417.72481694156505</v>
      </c>
      <c r="M18" s="2">
        <f t="shared" si="1"/>
        <v>37.974983358324096</v>
      </c>
      <c r="N18"/>
    </row>
    <row r="19" spans="7:14" x14ac:dyDescent="0.25">
      <c r="G19" s="17" t="s">
        <v>37</v>
      </c>
      <c r="H19" s="20">
        <f t="shared" si="2"/>
        <v>65536</v>
      </c>
      <c r="I19" s="20">
        <f t="shared" si="3"/>
        <v>131070</v>
      </c>
      <c r="K19" s="24">
        <v>44873</v>
      </c>
      <c r="L19" s="15">
        <f t="shared" si="0"/>
        <v>459.49729863572156</v>
      </c>
      <c r="M19" s="2">
        <f t="shared" si="1"/>
        <v>41.772481694156511</v>
      </c>
    </row>
    <row r="20" spans="7:14" x14ac:dyDescent="0.25">
      <c r="K20" s="24">
        <v>44874</v>
      </c>
      <c r="L20" s="15">
        <f t="shared" si="0"/>
        <v>505.44702849929371</v>
      </c>
      <c r="M20" s="2">
        <f t="shared" si="1"/>
        <v>45.949729863572145</v>
      </c>
    </row>
    <row r="21" spans="7:14" x14ac:dyDescent="0.25">
      <c r="K21" s="24">
        <v>44875</v>
      </c>
      <c r="L21" s="15">
        <f t="shared" si="0"/>
        <v>555.99173134922307</v>
      </c>
      <c r="M21" s="2">
        <f t="shared" si="1"/>
        <v>50.544702849929365</v>
      </c>
    </row>
    <row r="22" spans="7:14" x14ac:dyDescent="0.25">
      <c r="K22" s="24">
        <v>44876</v>
      </c>
      <c r="L22" s="15">
        <f t="shared" si="0"/>
        <v>611.59090448414543</v>
      </c>
      <c r="M22" s="2">
        <f t="shared" si="1"/>
        <v>55.599173134922353</v>
      </c>
    </row>
    <row r="23" spans="7:14" x14ac:dyDescent="0.25">
      <c r="K23" s="24">
        <v>44877</v>
      </c>
      <c r="L23" s="15">
        <f t="shared" si="0"/>
        <v>672.74999493255996</v>
      </c>
      <c r="M23" s="2">
        <f t="shared" si="1"/>
        <v>61.159090448414531</v>
      </c>
    </row>
    <row r="24" spans="7:14" x14ac:dyDescent="0.25">
      <c r="K24" s="24">
        <v>44878</v>
      </c>
      <c r="L24" s="15">
        <f t="shared" si="0"/>
        <v>740.02499442581598</v>
      </c>
      <c r="M24" s="2">
        <f t="shared" si="1"/>
        <v>67.274999493256018</v>
      </c>
    </row>
    <row r="25" spans="7:14" x14ac:dyDescent="0.25">
      <c r="K25" s="24">
        <v>44879</v>
      </c>
      <c r="L25" s="15">
        <f t="shared" si="0"/>
        <v>814.02749386839753</v>
      </c>
      <c r="M25" s="2">
        <f t="shared" si="1"/>
        <v>74.002499442581552</v>
      </c>
    </row>
    <row r="26" spans="7:14" x14ac:dyDescent="0.25">
      <c r="K26" s="24">
        <v>44880</v>
      </c>
      <c r="L26" s="15">
        <f t="shared" si="0"/>
        <v>895.43024325523731</v>
      </c>
      <c r="M26" s="2">
        <f t="shared" si="1"/>
        <v>81.402749386839787</v>
      </c>
    </row>
    <row r="27" spans="7:14" x14ac:dyDescent="0.25">
      <c r="K27" s="24">
        <v>44881</v>
      </c>
      <c r="L27" s="15">
        <f t="shared" si="0"/>
        <v>984.9732675807611</v>
      </c>
      <c r="M27" s="2">
        <f t="shared" si="1"/>
        <v>89.543024325523788</v>
      </c>
    </row>
    <row r="28" spans="7:14" x14ac:dyDescent="0.25">
      <c r="K28" s="24">
        <v>44882</v>
      </c>
      <c r="L28" s="15">
        <f t="shared" si="0"/>
        <v>1083.4705943388371</v>
      </c>
      <c r="M28" s="2">
        <f t="shared" si="1"/>
        <v>98.497326758076042</v>
      </c>
    </row>
    <row r="29" spans="7:14" x14ac:dyDescent="0.25">
      <c r="K29" s="24">
        <v>44883</v>
      </c>
      <c r="L29" s="15">
        <f t="shared" si="0"/>
        <v>1191.8176537727209</v>
      </c>
      <c r="M29" s="2">
        <f t="shared" si="1"/>
        <v>108.34705943388371</v>
      </c>
    </row>
    <row r="30" spans="7:14" x14ac:dyDescent="0.25">
      <c r="K30" s="24">
        <v>44884</v>
      </c>
      <c r="L30" s="15">
        <f t="shared" si="0"/>
        <v>1310.9994191499929</v>
      </c>
      <c r="M30" s="2">
        <f t="shared" si="1"/>
        <v>119.18176537727209</v>
      </c>
    </row>
    <row r="31" spans="7:14" x14ac:dyDescent="0.25">
      <c r="K31" s="24">
        <v>44885</v>
      </c>
      <c r="L31" s="15">
        <f t="shared" si="0"/>
        <v>1442.0993610649923</v>
      </c>
      <c r="M31" s="2">
        <f t="shared" si="1"/>
        <v>131.09994191499936</v>
      </c>
    </row>
    <row r="32" spans="7:14" x14ac:dyDescent="0.25">
      <c r="K32" s="24">
        <v>44886</v>
      </c>
      <c r="L32" s="15">
        <f t="shared" si="0"/>
        <v>1586.3092971714916</v>
      </c>
      <c r="M32" s="2">
        <f t="shared" si="1"/>
        <v>144.2099361064993</v>
      </c>
    </row>
    <row r="33" spans="11:13" x14ac:dyDescent="0.25">
      <c r="K33" s="24">
        <v>44887</v>
      </c>
      <c r="L33" s="15">
        <f t="shared" si="0"/>
        <v>1744.9402268886408</v>
      </c>
      <c r="M33" s="2">
        <f t="shared" si="1"/>
        <v>158.63092971714923</v>
      </c>
    </row>
    <row r="34" spans="11:13" x14ac:dyDescent="0.25">
      <c r="K34" s="24">
        <v>44888</v>
      </c>
      <c r="L34" s="15">
        <f t="shared" si="0"/>
        <v>1919.4342495775049</v>
      </c>
      <c r="M34" s="2">
        <f t="shared" si="1"/>
        <v>174.49402268886411</v>
      </c>
    </row>
    <row r="35" spans="11:13" x14ac:dyDescent="0.25">
      <c r="K35" s="24">
        <v>44889</v>
      </c>
      <c r="L35" s="15">
        <f t="shared" si="0"/>
        <v>2111.3776745352552</v>
      </c>
      <c r="M35" s="2">
        <f t="shared" si="1"/>
        <v>191.94342495775027</v>
      </c>
    </row>
    <row r="36" spans="11:13" x14ac:dyDescent="0.25">
      <c r="K36" s="24">
        <v>44890</v>
      </c>
      <c r="L36" s="15">
        <f t="shared" si="0"/>
        <v>2322.5154419887808</v>
      </c>
      <c r="M36" s="2">
        <f t="shared" si="1"/>
        <v>211.13776745352561</v>
      </c>
    </row>
    <row r="37" spans="11:13" x14ac:dyDescent="0.25">
      <c r="K37" s="24">
        <v>44891</v>
      </c>
      <c r="L37" s="15">
        <f t="shared" si="0"/>
        <v>2554.7669861876589</v>
      </c>
      <c r="M37" s="2">
        <f t="shared" si="1"/>
        <v>232.25154419887804</v>
      </c>
    </row>
    <row r="38" spans="11:13" x14ac:dyDescent="0.25">
      <c r="K38" s="24">
        <v>44892</v>
      </c>
      <c r="L38" s="15">
        <f t="shared" si="0"/>
        <v>2810.2436848064249</v>
      </c>
      <c r="M38" s="2">
        <f t="shared" si="1"/>
        <v>255.47669861876602</v>
      </c>
    </row>
    <row r="39" spans="11:13" x14ac:dyDescent="0.25">
      <c r="K39" s="24">
        <v>44893</v>
      </c>
      <c r="L39" s="15">
        <f t="shared" si="0"/>
        <v>3091.2680532870672</v>
      </c>
      <c r="M39" s="2">
        <f t="shared" si="1"/>
        <v>281.02436848064235</v>
      </c>
    </row>
    <row r="40" spans="11:13" x14ac:dyDescent="0.25">
      <c r="K40" s="24">
        <v>44894</v>
      </c>
      <c r="L40" s="15">
        <f t="shared" si="0"/>
        <v>3400.394858615774</v>
      </c>
      <c r="M40" s="2">
        <f t="shared" si="1"/>
        <v>309.12680532870672</v>
      </c>
    </row>
    <row r="41" spans="11:13" x14ac:dyDescent="0.25">
      <c r="K41" s="24">
        <v>44895</v>
      </c>
      <c r="L41" s="15">
        <f t="shared" si="0"/>
        <v>3740.4343444773513</v>
      </c>
      <c r="M41" s="2">
        <f t="shared" si="1"/>
        <v>340.0394858615773</v>
      </c>
    </row>
    <row r="42" spans="11:13" x14ac:dyDescent="0.25">
      <c r="K42" s="24">
        <v>44896</v>
      </c>
      <c r="L42" s="15">
        <f t="shared" si="0"/>
        <v>4114.4777789250866</v>
      </c>
      <c r="M42" s="2">
        <f t="shared" si="1"/>
        <v>374.04343444773531</v>
      </c>
    </row>
    <row r="43" spans="11:13" x14ac:dyDescent="0.25">
      <c r="K43" s="24">
        <v>44897</v>
      </c>
      <c r="L43" s="15">
        <f t="shared" si="0"/>
        <v>4525.925556817595</v>
      </c>
      <c r="M43" s="2">
        <f t="shared" si="1"/>
        <v>411.44777789250838</v>
      </c>
    </row>
    <row r="44" spans="11:13" x14ac:dyDescent="0.25">
      <c r="K44" s="24">
        <v>44898</v>
      </c>
      <c r="L44" s="15">
        <f t="shared" si="0"/>
        <v>4978.5181124993542</v>
      </c>
      <c r="M44" s="2">
        <f t="shared" si="1"/>
        <v>452.59255568175922</v>
      </c>
    </row>
    <row r="45" spans="11:13" x14ac:dyDescent="0.25">
      <c r="K45" s="24">
        <v>44899</v>
      </c>
      <c r="L45" s="15">
        <f t="shared" si="0"/>
        <v>5476.3699237492892</v>
      </c>
      <c r="M45" s="2">
        <f t="shared" si="1"/>
        <v>497.85181124993505</v>
      </c>
    </row>
    <row r="46" spans="11:13" x14ac:dyDescent="0.25">
      <c r="K46" s="24">
        <v>44900</v>
      </c>
      <c r="L46" s="15">
        <f t="shared" si="0"/>
        <v>6024.0069161242182</v>
      </c>
      <c r="M46" s="2">
        <f t="shared" si="1"/>
        <v>547.63699237492892</v>
      </c>
    </row>
    <row r="47" spans="11:13" x14ac:dyDescent="0.25">
      <c r="K47" s="24">
        <v>44901</v>
      </c>
      <c r="L47" s="15">
        <f t="shared" si="0"/>
        <v>6626.4076077366399</v>
      </c>
      <c r="M47" s="2">
        <f t="shared" si="1"/>
        <v>602.40069161242172</v>
      </c>
    </row>
    <row r="48" spans="11:13" x14ac:dyDescent="0.25">
      <c r="K48" s="24">
        <v>44902</v>
      </c>
      <c r="L48" s="15">
        <f t="shared" si="0"/>
        <v>7289.0483685103036</v>
      </c>
      <c r="M48" s="2">
        <f t="shared" si="1"/>
        <v>662.64076077366371</v>
      </c>
    </row>
    <row r="49" spans="11:13" x14ac:dyDescent="0.25">
      <c r="K49" s="24">
        <v>44903</v>
      </c>
      <c r="L49" s="15">
        <f t="shared" si="0"/>
        <v>8017.9532053613339</v>
      </c>
      <c r="M49" s="2">
        <f t="shared" si="1"/>
        <v>728.90483685103027</v>
      </c>
    </row>
    <row r="50" spans="11:13" x14ac:dyDescent="0.25">
      <c r="K50" s="24">
        <v>44904</v>
      </c>
      <c r="L50" s="15">
        <f t="shared" si="0"/>
        <v>8819.7485258974666</v>
      </c>
      <c r="M50" s="2">
        <f t="shared" si="1"/>
        <v>801.79532053613275</v>
      </c>
    </row>
    <row r="51" spans="11:13" x14ac:dyDescent="0.25">
      <c r="K51" s="24">
        <v>44905</v>
      </c>
      <c r="L51" s="15">
        <f t="shared" si="0"/>
        <v>9701.7233784872133</v>
      </c>
      <c r="M51" s="2">
        <f t="shared" si="1"/>
        <v>881.97485258974666</v>
      </c>
    </row>
    <row r="52" spans="11:13" x14ac:dyDescent="0.25">
      <c r="K52" s="24">
        <v>44906</v>
      </c>
      <c r="L52" s="15">
        <f t="shared" si="0"/>
        <v>10671.895716335934</v>
      </c>
      <c r="M52" s="2">
        <f t="shared" si="1"/>
        <v>970.17233784872042</v>
      </c>
    </row>
    <row r="53" spans="11:13" x14ac:dyDescent="0.25">
      <c r="K53" s="24">
        <v>44907</v>
      </c>
      <c r="L53" s="15">
        <f t="shared" si="0"/>
        <v>11739.085287969527</v>
      </c>
      <c r="M53" s="2">
        <f t="shared" si="1"/>
        <v>1067.189571633593</v>
      </c>
    </row>
    <row r="54" spans="11:13" x14ac:dyDescent="0.25">
      <c r="K54" s="24">
        <v>44908</v>
      </c>
      <c r="L54" s="15">
        <f t="shared" si="0"/>
        <v>12912.993816766479</v>
      </c>
      <c r="M54" s="2">
        <f t="shared" si="1"/>
        <v>1173.9085287969519</v>
      </c>
    </row>
    <row r="55" spans="11:13" x14ac:dyDescent="0.25">
      <c r="K55" s="24">
        <v>44909</v>
      </c>
      <c r="L55" s="15">
        <f t="shared" si="0"/>
        <v>14204.293198443127</v>
      </c>
      <c r="M55" s="2">
        <f t="shared" si="1"/>
        <v>1291.2993816766484</v>
      </c>
    </row>
    <row r="56" spans="11:13" x14ac:dyDescent="0.25">
      <c r="K56" s="24">
        <v>44910</v>
      </c>
      <c r="L56" s="15">
        <f t="shared" si="0"/>
        <v>15624.722518287439</v>
      </c>
      <c r="M56" s="2">
        <f t="shared" si="1"/>
        <v>1420.429319844312</v>
      </c>
    </row>
    <row r="57" spans="11:13" x14ac:dyDescent="0.25">
      <c r="K57" s="24">
        <v>44911</v>
      </c>
      <c r="L57" s="15">
        <f t="shared" si="0"/>
        <v>17187.194770116184</v>
      </c>
      <c r="M57" s="2">
        <f t="shared" si="1"/>
        <v>1562.4722518287454</v>
      </c>
    </row>
    <row r="58" spans="11:13" x14ac:dyDescent="0.25">
      <c r="K58" s="24">
        <v>44912</v>
      </c>
      <c r="L58" s="15">
        <f t="shared" si="0"/>
        <v>18905.914247127803</v>
      </c>
      <c r="M58" s="2">
        <f t="shared" si="1"/>
        <v>1718.7194770116184</v>
      </c>
    </row>
    <row r="59" spans="11:13" x14ac:dyDescent="0.25">
      <c r="K59" s="24">
        <v>44913</v>
      </c>
      <c r="L59" s="15">
        <f t="shared" si="0"/>
        <v>20796.505671840583</v>
      </c>
      <c r="M59" s="2">
        <f t="shared" si="1"/>
        <v>1890.5914247127803</v>
      </c>
    </row>
    <row r="60" spans="11:13" x14ac:dyDescent="0.25">
      <c r="K60" s="24">
        <v>44914</v>
      </c>
      <c r="L60" s="15">
        <f t="shared" si="0"/>
        <v>22876.15623902464</v>
      </c>
      <c r="M60" s="2">
        <f t="shared" si="1"/>
        <v>2079.6505671840569</v>
      </c>
    </row>
    <row r="61" spans="11:13" x14ac:dyDescent="0.25">
      <c r="K61" s="24">
        <v>44915</v>
      </c>
      <c r="L61" s="15">
        <f t="shared" si="0"/>
        <v>25163.771862927104</v>
      </c>
      <c r="M61" s="2">
        <f t="shared" si="1"/>
        <v>2287.615623902464</v>
      </c>
    </row>
    <row r="62" spans="11:13" x14ac:dyDescent="0.25">
      <c r="K62" s="24">
        <v>44916</v>
      </c>
      <c r="L62" s="15">
        <f t="shared" si="0"/>
        <v>27680.149049219814</v>
      </c>
      <c r="M62" s="2">
        <f t="shared" si="1"/>
        <v>2516.3771862927097</v>
      </c>
    </row>
    <row r="63" spans="11:13" x14ac:dyDescent="0.25">
      <c r="K63" s="24">
        <v>44917</v>
      </c>
      <c r="L63" s="15">
        <f t="shared" si="0"/>
        <v>30448.163954141797</v>
      </c>
      <c r="M63" s="2">
        <f t="shared" si="1"/>
        <v>2768.0149049219835</v>
      </c>
    </row>
    <row r="64" spans="11:13" x14ac:dyDescent="0.25">
      <c r="K64" s="24">
        <v>44918</v>
      </c>
      <c r="L64" s="15">
        <f t="shared" si="0"/>
        <v>33492.980349555975</v>
      </c>
      <c r="M64" s="2">
        <f t="shared" si="1"/>
        <v>3044.8163954141783</v>
      </c>
    </row>
    <row r="65" spans="11:13" x14ac:dyDescent="0.25">
      <c r="K65" s="24">
        <v>44919</v>
      </c>
      <c r="L65" s="15">
        <f t="shared" si="0"/>
        <v>36842.27838451157</v>
      </c>
      <c r="M65" s="2">
        <f t="shared" si="1"/>
        <v>3349.2980349555946</v>
      </c>
    </row>
    <row r="66" spans="11:13" x14ac:dyDescent="0.25">
      <c r="K66" s="24">
        <v>44920</v>
      </c>
      <c r="L66" s="15">
        <f t="shared" si="0"/>
        <v>40526.506222962729</v>
      </c>
      <c r="M66" s="2">
        <f t="shared" si="1"/>
        <v>3684.2278384511592</v>
      </c>
    </row>
    <row r="67" spans="11:13" x14ac:dyDescent="0.25">
      <c r="K67" s="24">
        <v>44921</v>
      </c>
      <c r="L67" s="15">
        <f t="shared" si="0"/>
        <v>44579.156845259</v>
      </c>
      <c r="M67" s="2">
        <f t="shared" si="1"/>
        <v>4052.6506222962707</v>
      </c>
    </row>
    <row r="68" spans="11:13" x14ac:dyDescent="0.25">
      <c r="K68" s="24">
        <v>44922</v>
      </c>
      <c r="L68" s="15">
        <f t="shared" si="0"/>
        <v>49037.072529784899</v>
      </c>
      <c r="M68" s="2">
        <f t="shared" si="1"/>
        <v>4457.9156845258985</v>
      </c>
    </row>
    <row r="69" spans="11:13" x14ac:dyDescent="0.25">
      <c r="K69" s="24">
        <v>44923</v>
      </c>
      <c r="L69" s="15">
        <f t="shared" ref="L69:L132" si="4">L68+(L68*$D$3)</f>
        <v>53940.779782763391</v>
      </c>
      <c r="M69" s="2">
        <f t="shared" ref="M69:M132" si="5">L69-L68</f>
        <v>4903.7072529784928</v>
      </c>
    </row>
    <row r="70" spans="11:13" x14ac:dyDescent="0.25">
      <c r="K70" s="24">
        <v>44924</v>
      </c>
      <c r="L70" s="15">
        <f t="shared" si="4"/>
        <v>59334.857761039733</v>
      </c>
      <c r="M70" s="2">
        <f t="shared" si="5"/>
        <v>5394.077978276342</v>
      </c>
    </row>
    <row r="71" spans="11:13" x14ac:dyDescent="0.25">
      <c r="K71" s="24">
        <v>44925</v>
      </c>
      <c r="L71" s="15">
        <f t="shared" si="4"/>
        <v>65268.343537143708</v>
      </c>
      <c r="M71" s="2">
        <f t="shared" si="5"/>
        <v>5933.4857761039748</v>
      </c>
    </row>
    <row r="72" spans="11:13" x14ac:dyDescent="0.25">
      <c r="K72" s="24">
        <v>44926</v>
      </c>
      <c r="L72" s="15">
        <f t="shared" si="4"/>
        <v>71795.177890858075</v>
      </c>
      <c r="M72" s="2">
        <f t="shared" si="5"/>
        <v>6526.8343537143664</v>
      </c>
    </row>
    <row r="73" spans="11:13" x14ac:dyDescent="0.25">
      <c r="K73" s="24">
        <v>44927</v>
      </c>
      <c r="L73" s="15">
        <f t="shared" si="4"/>
        <v>78974.695679943878</v>
      </c>
      <c r="M73" s="2">
        <f t="shared" si="5"/>
        <v>7179.5177890858031</v>
      </c>
    </row>
    <row r="74" spans="11:13" x14ac:dyDescent="0.25">
      <c r="K74" s="24">
        <v>44928</v>
      </c>
      <c r="L74" s="15">
        <f t="shared" si="4"/>
        <v>86872.165247938261</v>
      </c>
      <c r="M74" s="2">
        <f t="shared" si="5"/>
        <v>7897.4695679943834</v>
      </c>
    </row>
    <row r="75" spans="11:13" x14ac:dyDescent="0.25">
      <c r="K75" s="24">
        <v>44929</v>
      </c>
      <c r="L75" s="15">
        <f t="shared" si="4"/>
        <v>95559.381772732086</v>
      </c>
      <c r="M75" s="2">
        <f t="shared" si="5"/>
        <v>8687.2165247938246</v>
      </c>
    </row>
    <row r="76" spans="11:13" x14ac:dyDescent="0.25">
      <c r="K76" s="24">
        <v>44930</v>
      </c>
      <c r="L76" s="15">
        <f t="shared" si="4"/>
        <v>105115.3199500053</v>
      </c>
      <c r="M76" s="2">
        <f t="shared" si="5"/>
        <v>9555.9381772732158</v>
      </c>
    </row>
    <row r="77" spans="11:13" x14ac:dyDescent="0.25">
      <c r="K77" s="24">
        <v>44931</v>
      </c>
      <c r="L77" s="15">
        <f t="shared" si="4"/>
        <v>115626.85194500584</v>
      </c>
      <c r="M77" s="2">
        <f t="shared" si="5"/>
        <v>10511.531995000536</v>
      </c>
    </row>
    <row r="78" spans="11:13" x14ac:dyDescent="0.25">
      <c r="K78" s="24">
        <v>44932</v>
      </c>
      <c r="L78" s="15">
        <f t="shared" si="4"/>
        <v>127189.53713950643</v>
      </c>
      <c r="M78" s="2">
        <f t="shared" si="5"/>
        <v>11562.685194500591</v>
      </c>
    </row>
    <row r="79" spans="11:13" x14ac:dyDescent="0.25">
      <c r="K79" s="24">
        <v>44933</v>
      </c>
      <c r="L79" s="15">
        <f t="shared" si="4"/>
        <v>139908.49085345707</v>
      </c>
      <c r="M79" s="2">
        <f t="shared" si="5"/>
        <v>12718.953713950643</v>
      </c>
    </row>
    <row r="80" spans="11:13" x14ac:dyDescent="0.25">
      <c r="K80" s="24">
        <v>44934</v>
      </c>
      <c r="L80" s="15">
        <f t="shared" si="4"/>
        <v>153899.33993880279</v>
      </c>
      <c r="M80" s="2">
        <f t="shared" si="5"/>
        <v>13990.849085345719</v>
      </c>
    </row>
    <row r="81" spans="11:13" x14ac:dyDescent="0.25">
      <c r="K81" s="24">
        <v>44935</v>
      </c>
      <c r="L81" s="15">
        <f t="shared" si="4"/>
        <v>169289.27393268308</v>
      </c>
      <c r="M81" s="2">
        <f t="shared" si="5"/>
        <v>15389.933993880288</v>
      </c>
    </row>
    <row r="82" spans="11:13" x14ac:dyDescent="0.25">
      <c r="K82" s="24">
        <v>44936</v>
      </c>
      <c r="L82" s="15">
        <f t="shared" si="4"/>
        <v>186218.20132595138</v>
      </c>
      <c r="M82" s="2">
        <f t="shared" si="5"/>
        <v>16928.927393268299</v>
      </c>
    </row>
    <row r="83" spans="11:13" x14ac:dyDescent="0.25">
      <c r="K83" s="24">
        <v>44937</v>
      </c>
      <c r="L83" s="15">
        <f t="shared" si="4"/>
        <v>204840.02145854651</v>
      </c>
      <c r="M83" s="2">
        <f t="shared" si="5"/>
        <v>18621.820132595138</v>
      </c>
    </row>
    <row r="84" spans="11:13" x14ac:dyDescent="0.25">
      <c r="K84" s="24">
        <v>44938</v>
      </c>
      <c r="L84" s="15">
        <f t="shared" si="4"/>
        <v>225324.02360440115</v>
      </c>
      <c r="M84" s="2">
        <f t="shared" si="5"/>
        <v>20484.00214585464</v>
      </c>
    </row>
    <row r="85" spans="11:13" x14ac:dyDescent="0.25">
      <c r="K85" s="24">
        <v>44939</v>
      </c>
      <c r="L85" s="15">
        <f t="shared" si="4"/>
        <v>247856.42596484127</v>
      </c>
      <c r="M85" s="2">
        <f t="shared" si="5"/>
        <v>22532.402360440115</v>
      </c>
    </row>
    <row r="86" spans="11:13" x14ac:dyDescent="0.25">
      <c r="K86" s="24">
        <v>44940</v>
      </c>
      <c r="L86" s="15">
        <f t="shared" si="4"/>
        <v>272642.06856132537</v>
      </c>
      <c r="M86" s="2">
        <f t="shared" si="5"/>
        <v>24785.642596484104</v>
      </c>
    </row>
    <row r="87" spans="11:13" x14ac:dyDescent="0.25">
      <c r="K87" s="24">
        <v>44941</v>
      </c>
      <c r="L87" s="15">
        <f t="shared" si="4"/>
        <v>299906.27541745792</v>
      </c>
      <c r="M87" s="2">
        <f t="shared" si="5"/>
        <v>27264.206856132543</v>
      </c>
    </row>
    <row r="88" spans="11:13" x14ac:dyDescent="0.25">
      <c r="K88" s="24">
        <v>44942</v>
      </c>
      <c r="L88" s="15">
        <f t="shared" si="4"/>
        <v>329896.9029592037</v>
      </c>
      <c r="M88" s="2">
        <f t="shared" si="5"/>
        <v>29990.62754174578</v>
      </c>
    </row>
    <row r="89" spans="11:13" x14ac:dyDescent="0.25">
      <c r="K89" s="24">
        <v>44943</v>
      </c>
      <c r="L89" s="15">
        <f t="shared" si="4"/>
        <v>362886.59325512405</v>
      </c>
      <c r="M89" s="2">
        <f t="shared" si="5"/>
        <v>32989.690295920358</v>
      </c>
    </row>
    <row r="90" spans="11:13" x14ac:dyDescent="0.25">
      <c r="K90" s="24">
        <v>44944</v>
      </c>
      <c r="L90" s="15">
        <f t="shared" si="4"/>
        <v>399175.25258063647</v>
      </c>
      <c r="M90" s="2">
        <f t="shared" si="5"/>
        <v>36288.659325512417</v>
      </c>
    </row>
    <row r="91" spans="11:13" x14ac:dyDescent="0.25">
      <c r="K91" s="24">
        <v>44945</v>
      </c>
      <c r="L91" s="15">
        <f t="shared" si="4"/>
        <v>439092.7778387001</v>
      </c>
      <c r="M91" s="2">
        <f t="shared" si="5"/>
        <v>39917.52525806363</v>
      </c>
    </row>
    <row r="92" spans="11:13" x14ac:dyDescent="0.25">
      <c r="K92" s="24">
        <v>44946</v>
      </c>
      <c r="L92" s="15">
        <f t="shared" si="4"/>
        <v>483002.0556225701</v>
      </c>
      <c r="M92" s="2">
        <f t="shared" si="5"/>
        <v>43909.277783869999</v>
      </c>
    </row>
    <row r="93" spans="11:13" x14ac:dyDescent="0.25">
      <c r="K93" s="24">
        <v>44947</v>
      </c>
      <c r="L93" s="15">
        <f t="shared" si="4"/>
        <v>531302.26118482708</v>
      </c>
      <c r="M93" s="2">
        <f t="shared" si="5"/>
        <v>48300.205562256975</v>
      </c>
    </row>
    <row r="94" spans="11:13" x14ac:dyDescent="0.25">
      <c r="K94" s="24">
        <v>44948</v>
      </c>
      <c r="L94" s="15">
        <f t="shared" si="4"/>
        <v>584432.48730330984</v>
      </c>
      <c r="M94" s="2">
        <f t="shared" si="5"/>
        <v>53130.226118482766</v>
      </c>
    </row>
    <row r="95" spans="11:13" x14ac:dyDescent="0.25">
      <c r="K95" s="24">
        <v>44949</v>
      </c>
      <c r="L95" s="15">
        <f t="shared" si="4"/>
        <v>642875.7360336408</v>
      </c>
      <c r="M95" s="2">
        <f t="shared" si="5"/>
        <v>58443.248730330961</v>
      </c>
    </row>
    <row r="96" spans="11:13" x14ac:dyDescent="0.25">
      <c r="K96" s="24">
        <v>44950</v>
      </c>
      <c r="L96" s="15">
        <f t="shared" si="4"/>
        <v>707163.30963700486</v>
      </c>
      <c r="M96" s="2">
        <f t="shared" si="5"/>
        <v>64287.573603364057</v>
      </c>
    </row>
    <row r="97" spans="11:13" x14ac:dyDescent="0.25">
      <c r="K97" s="24">
        <v>44951</v>
      </c>
      <c r="L97" s="15">
        <f t="shared" si="4"/>
        <v>777879.64060070529</v>
      </c>
      <c r="M97" s="2">
        <f t="shared" si="5"/>
        <v>70716.330963700428</v>
      </c>
    </row>
    <row r="98" spans="11:13" x14ac:dyDescent="0.25">
      <c r="K98" s="24">
        <v>44952</v>
      </c>
      <c r="L98" s="15">
        <f t="shared" si="4"/>
        <v>855667.60466077586</v>
      </c>
      <c r="M98" s="2">
        <f t="shared" si="5"/>
        <v>77787.964060070575</v>
      </c>
    </row>
    <row r="99" spans="11:13" x14ac:dyDescent="0.25">
      <c r="K99" s="24">
        <v>44953</v>
      </c>
      <c r="L99" s="15">
        <f t="shared" si="4"/>
        <v>941234.36512685346</v>
      </c>
      <c r="M99" s="2">
        <f t="shared" si="5"/>
        <v>85566.760466077598</v>
      </c>
    </row>
    <row r="100" spans="11:13" x14ac:dyDescent="0.25">
      <c r="K100" s="24">
        <v>44954</v>
      </c>
      <c r="L100" s="15">
        <f t="shared" si="4"/>
        <v>1035357.8016395388</v>
      </c>
      <c r="M100" s="2">
        <f t="shared" si="5"/>
        <v>94123.436512685381</v>
      </c>
    </row>
    <row r="101" spans="11:13" x14ac:dyDescent="0.25">
      <c r="K101" s="24">
        <v>44955</v>
      </c>
      <c r="L101" s="15">
        <f t="shared" si="4"/>
        <v>1138893.5818034927</v>
      </c>
      <c r="M101" s="2">
        <f t="shared" si="5"/>
        <v>103535.7801639539</v>
      </c>
    </row>
    <row r="102" spans="11:13" x14ac:dyDescent="0.25">
      <c r="K102" s="24">
        <v>44956</v>
      </c>
      <c r="L102" s="15">
        <f t="shared" si="4"/>
        <v>1252782.939983842</v>
      </c>
      <c r="M102" s="2">
        <f t="shared" si="5"/>
        <v>113889.35818034923</v>
      </c>
    </row>
    <row r="103" spans="11:13" x14ac:dyDescent="0.25">
      <c r="K103" s="24">
        <v>44957</v>
      </c>
      <c r="L103" s="15">
        <f t="shared" si="4"/>
        <v>1378061.2339822261</v>
      </c>
      <c r="M103" s="2">
        <f t="shared" si="5"/>
        <v>125278.29399838415</v>
      </c>
    </row>
    <row r="104" spans="11:13" x14ac:dyDescent="0.25">
      <c r="K104" s="24">
        <v>44958</v>
      </c>
      <c r="L104" s="15">
        <f t="shared" si="4"/>
        <v>1515867.3573804488</v>
      </c>
      <c r="M104" s="2">
        <f t="shared" si="5"/>
        <v>137806.12339822273</v>
      </c>
    </row>
    <row r="105" spans="11:13" x14ac:dyDescent="0.25">
      <c r="K105" s="24">
        <v>44959</v>
      </c>
      <c r="L105" s="15">
        <f t="shared" si="4"/>
        <v>1667454.0931184937</v>
      </c>
      <c r="M105" s="2">
        <f t="shared" si="5"/>
        <v>151586.73573804484</v>
      </c>
    </row>
    <row r="106" spans="11:13" x14ac:dyDescent="0.25">
      <c r="K106" s="24">
        <v>44960</v>
      </c>
      <c r="L106" s="15">
        <f t="shared" si="4"/>
        <v>1834199.5024303431</v>
      </c>
      <c r="M106" s="2">
        <f t="shared" si="5"/>
        <v>166745.40931184939</v>
      </c>
    </row>
    <row r="107" spans="11:13" x14ac:dyDescent="0.25">
      <c r="K107" s="24">
        <v>44961</v>
      </c>
      <c r="L107" s="15">
        <f t="shared" si="4"/>
        <v>2017619.4526733775</v>
      </c>
      <c r="M107" s="2">
        <f t="shared" si="5"/>
        <v>183419.9502430344</v>
      </c>
    </row>
    <row r="108" spans="11:13" x14ac:dyDescent="0.25">
      <c r="K108" s="24">
        <v>44962</v>
      </c>
      <c r="L108" s="15">
        <f t="shared" si="4"/>
        <v>2219381.3979407153</v>
      </c>
      <c r="M108" s="2">
        <f t="shared" si="5"/>
        <v>201761.94526733784</v>
      </c>
    </row>
    <row r="109" spans="11:13" x14ac:dyDescent="0.25">
      <c r="K109" s="24">
        <v>44963</v>
      </c>
      <c r="L109" s="15">
        <f t="shared" si="4"/>
        <v>2441319.537734787</v>
      </c>
      <c r="M109" s="2">
        <f t="shared" si="5"/>
        <v>221938.13979407167</v>
      </c>
    </row>
    <row r="110" spans="11:13" x14ac:dyDescent="0.25">
      <c r="K110" s="24">
        <v>44964</v>
      </c>
      <c r="L110" s="15">
        <f t="shared" si="4"/>
        <v>2685451.4915082655</v>
      </c>
      <c r="M110" s="2">
        <f t="shared" si="5"/>
        <v>244131.95377347851</v>
      </c>
    </row>
    <row r="111" spans="11:13" x14ac:dyDescent="0.25">
      <c r="K111" s="24">
        <v>44965</v>
      </c>
      <c r="L111" s="15">
        <f t="shared" si="4"/>
        <v>2953996.640659092</v>
      </c>
      <c r="M111" s="2">
        <f t="shared" si="5"/>
        <v>268545.1491508265</v>
      </c>
    </row>
    <row r="112" spans="11:13" x14ac:dyDescent="0.25">
      <c r="K112" s="24">
        <v>44966</v>
      </c>
      <c r="L112" s="15">
        <f t="shared" si="4"/>
        <v>3249396.3047250011</v>
      </c>
      <c r="M112" s="2">
        <f t="shared" si="5"/>
        <v>295399.66406590911</v>
      </c>
    </row>
    <row r="113" spans="11:13" x14ac:dyDescent="0.25">
      <c r="K113" s="24">
        <v>44967</v>
      </c>
      <c r="L113" s="15">
        <f t="shared" si="4"/>
        <v>3574335.9351975014</v>
      </c>
      <c r="M113" s="2">
        <f t="shared" si="5"/>
        <v>324939.63047250034</v>
      </c>
    </row>
    <row r="114" spans="11:13" x14ac:dyDescent="0.25">
      <c r="K114" s="24">
        <v>44968</v>
      </c>
      <c r="L114" s="15">
        <f t="shared" si="4"/>
        <v>3931769.5287172515</v>
      </c>
      <c r="M114" s="2">
        <f t="shared" si="5"/>
        <v>357433.59351975005</v>
      </c>
    </row>
    <row r="115" spans="11:13" x14ac:dyDescent="0.25">
      <c r="K115" s="24">
        <v>44969</v>
      </c>
      <c r="L115" s="15">
        <f t="shared" si="4"/>
        <v>4324946.4815889765</v>
      </c>
      <c r="M115" s="2">
        <f t="shared" si="5"/>
        <v>393176.95287172496</v>
      </c>
    </row>
    <row r="116" spans="11:13" x14ac:dyDescent="0.25">
      <c r="K116" s="24">
        <v>44970</v>
      </c>
      <c r="L116" s="15">
        <f t="shared" si="4"/>
        <v>4757441.1297478741</v>
      </c>
      <c r="M116" s="2">
        <f t="shared" si="5"/>
        <v>432494.64815889765</v>
      </c>
    </row>
    <row r="117" spans="11:13" x14ac:dyDescent="0.25">
      <c r="K117" s="24">
        <v>44971</v>
      </c>
      <c r="L117" s="15">
        <f t="shared" si="4"/>
        <v>5233185.2427226612</v>
      </c>
      <c r="M117" s="2">
        <f t="shared" si="5"/>
        <v>475744.11297478713</v>
      </c>
    </row>
    <row r="118" spans="11:13" x14ac:dyDescent="0.25">
      <c r="K118" s="24">
        <v>44972</v>
      </c>
      <c r="L118" s="15">
        <f t="shared" si="4"/>
        <v>5756503.7669949271</v>
      </c>
      <c r="M118" s="2">
        <f t="shared" si="5"/>
        <v>523318.52427226584</v>
      </c>
    </row>
    <row r="119" spans="11:13" x14ac:dyDescent="0.25">
      <c r="K119" s="24">
        <v>44973</v>
      </c>
      <c r="L119" s="15">
        <f t="shared" si="4"/>
        <v>6332154.1436944194</v>
      </c>
      <c r="M119" s="2">
        <f t="shared" si="5"/>
        <v>575650.37669949234</v>
      </c>
    </row>
    <row r="120" spans="11:13" x14ac:dyDescent="0.25">
      <c r="K120" s="24">
        <v>44974</v>
      </c>
      <c r="L120" s="27">
        <f t="shared" si="4"/>
        <v>6965369.558063861</v>
      </c>
      <c r="M120" s="2">
        <f t="shared" si="5"/>
        <v>633215.41436944157</v>
      </c>
    </row>
    <row r="121" spans="11:13" x14ac:dyDescent="0.25">
      <c r="K121" s="24">
        <v>44975</v>
      </c>
      <c r="L121" s="15">
        <f t="shared" si="4"/>
        <v>7661906.5138702467</v>
      </c>
      <c r="M121" s="2">
        <f t="shared" si="5"/>
        <v>696536.95580638573</v>
      </c>
    </row>
    <row r="122" spans="11:13" x14ac:dyDescent="0.25">
      <c r="K122" s="24">
        <v>44976</v>
      </c>
      <c r="L122" s="15">
        <f t="shared" si="4"/>
        <v>8428097.1652572714</v>
      </c>
      <c r="M122" s="2">
        <f t="shared" si="5"/>
        <v>766190.65138702467</v>
      </c>
    </row>
    <row r="123" spans="11:13" x14ac:dyDescent="0.25">
      <c r="K123" s="24">
        <v>44977</v>
      </c>
      <c r="L123" s="15">
        <f t="shared" si="4"/>
        <v>9270906.8817829993</v>
      </c>
      <c r="M123" s="2">
        <f t="shared" si="5"/>
        <v>842809.71652572788</v>
      </c>
    </row>
    <row r="124" spans="11:13" x14ac:dyDescent="0.25">
      <c r="K124" s="24">
        <v>44978</v>
      </c>
      <c r="L124" s="15">
        <f t="shared" si="4"/>
        <v>10197997.569961298</v>
      </c>
      <c r="M124" s="2">
        <f t="shared" si="5"/>
        <v>927090.68817829899</v>
      </c>
    </row>
    <row r="125" spans="11:13" x14ac:dyDescent="0.25">
      <c r="K125" s="24">
        <v>44979</v>
      </c>
      <c r="L125" s="15">
        <f t="shared" si="4"/>
        <v>11217797.326957429</v>
      </c>
      <c r="M125" s="2">
        <f t="shared" si="5"/>
        <v>1019799.7569961306</v>
      </c>
    </row>
    <row r="126" spans="11:13" x14ac:dyDescent="0.25">
      <c r="K126" s="24">
        <v>44980</v>
      </c>
      <c r="L126" s="15">
        <f t="shared" si="4"/>
        <v>12339577.059653172</v>
      </c>
      <c r="M126" s="2">
        <f t="shared" si="5"/>
        <v>1121779.7326957434</v>
      </c>
    </row>
    <row r="127" spans="11:13" x14ac:dyDescent="0.25">
      <c r="K127" s="24">
        <v>44981</v>
      </c>
      <c r="L127" s="15">
        <f t="shared" si="4"/>
        <v>13573534.76561849</v>
      </c>
      <c r="M127" s="2">
        <f t="shared" si="5"/>
        <v>1233957.7059653178</v>
      </c>
    </row>
    <row r="128" spans="11:13" x14ac:dyDescent="0.25">
      <c r="K128" s="24">
        <v>44982</v>
      </c>
      <c r="L128" s="15">
        <f t="shared" si="4"/>
        <v>14930888.24218034</v>
      </c>
      <c r="M128" s="2">
        <f t="shared" si="5"/>
        <v>1357353.4765618499</v>
      </c>
    </row>
    <row r="129" spans="11:13" x14ac:dyDescent="0.25">
      <c r="K129" s="24">
        <v>44983</v>
      </c>
      <c r="L129" s="15">
        <f t="shared" si="4"/>
        <v>16423977.066398375</v>
      </c>
      <c r="M129" s="2">
        <f t="shared" si="5"/>
        <v>1493088.8242180347</v>
      </c>
    </row>
    <row r="130" spans="11:13" x14ac:dyDescent="0.25">
      <c r="K130" s="24">
        <v>44984</v>
      </c>
      <c r="L130" s="15">
        <f t="shared" si="4"/>
        <v>18066374.773038212</v>
      </c>
      <c r="M130" s="2">
        <f t="shared" si="5"/>
        <v>1642397.7066398375</v>
      </c>
    </row>
    <row r="131" spans="11:13" x14ac:dyDescent="0.25">
      <c r="K131" s="24">
        <v>44985</v>
      </c>
      <c r="L131" s="15">
        <f t="shared" si="4"/>
        <v>19873012.250342034</v>
      </c>
      <c r="M131" s="2">
        <f t="shared" si="5"/>
        <v>1806637.4773038216</v>
      </c>
    </row>
    <row r="132" spans="11:13" x14ac:dyDescent="0.25">
      <c r="K132" s="24">
        <v>44986</v>
      </c>
      <c r="L132" s="15">
        <f t="shared" si="4"/>
        <v>21860313.475376237</v>
      </c>
      <c r="M132" s="2">
        <f t="shared" si="5"/>
        <v>1987301.2250342034</v>
      </c>
    </row>
    <row r="133" spans="11:13" x14ac:dyDescent="0.25">
      <c r="K133" s="24">
        <v>44987</v>
      </c>
      <c r="L133" s="15">
        <f t="shared" ref="L133:L196" si="6">L132+(L132*$D$3)</f>
        <v>24046344.822913863</v>
      </c>
      <c r="M133" s="2">
        <f t="shared" ref="M133:M196" si="7">L133-L132</f>
        <v>2186031.3475376256</v>
      </c>
    </row>
    <row r="134" spans="11:13" x14ac:dyDescent="0.25">
      <c r="K134" s="24">
        <v>44988</v>
      </c>
      <c r="L134" s="15">
        <f t="shared" si="6"/>
        <v>26450979.305205248</v>
      </c>
      <c r="M134" s="2">
        <f t="shared" si="7"/>
        <v>2404634.4822913855</v>
      </c>
    </row>
    <row r="135" spans="11:13" x14ac:dyDescent="0.25">
      <c r="K135" s="24">
        <v>44989</v>
      </c>
      <c r="L135" s="15">
        <f t="shared" si="6"/>
        <v>29096077.235725775</v>
      </c>
      <c r="M135" s="2">
        <f t="shared" si="7"/>
        <v>2645097.9305205271</v>
      </c>
    </row>
    <row r="136" spans="11:13" x14ac:dyDescent="0.25">
      <c r="K136" s="24">
        <v>44990</v>
      </c>
      <c r="L136" s="15">
        <f t="shared" si="6"/>
        <v>32005684.959298354</v>
      </c>
      <c r="M136" s="2">
        <f t="shared" si="7"/>
        <v>2909607.7235725783</v>
      </c>
    </row>
    <row r="137" spans="11:13" x14ac:dyDescent="0.25">
      <c r="K137" s="24">
        <v>44991</v>
      </c>
      <c r="L137" s="15">
        <f t="shared" si="6"/>
        <v>35206253.455228187</v>
      </c>
      <c r="M137" s="2">
        <f t="shared" si="7"/>
        <v>3200568.4959298335</v>
      </c>
    </row>
    <row r="138" spans="11:13" x14ac:dyDescent="0.25">
      <c r="K138" s="24">
        <v>44992</v>
      </c>
      <c r="L138" s="15">
        <f t="shared" si="6"/>
        <v>38726878.800751008</v>
      </c>
      <c r="M138" s="2">
        <f t="shared" si="7"/>
        <v>3520625.3455228209</v>
      </c>
    </row>
    <row r="139" spans="11:13" x14ac:dyDescent="0.25">
      <c r="K139" s="24">
        <v>44993</v>
      </c>
      <c r="L139" s="15">
        <f t="shared" si="6"/>
        <v>42599566.680826113</v>
      </c>
      <c r="M139" s="2">
        <f t="shared" si="7"/>
        <v>3872687.8800751045</v>
      </c>
    </row>
    <row r="140" spans="11:13" x14ac:dyDescent="0.25">
      <c r="K140" s="24">
        <v>44994</v>
      </c>
      <c r="L140" s="15">
        <f t="shared" si="6"/>
        <v>46859523.348908722</v>
      </c>
      <c r="M140" s="2">
        <f t="shared" si="7"/>
        <v>4259956.6680826098</v>
      </c>
    </row>
    <row r="141" spans="11:13" x14ac:dyDescent="0.25">
      <c r="K141" s="24">
        <v>44995</v>
      </c>
      <c r="L141" s="15">
        <f t="shared" si="6"/>
        <v>51545475.683799595</v>
      </c>
      <c r="M141" s="2">
        <f t="shared" si="7"/>
        <v>4685952.3348908722</v>
      </c>
    </row>
    <row r="142" spans="11:13" x14ac:dyDescent="0.25">
      <c r="K142" s="24">
        <v>44996</v>
      </c>
      <c r="L142" s="15">
        <f t="shared" si="6"/>
        <v>56700023.252179556</v>
      </c>
      <c r="M142" s="2">
        <f t="shared" si="7"/>
        <v>5154547.568379961</v>
      </c>
    </row>
    <row r="143" spans="11:13" x14ac:dyDescent="0.25">
      <c r="K143" s="24">
        <v>44997</v>
      </c>
      <c r="L143" s="15">
        <f t="shared" si="6"/>
        <v>62370025.57739751</v>
      </c>
      <c r="M143" s="2">
        <f t="shared" si="7"/>
        <v>5670002.3252179548</v>
      </c>
    </row>
    <row r="144" spans="11:13" x14ac:dyDescent="0.25">
      <c r="K144" s="24">
        <v>44998</v>
      </c>
      <c r="L144" s="15">
        <f t="shared" si="6"/>
        <v>68607028.13513726</v>
      </c>
      <c r="M144" s="2">
        <f t="shared" si="7"/>
        <v>6237002.5577397496</v>
      </c>
    </row>
    <row r="145" spans="11:13" x14ac:dyDescent="0.25">
      <c r="K145" s="24">
        <v>44999</v>
      </c>
      <c r="L145" s="15">
        <f t="shared" si="6"/>
        <v>75467730.948650986</v>
      </c>
      <c r="M145" s="2">
        <f t="shared" si="7"/>
        <v>6860702.813513726</v>
      </c>
    </row>
    <row r="146" spans="11:13" x14ac:dyDescent="0.25">
      <c r="K146" s="24">
        <v>45000</v>
      </c>
      <c r="L146" s="15">
        <f t="shared" si="6"/>
        <v>83014504.043516085</v>
      </c>
      <c r="M146" s="2">
        <f t="shared" si="7"/>
        <v>7546773.0948650986</v>
      </c>
    </row>
    <row r="147" spans="11:13" x14ac:dyDescent="0.25">
      <c r="K147" s="24">
        <v>45001</v>
      </c>
      <c r="L147" s="15">
        <f t="shared" si="6"/>
        <v>91315954.447867692</v>
      </c>
      <c r="M147" s="2">
        <f t="shared" si="7"/>
        <v>8301450.404351607</v>
      </c>
    </row>
    <row r="148" spans="11:13" x14ac:dyDescent="0.25">
      <c r="K148" s="24">
        <v>45002</v>
      </c>
      <c r="L148" s="15">
        <f t="shared" si="6"/>
        <v>100447549.89265446</v>
      </c>
      <c r="M148" s="2">
        <f t="shared" si="7"/>
        <v>9131595.4447867721</v>
      </c>
    </row>
    <row r="149" spans="11:13" x14ac:dyDescent="0.25">
      <c r="K149" s="24">
        <v>45003</v>
      </c>
      <c r="L149" s="15">
        <f t="shared" si="6"/>
        <v>110492304.88191991</v>
      </c>
      <c r="M149" s="2">
        <f t="shared" si="7"/>
        <v>10044754.989265442</v>
      </c>
    </row>
    <row r="150" spans="11:13" x14ac:dyDescent="0.25">
      <c r="K150" s="24">
        <v>45004</v>
      </c>
      <c r="L150" s="15">
        <f t="shared" si="6"/>
        <v>121541535.3701119</v>
      </c>
      <c r="M150" s="2">
        <f t="shared" si="7"/>
        <v>11049230.488191992</v>
      </c>
    </row>
    <row r="151" spans="11:13" x14ac:dyDescent="0.25">
      <c r="K151" s="24">
        <v>45005</v>
      </c>
      <c r="L151" s="15">
        <f t="shared" si="6"/>
        <v>133695688.90712309</v>
      </c>
      <c r="M151" s="2">
        <f t="shared" si="7"/>
        <v>12154153.537011191</v>
      </c>
    </row>
    <row r="152" spans="11:13" x14ac:dyDescent="0.25">
      <c r="K152" s="24">
        <v>45006</v>
      </c>
      <c r="L152" s="15">
        <f t="shared" si="6"/>
        <v>147065257.79783541</v>
      </c>
      <c r="M152" s="2">
        <f t="shared" si="7"/>
        <v>13369568.890712321</v>
      </c>
    </row>
    <row r="153" spans="11:13" x14ac:dyDescent="0.25">
      <c r="K153" s="24">
        <v>45007</v>
      </c>
      <c r="L153" s="15">
        <f t="shared" si="6"/>
        <v>161771783.57761896</v>
      </c>
      <c r="M153" s="2">
        <f t="shared" si="7"/>
        <v>14706525.779783547</v>
      </c>
    </row>
    <row r="154" spans="11:13" x14ac:dyDescent="0.25">
      <c r="K154" s="24">
        <v>45008</v>
      </c>
      <c r="L154" s="15">
        <f t="shared" si="6"/>
        <v>177948961.93538085</v>
      </c>
      <c r="M154" s="2">
        <f t="shared" si="7"/>
        <v>16177178.35776189</v>
      </c>
    </row>
    <row r="155" spans="11:13" x14ac:dyDescent="0.25">
      <c r="K155" s="24">
        <v>45009</v>
      </c>
      <c r="L155" s="15">
        <f t="shared" si="6"/>
        <v>195743858.12891895</v>
      </c>
      <c r="M155" s="2">
        <f t="shared" si="7"/>
        <v>17794896.1935381</v>
      </c>
    </row>
    <row r="156" spans="11:13" x14ac:dyDescent="0.25">
      <c r="K156" s="24">
        <v>45010</v>
      </c>
      <c r="L156" s="15">
        <f t="shared" si="6"/>
        <v>215318243.94181085</v>
      </c>
      <c r="M156" s="2">
        <f t="shared" si="7"/>
        <v>19574385.812891901</v>
      </c>
    </row>
    <row r="157" spans="11:13" x14ac:dyDescent="0.25">
      <c r="K157" s="24">
        <v>45011</v>
      </c>
      <c r="L157" s="15">
        <f t="shared" si="6"/>
        <v>236850068.33599192</v>
      </c>
      <c r="M157" s="2">
        <f t="shared" si="7"/>
        <v>21531824.394181073</v>
      </c>
    </row>
    <row r="158" spans="11:13" x14ac:dyDescent="0.25">
      <c r="K158" s="24">
        <v>45012</v>
      </c>
      <c r="L158" s="15">
        <f t="shared" si="6"/>
        <v>260535075.16959113</v>
      </c>
      <c r="M158" s="2">
        <f t="shared" si="7"/>
        <v>23685006.83359921</v>
      </c>
    </row>
    <row r="159" spans="11:13" x14ac:dyDescent="0.25">
      <c r="K159" s="24">
        <v>45013</v>
      </c>
      <c r="L159" s="15">
        <f t="shared" si="6"/>
        <v>286588582.68655026</v>
      </c>
      <c r="M159" s="2">
        <f t="shared" si="7"/>
        <v>26053507.516959131</v>
      </c>
    </row>
    <row r="160" spans="11:13" x14ac:dyDescent="0.25">
      <c r="K160" s="24">
        <v>45014</v>
      </c>
      <c r="L160" s="15">
        <f t="shared" si="6"/>
        <v>315247440.95520526</v>
      </c>
      <c r="M160" s="2">
        <f t="shared" si="7"/>
        <v>28658858.268655002</v>
      </c>
    </row>
    <row r="161" spans="11:13" x14ac:dyDescent="0.25">
      <c r="K161" s="24">
        <v>45015</v>
      </c>
      <c r="L161" s="15">
        <f t="shared" si="6"/>
        <v>346772185.05072582</v>
      </c>
      <c r="M161" s="2">
        <f t="shared" si="7"/>
        <v>31524744.095520556</v>
      </c>
    </row>
    <row r="162" spans="11:13" x14ac:dyDescent="0.25">
      <c r="K162" s="24">
        <v>45016</v>
      </c>
      <c r="L162" s="15">
        <f t="shared" si="6"/>
        <v>381449403.55579841</v>
      </c>
      <c r="M162" s="2">
        <f t="shared" si="7"/>
        <v>34677218.505072594</v>
      </c>
    </row>
    <row r="163" spans="11:13" x14ac:dyDescent="0.25">
      <c r="K163" s="24">
        <v>45017</v>
      </c>
      <c r="L163" s="15">
        <f t="shared" si="6"/>
        <v>419594343.91137826</v>
      </c>
      <c r="M163" s="2">
        <f t="shared" si="7"/>
        <v>38144940.355579853</v>
      </c>
    </row>
    <row r="164" spans="11:13" x14ac:dyDescent="0.25">
      <c r="K164" s="24">
        <v>45018</v>
      </c>
      <c r="L164" s="15">
        <f t="shared" si="6"/>
        <v>461553778.3025161</v>
      </c>
      <c r="M164" s="2">
        <f t="shared" si="7"/>
        <v>41959434.391137838</v>
      </c>
    </row>
    <row r="165" spans="11:13" x14ac:dyDescent="0.25">
      <c r="K165" s="24">
        <v>45019</v>
      </c>
      <c r="L165" s="15">
        <f t="shared" si="6"/>
        <v>507709156.13276774</v>
      </c>
      <c r="M165" s="2">
        <f t="shared" si="7"/>
        <v>46155377.830251634</v>
      </c>
    </row>
    <row r="166" spans="11:13" x14ac:dyDescent="0.25">
      <c r="K166" s="24">
        <v>45020</v>
      </c>
      <c r="L166" s="15">
        <f t="shared" si="6"/>
        <v>558480071.74604452</v>
      </c>
      <c r="M166" s="2">
        <f t="shared" si="7"/>
        <v>50770915.61327678</v>
      </c>
    </row>
    <row r="167" spans="11:13" x14ac:dyDescent="0.25">
      <c r="K167" s="24">
        <v>45021</v>
      </c>
      <c r="L167" s="15">
        <f t="shared" si="6"/>
        <v>614328078.92064893</v>
      </c>
      <c r="M167" s="2">
        <f t="shared" si="7"/>
        <v>55848007.174604416</v>
      </c>
    </row>
    <row r="168" spans="11:13" x14ac:dyDescent="0.25">
      <c r="K168" s="24">
        <v>45022</v>
      </c>
      <c r="L168" s="15">
        <f t="shared" si="6"/>
        <v>675760886.81271386</v>
      </c>
      <c r="M168" s="2">
        <f t="shared" si="7"/>
        <v>61432807.892064929</v>
      </c>
    </row>
    <row r="169" spans="11:13" x14ac:dyDescent="0.25">
      <c r="K169" s="24">
        <v>45023</v>
      </c>
      <c r="L169" s="15">
        <f t="shared" si="6"/>
        <v>743336975.4939853</v>
      </c>
      <c r="M169" s="2">
        <f t="shared" si="7"/>
        <v>67576088.681271434</v>
      </c>
    </row>
    <row r="170" spans="11:13" x14ac:dyDescent="0.25">
      <c r="K170" s="24">
        <v>45024</v>
      </c>
      <c r="L170" s="15">
        <f t="shared" si="6"/>
        <v>817670673.04338384</v>
      </c>
      <c r="M170" s="2">
        <f t="shared" si="7"/>
        <v>74333697.549398541</v>
      </c>
    </row>
    <row r="171" spans="11:13" x14ac:dyDescent="0.25">
      <c r="K171" s="24">
        <v>45025</v>
      </c>
      <c r="L171" s="15">
        <f t="shared" si="6"/>
        <v>899437740.34772229</v>
      </c>
      <c r="M171" s="2">
        <f t="shared" si="7"/>
        <v>81767067.304338455</v>
      </c>
    </row>
    <row r="172" spans="11:13" x14ac:dyDescent="0.25">
      <c r="K172" s="24">
        <v>45026</v>
      </c>
      <c r="L172" s="15">
        <f t="shared" si="6"/>
        <v>989381514.38249457</v>
      </c>
      <c r="M172" s="2">
        <f t="shared" si="7"/>
        <v>89943774.034772277</v>
      </c>
    </row>
    <row r="173" spans="11:13" x14ac:dyDescent="0.25">
      <c r="K173" s="24">
        <v>45027</v>
      </c>
      <c r="L173" s="15">
        <f t="shared" si="6"/>
        <v>1088319665.820744</v>
      </c>
      <c r="M173" s="2">
        <f t="shared" si="7"/>
        <v>98938151.438249469</v>
      </c>
    </row>
    <row r="174" spans="11:13" x14ac:dyDescent="0.25">
      <c r="K174" s="24">
        <v>45028</v>
      </c>
      <c r="L174" s="15">
        <f t="shared" si="6"/>
        <v>1197151632.4028184</v>
      </c>
      <c r="M174" s="2">
        <f t="shared" si="7"/>
        <v>108831966.5820744</v>
      </c>
    </row>
    <row r="175" spans="11:13" x14ac:dyDescent="0.25">
      <c r="K175" s="24">
        <v>45029</v>
      </c>
      <c r="L175" s="15">
        <f t="shared" si="6"/>
        <v>1316866795.6431003</v>
      </c>
      <c r="M175" s="2">
        <f t="shared" si="7"/>
        <v>119715163.24028182</v>
      </c>
    </row>
    <row r="176" spans="11:13" x14ac:dyDescent="0.25">
      <c r="K176" s="24">
        <v>45030</v>
      </c>
      <c r="L176" s="15">
        <f t="shared" si="6"/>
        <v>1448553475.2074103</v>
      </c>
      <c r="M176" s="2">
        <f t="shared" si="7"/>
        <v>131686679.56431007</v>
      </c>
    </row>
    <row r="177" spans="11:13" x14ac:dyDescent="0.25">
      <c r="K177" s="24">
        <v>45031</v>
      </c>
      <c r="L177" s="15">
        <f t="shared" si="6"/>
        <v>1593408822.7281513</v>
      </c>
      <c r="M177" s="2">
        <f t="shared" si="7"/>
        <v>144855347.52074099</v>
      </c>
    </row>
    <row r="178" spans="11:13" x14ac:dyDescent="0.25">
      <c r="K178" s="24">
        <v>45032</v>
      </c>
      <c r="L178" s="15">
        <f t="shared" si="6"/>
        <v>1752749705.0009665</v>
      </c>
      <c r="M178" s="2">
        <f t="shared" si="7"/>
        <v>159340882.27281523</v>
      </c>
    </row>
    <row r="179" spans="11:13" x14ac:dyDescent="0.25">
      <c r="K179" s="24">
        <v>45033</v>
      </c>
      <c r="L179" s="15">
        <f t="shared" si="6"/>
        <v>1928024675.5010633</v>
      </c>
      <c r="M179" s="2">
        <f t="shared" si="7"/>
        <v>175274970.5000968</v>
      </c>
    </row>
    <row r="180" spans="11:13" x14ac:dyDescent="0.25">
      <c r="K180" s="24">
        <v>45034</v>
      </c>
      <c r="L180" s="15">
        <f t="shared" si="6"/>
        <v>2120827143.0511696</v>
      </c>
      <c r="M180" s="2">
        <f t="shared" si="7"/>
        <v>192802467.55010629</v>
      </c>
    </row>
    <row r="181" spans="11:13" x14ac:dyDescent="0.25">
      <c r="K181" s="24">
        <v>45035</v>
      </c>
      <c r="L181" s="15">
        <f t="shared" si="6"/>
        <v>2332909857.3562865</v>
      </c>
      <c r="M181" s="2">
        <f t="shared" si="7"/>
        <v>212082714.30511689</v>
      </c>
    </row>
    <row r="182" spans="11:13" x14ac:dyDescent="0.25">
      <c r="K182" s="24">
        <v>45036</v>
      </c>
      <c r="L182" s="15">
        <f t="shared" si="6"/>
        <v>2566200843.0919151</v>
      </c>
      <c r="M182" s="2">
        <f t="shared" si="7"/>
        <v>233290985.7356286</v>
      </c>
    </row>
    <row r="183" spans="11:13" x14ac:dyDescent="0.25">
      <c r="K183" s="24">
        <v>45037</v>
      </c>
      <c r="L183" s="15">
        <f t="shared" si="6"/>
        <v>2822820927.4011068</v>
      </c>
      <c r="M183" s="2">
        <f t="shared" si="7"/>
        <v>256620084.3091917</v>
      </c>
    </row>
    <row r="184" spans="11:13" x14ac:dyDescent="0.25">
      <c r="K184" s="24">
        <v>45038</v>
      </c>
      <c r="L184" s="15">
        <f t="shared" si="6"/>
        <v>3105103020.1412177</v>
      </c>
      <c r="M184" s="2">
        <f t="shared" si="7"/>
        <v>282282092.74011087</v>
      </c>
    </row>
    <row r="185" spans="11:13" x14ac:dyDescent="0.25">
      <c r="K185" s="24">
        <v>45039</v>
      </c>
      <c r="L185" s="15">
        <f t="shared" si="6"/>
        <v>3415613322.1553392</v>
      </c>
      <c r="M185" s="2">
        <f t="shared" si="7"/>
        <v>310510302.01412153</v>
      </c>
    </row>
    <row r="186" spans="11:13" x14ac:dyDescent="0.25">
      <c r="K186" s="24">
        <v>45040</v>
      </c>
      <c r="L186" s="15">
        <f t="shared" si="6"/>
        <v>3757174654.3708735</v>
      </c>
      <c r="M186" s="2">
        <f t="shared" si="7"/>
        <v>341561332.21553421</v>
      </c>
    </row>
    <row r="187" spans="11:13" x14ac:dyDescent="0.25">
      <c r="K187" s="24">
        <v>45041</v>
      </c>
      <c r="L187" s="15">
        <f t="shared" si="6"/>
        <v>4132892119.807961</v>
      </c>
      <c r="M187" s="2">
        <f t="shared" si="7"/>
        <v>375717465.43708754</v>
      </c>
    </row>
    <row r="188" spans="11:13" x14ac:dyDescent="0.25">
      <c r="K188" s="24">
        <v>45042</v>
      </c>
      <c r="L188" s="15">
        <f t="shared" si="6"/>
        <v>4546181331.7887573</v>
      </c>
      <c r="M188" s="2">
        <f t="shared" si="7"/>
        <v>413289211.98079634</v>
      </c>
    </row>
    <row r="189" spans="11:13" x14ac:dyDescent="0.25">
      <c r="K189" s="24">
        <v>45043</v>
      </c>
      <c r="L189" s="15">
        <f t="shared" si="6"/>
        <v>5000799464.9676332</v>
      </c>
      <c r="M189" s="2">
        <f t="shared" si="7"/>
        <v>454618133.17887592</v>
      </c>
    </row>
    <row r="190" spans="11:13" x14ac:dyDescent="0.25">
      <c r="K190" s="24">
        <v>45044</v>
      </c>
      <c r="L190" s="15">
        <f t="shared" si="6"/>
        <v>5500879411.4643965</v>
      </c>
      <c r="M190" s="2">
        <f t="shared" si="7"/>
        <v>500079946.49676323</v>
      </c>
    </row>
    <row r="191" spans="11:13" x14ac:dyDescent="0.25">
      <c r="K191" s="24">
        <v>45045</v>
      </c>
      <c r="L191" s="15">
        <f t="shared" si="6"/>
        <v>6050967352.610836</v>
      </c>
      <c r="M191" s="2">
        <f t="shared" si="7"/>
        <v>550087941.14643955</v>
      </c>
    </row>
    <row r="192" spans="11:13" x14ac:dyDescent="0.25">
      <c r="K192" s="24">
        <v>45046</v>
      </c>
      <c r="L192" s="15">
        <f t="shared" si="6"/>
        <v>6656064087.8719196</v>
      </c>
      <c r="M192" s="2">
        <f t="shared" si="7"/>
        <v>605096735.2610836</v>
      </c>
    </row>
    <row r="193" spans="11:13" x14ac:dyDescent="0.25">
      <c r="K193" s="24">
        <v>45047</v>
      </c>
      <c r="L193" s="15">
        <f t="shared" si="6"/>
        <v>7321670496.659112</v>
      </c>
      <c r="M193" s="2">
        <f t="shared" si="7"/>
        <v>665606408.78719234</v>
      </c>
    </row>
    <row r="194" spans="11:13" x14ac:dyDescent="0.25">
      <c r="K194" s="24">
        <v>45048</v>
      </c>
      <c r="L194" s="15">
        <f t="shared" si="6"/>
        <v>8053837546.3250237</v>
      </c>
      <c r="M194" s="2">
        <f t="shared" si="7"/>
        <v>732167049.66591167</v>
      </c>
    </row>
    <row r="195" spans="11:13" x14ac:dyDescent="0.25">
      <c r="K195" s="24">
        <v>45049</v>
      </c>
      <c r="L195" s="15">
        <f t="shared" si="6"/>
        <v>8859221300.9575253</v>
      </c>
      <c r="M195" s="2">
        <f t="shared" si="7"/>
        <v>805383754.6325016</v>
      </c>
    </row>
    <row r="196" spans="11:13" x14ac:dyDescent="0.25">
      <c r="K196" s="24">
        <v>45050</v>
      </c>
      <c r="L196" s="15">
        <f t="shared" si="6"/>
        <v>9745143431.053278</v>
      </c>
      <c r="M196" s="2">
        <f t="shared" si="7"/>
        <v>885922130.09575272</v>
      </c>
    </row>
    <row r="197" spans="11:13" x14ac:dyDescent="0.25">
      <c r="K197" s="24">
        <v>45051</v>
      </c>
      <c r="L197" s="15">
        <f t="shared" ref="L197:L260" si="8">L196+(L196*$D$3)</f>
        <v>10719657774.158606</v>
      </c>
      <c r="M197" s="2">
        <f t="shared" ref="M197:M260" si="9">L197-L196</f>
        <v>974514343.10532761</v>
      </c>
    </row>
    <row r="198" spans="11:13" x14ac:dyDescent="0.25">
      <c r="K198" s="24">
        <v>45052</v>
      </c>
      <c r="L198" s="15">
        <f t="shared" si="8"/>
        <v>11791623551.574467</v>
      </c>
      <c r="M198" s="2">
        <f t="shared" si="9"/>
        <v>1071965777.4158611</v>
      </c>
    </row>
    <row r="199" spans="11:13" x14ac:dyDescent="0.25">
      <c r="K199" s="24">
        <v>45053</v>
      </c>
      <c r="L199" s="15">
        <f t="shared" si="8"/>
        <v>12970785906.731913</v>
      </c>
      <c r="M199" s="2">
        <f t="shared" si="9"/>
        <v>1179162355.1574459</v>
      </c>
    </row>
    <row r="200" spans="11:13" x14ac:dyDescent="0.25">
      <c r="K200" s="24">
        <v>45054</v>
      </c>
      <c r="L200" s="15">
        <f t="shared" si="8"/>
        <v>14267864497.405104</v>
      </c>
      <c r="M200" s="2">
        <f t="shared" si="9"/>
        <v>1297078590.6731911</v>
      </c>
    </row>
    <row r="201" spans="11:13" x14ac:dyDescent="0.25">
      <c r="K201" s="24">
        <v>45055</v>
      </c>
      <c r="L201" s="15">
        <f t="shared" si="8"/>
        <v>15694650947.145615</v>
      </c>
      <c r="M201" s="2">
        <f t="shared" si="9"/>
        <v>1426786449.7405109</v>
      </c>
    </row>
    <row r="202" spans="11:13" x14ac:dyDescent="0.25">
      <c r="K202" s="24">
        <v>45056</v>
      </c>
      <c r="L202" s="15">
        <f t="shared" si="8"/>
        <v>17264116041.860176</v>
      </c>
      <c r="M202" s="2">
        <f t="shared" si="9"/>
        <v>1569465094.7145615</v>
      </c>
    </row>
    <row r="203" spans="11:13" x14ac:dyDescent="0.25">
      <c r="K203" s="24">
        <v>45057</v>
      </c>
      <c r="L203" s="15">
        <f t="shared" si="8"/>
        <v>18990527646.046192</v>
      </c>
      <c r="M203" s="2">
        <f t="shared" si="9"/>
        <v>1726411604.1860161</v>
      </c>
    </row>
    <row r="204" spans="11:13" x14ac:dyDescent="0.25">
      <c r="K204" s="24">
        <v>45058</v>
      </c>
      <c r="L204" s="15">
        <f t="shared" si="8"/>
        <v>20889580410.65081</v>
      </c>
      <c r="M204" s="2">
        <f t="shared" si="9"/>
        <v>1899052764.6046181</v>
      </c>
    </row>
    <row r="205" spans="11:13" x14ac:dyDescent="0.25">
      <c r="K205" s="24">
        <v>45059</v>
      </c>
      <c r="L205" s="15">
        <f t="shared" si="8"/>
        <v>22978538451.715893</v>
      </c>
      <c r="M205" s="2">
        <f t="shared" si="9"/>
        <v>2088958041.0650826</v>
      </c>
    </row>
    <row r="206" spans="11:13" x14ac:dyDescent="0.25">
      <c r="K206" s="24">
        <v>45060</v>
      </c>
      <c r="L206" s="15">
        <f t="shared" si="8"/>
        <v>25276392296.887482</v>
      </c>
      <c r="M206" s="2">
        <f t="shared" si="9"/>
        <v>2297853845.1715889</v>
      </c>
    </row>
    <row r="207" spans="11:13" x14ac:dyDescent="0.25">
      <c r="K207" s="24">
        <v>45061</v>
      </c>
      <c r="L207" s="15">
        <f t="shared" si="8"/>
        <v>27804031526.576229</v>
      </c>
      <c r="M207" s="2">
        <f t="shared" si="9"/>
        <v>2527639229.6887474</v>
      </c>
    </row>
    <row r="208" spans="11:13" x14ac:dyDescent="0.25">
      <c r="K208" s="24">
        <v>45062</v>
      </c>
      <c r="L208" s="15">
        <f t="shared" si="8"/>
        <v>30584434679.233852</v>
      </c>
      <c r="M208" s="2">
        <f t="shared" si="9"/>
        <v>2780403152.6576233</v>
      </c>
    </row>
    <row r="209" spans="11:13" x14ac:dyDescent="0.25">
      <c r="K209" s="24">
        <v>45063</v>
      </c>
      <c r="L209" s="15">
        <f t="shared" si="8"/>
        <v>33642878147.157238</v>
      </c>
      <c r="M209" s="2">
        <f t="shared" si="9"/>
        <v>3058443467.9233856</v>
      </c>
    </row>
    <row r="210" spans="11:13" x14ac:dyDescent="0.25">
      <c r="K210" s="24">
        <v>45064</v>
      </c>
      <c r="L210" s="15">
        <f t="shared" si="8"/>
        <v>37007165961.872963</v>
      </c>
      <c r="M210" s="2">
        <f t="shared" si="9"/>
        <v>3364287814.7157249</v>
      </c>
    </row>
    <row r="211" spans="11:13" x14ac:dyDescent="0.25">
      <c r="K211" s="24">
        <v>45065</v>
      </c>
      <c r="L211" s="15">
        <f t="shared" si="8"/>
        <v>40707882558.060257</v>
      </c>
      <c r="M211" s="2">
        <f t="shared" si="9"/>
        <v>3700716596.187294</v>
      </c>
    </row>
    <row r="212" spans="11:13" x14ac:dyDescent="0.25">
      <c r="K212" s="24">
        <v>45066</v>
      </c>
      <c r="L212" s="15">
        <f t="shared" si="8"/>
        <v>44778670813.86628</v>
      </c>
      <c r="M212" s="2">
        <f t="shared" si="9"/>
        <v>4070788255.8060226</v>
      </c>
    </row>
    <row r="213" spans="11:13" x14ac:dyDescent="0.25">
      <c r="K213" s="24">
        <v>45067</v>
      </c>
      <c r="L213" s="15">
        <f t="shared" si="8"/>
        <v>49256537895.252907</v>
      </c>
      <c r="M213" s="2">
        <f t="shared" si="9"/>
        <v>4477867081.3866272</v>
      </c>
    </row>
    <row r="214" spans="11:13" x14ac:dyDescent="0.25">
      <c r="K214" s="24">
        <v>45068</v>
      </c>
      <c r="L214" s="15">
        <f t="shared" si="8"/>
        <v>54182191684.778198</v>
      </c>
      <c r="M214" s="2">
        <f t="shared" si="9"/>
        <v>4925653789.5252914</v>
      </c>
    </row>
    <row r="215" spans="11:13" x14ac:dyDescent="0.25">
      <c r="K215" s="24">
        <v>45069</v>
      </c>
      <c r="L215" s="15">
        <f t="shared" si="8"/>
        <v>59600410853.25602</v>
      </c>
      <c r="M215" s="2">
        <f t="shared" si="9"/>
        <v>5418219168.4778214</v>
      </c>
    </row>
    <row r="216" spans="11:13" x14ac:dyDescent="0.25">
      <c r="K216" s="24">
        <v>45070</v>
      </c>
      <c r="L216" s="15">
        <f t="shared" si="8"/>
        <v>65560451938.581619</v>
      </c>
      <c r="M216" s="2">
        <f t="shared" si="9"/>
        <v>5960041085.3255997</v>
      </c>
    </row>
    <row r="217" spans="11:13" x14ac:dyDescent="0.25">
      <c r="K217" s="24">
        <v>45071</v>
      </c>
      <c r="L217" s="15">
        <f t="shared" si="8"/>
        <v>72116497132.439789</v>
      </c>
      <c r="M217" s="2">
        <f t="shared" si="9"/>
        <v>6556045193.8581696</v>
      </c>
    </row>
    <row r="218" spans="11:13" x14ac:dyDescent="0.25">
      <c r="K218" s="24">
        <v>45072</v>
      </c>
      <c r="L218" s="15">
        <f t="shared" si="8"/>
        <v>79328146845.683762</v>
      </c>
      <c r="M218" s="2">
        <f t="shared" si="9"/>
        <v>7211649713.2439728</v>
      </c>
    </row>
    <row r="219" spans="11:13" x14ac:dyDescent="0.25">
      <c r="K219" s="24">
        <v>45073</v>
      </c>
      <c r="L219" s="15">
        <f t="shared" si="8"/>
        <v>87260961530.252136</v>
      </c>
      <c r="M219" s="2">
        <f t="shared" si="9"/>
        <v>7932814684.5683746</v>
      </c>
    </row>
    <row r="220" spans="11:13" x14ac:dyDescent="0.25">
      <c r="K220" s="24">
        <v>45074</v>
      </c>
      <c r="L220" s="15">
        <f t="shared" si="8"/>
        <v>95987057683.277344</v>
      </c>
      <c r="M220" s="2">
        <f t="shared" si="9"/>
        <v>8726096153.0252075</v>
      </c>
    </row>
    <row r="221" spans="11:13" x14ac:dyDescent="0.25">
      <c r="K221" s="24">
        <v>45075</v>
      </c>
      <c r="L221" s="15">
        <f t="shared" si="8"/>
        <v>105585763451.60507</v>
      </c>
      <c r="M221" s="2">
        <f t="shared" si="9"/>
        <v>9598705768.3277283</v>
      </c>
    </row>
    <row r="222" spans="11:13" x14ac:dyDescent="0.25">
      <c r="K222" s="24">
        <v>45076</v>
      </c>
      <c r="L222" s="15">
        <f t="shared" si="8"/>
        <v>116144339796.76558</v>
      </c>
      <c r="M222" s="2">
        <f t="shared" si="9"/>
        <v>10558576345.160507</v>
      </c>
    </row>
    <row r="223" spans="11:13" x14ac:dyDescent="0.25">
      <c r="K223" s="24">
        <v>45077</v>
      </c>
      <c r="L223" s="15">
        <f t="shared" si="8"/>
        <v>127758773776.44214</v>
      </c>
      <c r="M223" s="2">
        <f t="shared" si="9"/>
        <v>11614433979.676559</v>
      </c>
    </row>
    <row r="224" spans="11:13" x14ac:dyDescent="0.25">
      <c r="K224" s="24">
        <v>45078</v>
      </c>
      <c r="L224" s="15">
        <f t="shared" si="8"/>
        <v>140534651154.08636</v>
      </c>
      <c r="M224" s="2">
        <f t="shared" si="9"/>
        <v>12775877377.644226</v>
      </c>
    </row>
    <row r="225" spans="11:13" x14ac:dyDescent="0.25">
      <c r="K225" s="24">
        <v>45079</v>
      </c>
      <c r="L225" s="15">
        <f t="shared" si="8"/>
        <v>154588116269.495</v>
      </c>
      <c r="M225" s="2">
        <f t="shared" si="9"/>
        <v>14053465115.40863</v>
      </c>
    </row>
    <row r="226" spans="11:13" x14ac:dyDescent="0.25">
      <c r="K226" s="24">
        <v>45080</v>
      </c>
      <c r="L226" s="15">
        <f t="shared" si="8"/>
        <v>170046927896.44449</v>
      </c>
      <c r="M226" s="2">
        <f t="shared" si="9"/>
        <v>15458811626.949493</v>
      </c>
    </row>
    <row r="227" spans="11:13" x14ac:dyDescent="0.25">
      <c r="K227" s="24">
        <v>45081</v>
      </c>
      <c r="L227" s="15">
        <f t="shared" si="8"/>
        <v>187051620686.08893</v>
      </c>
      <c r="M227" s="2">
        <f t="shared" si="9"/>
        <v>17004692789.64444</v>
      </c>
    </row>
    <row r="228" spans="11:13" x14ac:dyDescent="0.25">
      <c r="K228" s="24">
        <v>45082</v>
      </c>
      <c r="L228" s="15">
        <f t="shared" si="8"/>
        <v>205756782754.69781</v>
      </c>
      <c r="M228" s="2">
        <f t="shared" si="9"/>
        <v>18705162068.608887</v>
      </c>
    </row>
    <row r="229" spans="11:13" x14ac:dyDescent="0.25">
      <c r="K229" s="24">
        <v>45083</v>
      </c>
      <c r="L229" s="15">
        <f t="shared" si="8"/>
        <v>226332461030.1676</v>
      </c>
      <c r="M229" s="2">
        <f t="shared" si="9"/>
        <v>20575678275.469788</v>
      </c>
    </row>
    <row r="230" spans="11:13" x14ac:dyDescent="0.25">
      <c r="K230" s="24">
        <v>45084</v>
      </c>
      <c r="L230" s="15">
        <f t="shared" si="8"/>
        <v>248965707133.18436</v>
      </c>
      <c r="M230" s="2">
        <f t="shared" si="9"/>
        <v>22633246103.016754</v>
      </c>
    </row>
    <row r="231" spans="11:13" x14ac:dyDescent="0.25">
      <c r="K231" s="24">
        <v>45085</v>
      </c>
      <c r="L231" s="15">
        <f t="shared" si="8"/>
        <v>273862277846.50281</v>
      </c>
      <c r="M231" s="2">
        <f t="shared" si="9"/>
        <v>24896570713.318451</v>
      </c>
    </row>
    <row r="232" spans="11:13" x14ac:dyDescent="0.25">
      <c r="K232" s="24">
        <v>45086</v>
      </c>
      <c r="L232" s="15">
        <f t="shared" si="8"/>
        <v>301248505631.15308</v>
      </c>
      <c r="M232" s="2">
        <f t="shared" si="9"/>
        <v>27386227784.650269</v>
      </c>
    </row>
    <row r="233" spans="11:13" x14ac:dyDescent="0.25">
      <c r="K233" s="24">
        <v>45087</v>
      </c>
      <c r="L233" s="15">
        <f t="shared" si="8"/>
        <v>331373356194.26837</v>
      </c>
      <c r="M233" s="2">
        <f t="shared" si="9"/>
        <v>30124850563.115295</v>
      </c>
    </row>
    <row r="234" spans="11:13" x14ac:dyDescent="0.25">
      <c r="K234" s="24">
        <v>45088</v>
      </c>
      <c r="L234" s="15">
        <f t="shared" si="8"/>
        <v>364510691813.69519</v>
      </c>
      <c r="M234" s="2">
        <f t="shared" si="9"/>
        <v>33137335619.426819</v>
      </c>
    </row>
    <row r="235" spans="11:13" x14ac:dyDescent="0.25">
      <c r="K235" s="24">
        <v>45089</v>
      </c>
      <c r="L235" s="15">
        <f t="shared" si="8"/>
        <v>400961760995.0647</v>
      </c>
      <c r="M235" s="2">
        <f t="shared" si="9"/>
        <v>36451069181.369507</v>
      </c>
    </row>
    <row r="236" spans="11:13" x14ac:dyDescent="0.25">
      <c r="K236" s="24">
        <v>45090</v>
      </c>
      <c r="L236" s="15">
        <f t="shared" si="8"/>
        <v>441057937094.57117</v>
      </c>
      <c r="M236" s="2">
        <f t="shared" si="9"/>
        <v>40096176099.50647</v>
      </c>
    </row>
    <row r="237" spans="11:13" x14ac:dyDescent="0.25">
      <c r="K237" s="24">
        <v>45091</v>
      </c>
      <c r="L237" s="15">
        <f t="shared" si="8"/>
        <v>485163730804.02832</v>
      </c>
      <c r="M237" s="2">
        <f t="shared" si="9"/>
        <v>44105793709.457153</v>
      </c>
    </row>
    <row r="238" spans="11:13" x14ac:dyDescent="0.25">
      <c r="K238" s="24">
        <v>45092</v>
      </c>
      <c r="L238" s="15">
        <f t="shared" si="8"/>
        <v>533680103884.43115</v>
      </c>
      <c r="M238" s="2">
        <f t="shared" si="9"/>
        <v>48516373080.402832</v>
      </c>
    </row>
    <row r="239" spans="11:13" x14ac:dyDescent="0.25">
      <c r="K239" s="24">
        <v>45093</v>
      </c>
      <c r="L239" s="15">
        <f t="shared" si="8"/>
        <v>587048114272.87427</v>
      </c>
      <c r="M239" s="2">
        <f t="shared" si="9"/>
        <v>53368010388.443115</v>
      </c>
    </row>
    <row r="240" spans="11:13" x14ac:dyDescent="0.25">
      <c r="K240" s="24">
        <v>45094</v>
      </c>
      <c r="L240" s="15">
        <f t="shared" si="8"/>
        <v>645752925700.16174</v>
      </c>
      <c r="M240" s="2">
        <f t="shared" si="9"/>
        <v>58704811427.287476</v>
      </c>
    </row>
    <row r="241" spans="11:13" x14ac:dyDescent="0.25">
      <c r="K241" s="24">
        <v>45095</v>
      </c>
      <c r="L241" s="15">
        <f t="shared" si="8"/>
        <v>710328218270.17798</v>
      </c>
      <c r="M241" s="2">
        <f t="shared" si="9"/>
        <v>64575292570.016235</v>
      </c>
    </row>
    <row r="242" spans="11:13" x14ac:dyDescent="0.25">
      <c r="K242" s="24">
        <v>45096</v>
      </c>
      <c r="L242" s="15">
        <f t="shared" si="8"/>
        <v>781361040097.1958</v>
      </c>
      <c r="M242" s="2">
        <f t="shared" si="9"/>
        <v>71032821827.017822</v>
      </c>
    </row>
    <row r="243" spans="11:13" x14ac:dyDescent="0.25">
      <c r="K243" s="24">
        <v>45097</v>
      </c>
      <c r="L243" s="15">
        <f t="shared" si="8"/>
        <v>859497144106.91541</v>
      </c>
      <c r="M243" s="2">
        <f t="shared" si="9"/>
        <v>78136104009.719604</v>
      </c>
    </row>
    <row r="244" spans="11:13" x14ac:dyDescent="0.25">
      <c r="K244" s="24">
        <v>45098</v>
      </c>
      <c r="L244" s="15">
        <f t="shared" si="8"/>
        <v>945446858517.60693</v>
      </c>
      <c r="M244" s="2">
        <f t="shared" si="9"/>
        <v>85949714410.691528</v>
      </c>
    </row>
    <row r="245" spans="11:13" x14ac:dyDescent="0.25">
      <c r="K245" s="24">
        <v>45099</v>
      </c>
      <c r="L245" s="15">
        <f t="shared" si="8"/>
        <v>1039991544369.3677</v>
      </c>
      <c r="M245" s="2">
        <f t="shared" si="9"/>
        <v>94544685851.760742</v>
      </c>
    </row>
    <row r="246" spans="11:13" x14ac:dyDescent="0.25">
      <c r="K246" s="24">
        <v>45100</v>
      </c>
      <c r="L246" s="15">
        <f t="shared" si="8"/>
        <v>1143990698806.3044</v>
      </c>
      <c r="M246" s="2">
        <f t="shared" si="9"/>
        <v>103999154436.93677</v>
      </c>
    </row>
    <row r="247" spans="11:13" x14ac:dyDescent="0.25">
      <c r="K247" s="24">
        <v>45101</v>
      </c>
      <c r="L247" s="15">
        <f t="shared" si="8"/>
        <v>1258389768686.9348</v>
      </c>
      <c r="M247" s="2">
        <f t="shared" si="9"/>
        <v>114399069880.63037</v>
      </c>
    </row>
    <row r="248" spans="11:13" x14ac:dyDescent="0.25">
      <c r="K248" s="24">
        <v>45102</v>
      </c>
      <c r="L248" s="15">
        <f t="shared" si="8"/>
        <v>1384228745555.6284</v>
      </c>
      <c r="M248" s="2">
        <f t="shared" si="9"/>
        <v>125838976868.6936</v>
      </c>
    </row>
    <row r="249" spans="11:13" x14ac:dyDescent="0.25">
      <c r="K249" s="24">
        <v>45103</v>
      </c>
      <c r="L249" s="15">
        <f t="shared" si="8"/>
        <v>1522651620111.1912</v>
      </c>
      <c r="M249" s="2">
        <f t="shared" si="9"/>
        <v>138422874555.56274</v>
      </c>
    </row>
    <row r="250" spans="11:13" x14ac:dyDescent="0.25">
      <c r="K250" s="24">
        <v>45104</v>
      </c>
      <c r="L250" s="15">
        <f t="shared" si="8"/>
        <v>1674916782122.3103</v>
      </c>
      <c r="M250" s="2">
        <f t="shared" si="9"/>
        <v>152265162011.11914</v>
      </c>
    </row>
    <row r="251" spans="11:13" x14ac:dyDescent="0.25">
      <c r="K251" s="24">
        <v>45105</v>
      </c>
      <c r="L251" s="15">
        <f t="shared" si="8"/>
        <v>1842408460334.5413</v>
      </c>
      <c r="M251" s="2">
        <f t="shared" si="9"/>
        <v>167491678212.23096</v>
      </c>
    </row>
    <row r="252" spans="11:13" x14ac:dyDescent="0.25">
      <c r="K252" s="24">
        <v>45106</v>
      </c>
      <c r="L252" s="15">
        <f t="shared" si="8"/>
        <v>2026649306367.9954</v>
      </c>
      <c r="M252" s="2">
        <f t="shared" si="9"/>
        <v>184240846033.4541</v>
      </c>
    </row>
    <row r="253" spans="11:13" x14ac:dyDescent="0.25">
      <c r="K253" s="24">
        <v>45107</v>
      </c>
      <c r="L253" s="15">
        <f t="shared" si="8"/>
        <v>2229314237004.7949</v>
      </c>
      <c r="M253" s="2">
        <f t="shared" si="9"/>
        <v>202664930636.79956</v>
      </c>
    </row>
    <row r="254" spans="11:13" x14ac:dyDescent="0.25">
      <c r="K254" s="24">
        <v>45108</v>
      </c>
      <c r="L254" s="15">
        <f t="shared" si="8"/>
        <v>2452245660705.2744</v>
      </c>
      <c r="M254" s="2">
        <f t="shared" si="9"/>
        <v>222931423700.47949</v>
      </c>
    </row>
    <row r="255" spans="11:13" x14ac:dyDescent="0.25">
      <c r="K255" s="24">
        <v>45109</v>
      </c>
      <c r="L255" s="15">
        <f t="shared" si="8"/>
        <v>2697470226775.8018</v>
      </c>
      <c r="M255" s="2">
        <f t="shared" si="9"/>
        <v>245224566070.52734</v>
      </c>
    </row>
    <row r="256" spans="11:13" x14ac:dyDescent="0.25">
      <c r="K256" s="24">
        <v>45110</v>
      </c>
      <c r="L256" s="15">
        <f t="shared" si="8"/>
        <v>2967217249453.3818</v>
      </c>
      <c r="M256" s="2">
        <f t="shared" si="9"/>
        <v>269747022677.58008</v>
      </c>
    </row>
    <row r="257" spans="11:13" x14ac:dyDescent="0.25">
      <c r="K257" s="24">
        <v>45111</v>
      </c>
      <c r="L257" s="15">
        <f t="shared" si="8"/>
        <v>3263938974398.7202</v>
      </c>
      <c r="M257" s="2">
        <f t="shared" si="9"/>
        <v>296721724945.33838</v>
      </c>
    </row>
    <row r="258" spans="11:13" x14ac:dyDescent="0.25">
      <c r="K258" s="24">
        <v>45112</v>
      </c>
      <c r="L258" s="15">
        <f t="shared" si="8"/>
        <v>3590332871838.5923</v>
      </c>
      <c r="M258" s="2">
        <f t="shared" si="9"/>
        <v>326393897439.87207</v>
      </c>
    </row>
    <row r="259" spans="11:13" x14ac:dyDescent="0.25">
      <c r="K259" s="24">
        <v>45113</v>
      </c>
      <c r="L259" s="15">
        <f t="shared" si="8"/>
        <v>3949366159022.4517</v>
      </c>
      <c r="M259" s="2">
        <f t="shared" si="9"/>
        <v>359033287183.85938</v>
      </c>
    </row>
    <row r="260" spans="11:13" x14ac:dyDescent="0.25">
      <c r="K260" s="24">
        <v>45114</v>
      </c>
      <c r="L260" s="15">
        <f t="shared" si="8"/>
        <v>4344302774924.6968</v>
      </c>
      <c r="M260" s="2">
        <f t="shared" si="9"/>
        <v>394936615902.24512</v>
      </c>
    </row>
    <row r="261" spans="11:13" x14ac:dyDescent="0.25">
      <c r="K261" s="24">
        <v>45115</v>
      </c>
      <c r="L261" s="15">
        <f t="shared" ref="L261:L324" si="10">L260+(L260*$D$3)</f>
        <v>4778733052417.166</v>
      </c>
      <c r="M261" s="2">
        <f t="shared" ref="M261:M324" si="11">L261-L260</f>
        <v>434430277492.46924</v>
      </c>
    </row>
    <row r="262" spans="11:13" x14ac:dyDescent="0.25">
      <c r="K262" s="24">
        <v>45116</v>
      </c>
      <c r="L262" s="15">
        <f t="shared" si="10"/>
        <v>5256606357658.8828</v>
      </c>
      <c r="M262" s="2">
        <f t="shared" si="11"/>
        <v>477873305241.7168</v>
      </c>
    </row>
    <row r="263" spans="11:13" x14ac:dyDescent="0.25">
      <c r="K263" s="24">
        <v>45117</v>
      </c>
      <c r="L263" s="15">
        <f t="shared" si="10"/>
        <v>5782266993424.7715</v>
      </c>
      <c r="M263" s="2">
        <f t="shared" si="11"/>
        <v>525660635765.88867</v>
      </c>
    </row>
    <row r="264" spans="11:13" x14ac:dyDescent="0.25">
      <c r="K264" s="24">
        <v>45118</v>
      </c>
      <c r="L264" s="15">
        <f t="shared" si="10"/>
        <v>6360493692767.249</v>
      </c>
      <c r="M264" s="2">
        <f t="shared" si="11"/>
        <v>578226699342.47754</v>
      </c>
    </row>
    <row r="265" spans="11:13" x14ac:dyDescent="0.25">
      <c r="K265" s="24">
        <v>45119</v>
      </c>
      <c r="L265" s="15">
        <f t="shared" si="10"/>
        <v>6996543062043.9736</v>
      </c>
      <c r="M265" s="2">
        <f t="shared" si="11"/>
        <v>636049369276.72461</v>
      </c>
    </row>
    <row r="266" spans="11:13" x14ac:dyDescent="0.25">
      <c r="K266" s="24">
        <v>45120</v>
      </c>
      <c r="L266" s="15">
        <f t="shared" si="10"/>
        <v>7696197368248.3711</v>
      </c>
      <c r="M266" s="2">
        <f t="shared" si="11"/>
        <v>699654306204.39746</v>
      </c>
    </row>
    <row r="267" spans="11:13" x14ac:dyDescent="0.25">
      <c r="K267" s="24">
        <v>45121</v>
      </c>
      <c r="L267" s="15">
        <f t="shared" si="10"/>
        <v>8465817105073.208</v>
      </c>
      <c r="M267" s="2">
        <f t="shared" si="11"/>
        <v>769619736824.83691</v>
      </c>
    </row>
    <row r="268" spans="11:13" x14ac:dyDescent="0.25">
      <c r="K268" s="24">
        <v>45122</v>
      </c>
      <c r="L268" s="15">
        <f t="shared" si="10"/>
        <v>9312398815580.5293</v>
      </c>
      <c r="M268" s="2">
        <f t="shared" si="11"/>
        <v>846581710507.32129</v>
      </c>
    </row>
    <row r="269" spans="11:13" x14ac:dyDescent="0.25">
      <c r="K269" s="24">
        <v>45123</v>
      </c>
      <c r="L269" s="15">
        <f t="shared" si="10"/>
        <v>10243638697138.582</v>
      </c>
      <c r="M269" s="2">
        <f t="shared" si="11"/>
        <v>931239881558.05273</v>
      </c>
    </row>
    <row r="270" spans="11:13" x14ac:dyDescent="0.25">
      <c r="K270" s="24">
        <v>45124</v>
      </c>
      <c r="L270" s="15">
        <f t="shared" si="10"/>
        <v>11268002566852.439</v>
      </c>
      <c r="M270" s="2">
        <f t="shared" si="11"/>
        <v>1024363869713.8574</v>
      </c>
    </row>
    <row r="271" spans="11:13" x14ac:dyDescent="0.25">
      <c r="K271" s="24">
        <v>45125</v>
      </c>
      <c r="L271" s="15">
        <f t="shared" si="10"/>
        <v>12394802823537.684</v>
      </c>
      <c r="M271" s="2">
        <f t="shared" si="11"/>
        <v>1126800256685.2441</v>
      </c>
    </row>
    <row r="272" spans="11:13" x14ac:dyDescent="0.25">
      <c r="K272" s="24">
        <v>45126</v>
      </c>
      <c r="L272" s="15">
        <f t="shared" si="10"/>
        <v>13634283105891.451</v>
      </c>
      <c r="M272" s="2">
        <f t="shared" si="11"/>
        <v>1239480282353.7676</v>
      </c>
    </row>
    <row r="273" spans="11:13" x14ac:dyDescent="0.25">
      <c r="K273" s="24">
        <v>45127</v>
      </c>
      <c r="L273" s="15">
        <f t="shared" si="10"/>
        <v>14997711416480.596</v>
      </c>
      <c r="M273" s="2">
        <f t="shared" si="11"/>
        <v>1363428310589.1445</v>
      </c>
    </row>
    <row r="274" spans="11:13" x14ac:dyDescent="0.25">
      <c r="K274" s="24">
        <v>45128</v>
      </c>
      <c r="L274" s="15">
        <f t="shared" si="10"/>
        <v>16497482558128.656</v>
      </c>
      <c r="M274" s="2">
        <f t="shared" si="11"/>
        <v>1499771141648.0605</v>
      </c>
    </row>
    <row r="275" spans="11:13" x14ac:dyDescent="0.25">
      <c r="K275" s="24">
        <v>45129</v>
      </c>
      <c r="L275" s="15">
        <f t="shared" si="10"/>
        <v>18147230813941.523</v>
      </c>
      <c r="M275" s="2">
        <f t="shared" si="11"/>
        <v>1649748255812.8672</v>
      </c>
    </row>
    <row r="276" spans="11:13" x14ac:dyDescent="0.25">
      <c r="K276" s="24">
        <v>45130</v>
      </c>
      <c r="L276" s="15">
        <f t="shared" si="10"/>
        <v>19961953895335.676</v>
      </c>
      <c r="M276" s="2">
        <f t="shared" si="11"/>
        <v>1814723081394.1523</v>
      </c>
    </row>
    <row r="277" spans="11:13" x14ac:dyDescent="0.25">
      <c r="K277" s="24">
        <v>45131</v>
      </c>
      <c r="L277" s="15">
        <f t="shared" si="10"/>
        <v>21958149284869.242</v>
      </c>
      <c r="M277" s="2">
        <f t="shared" si="11"/>
        <v>1996195389533.5664</v>
      </c>
    </row>
    <row r="278" spans="11:13" x14ac:dyDescent="0.25">
      <c r="K278" s="24">
        <v>45132</v>
      </c>
      <c r="L278" s="15">
        <f t="shared" si="10"/>
        <v>24153964213356.168</v>
      </c>
      <c r="M278" s="2">
        <f t="shared" si="11"/>
        <v>2195814928486.9258</v>
      </c>
    </row>
    <row r="279" spans="11:13" x14ac:dyDescent="0.25">
      <c r="K279" s="24">
        <v>45133</v>
      </c>
      <c r="L279" s="15">
        <f t="shared" si="10"/>
        <v>26569360634691.785</v>
      </c>
      <c r="M279" s="2">
        <f t="shared" si="11"/>
        <v>2415396421335.6172</v>
      </c>
    </row>
    <row r="280" spans="11:13" x14ac:dyDescent="0.25">
      <c r="K280" s="24">
        <v>45134</v>
      </c>
      <c r="L280" s="15">
        <f t="shared" si="10"/>
        <v>29226296698160.965</v>
      </c>
      <c r="M280" s="2">
        <f t="shared" si="11"/>
        <v>2656936063469.1797</v>
      </c>
    </row>
    <row r="281" spans="11:13" x14ac:dyDescent="0.25">
      <c r="K281" s="24">
        <v>45135</v>
      </c>
      <c r="L281" s="15">
        <f t="shared" si="10"/>
        <v>32148926367977.063</v>
      </c>
      <c r="M281" s="2">
        <f t="shared" si="11"/>
        <v>2922629669816.0977</v>
      </c>
    </row>
    <row r="282" spans="11:13" x14ac:dyDescent="0.25">
      <c r="K282" s="24">
        <v>45136</v>
      </c>
      <c r="L282" s="15">
        <f t="shared" si="10"/>
        <v>35363819004774.766</v>
      </c>
      <c r="M282" s="2">
        <f t="shared" si="11"/>
        <v>3214892636797.7031</v>
      </c>
    </row>
    <row r="283" spans="11:13" x14ac:dyDescent="0.25">
      <c r="K283" s="24">
        <v>45137</v>
      </c>
      <c r="L283" s="15">
        <f t="shared" si="10"/>
        <v>38900200905252.242</v>
      </c>
      <c r="M283" s="2">
        <f t="shared" si="11"/>
        <v>3536381900477.4766</v>
      </c>
    </row>
    <row r="284" spans="11:13" x14ac:dyDescent="0.25">
      <c r="K284" s="24">
        <v>45138</v>
      </c>
      <c r="L284" s="15">
        <f t="shared" si="10"/>
        <v>42790220995777.469</v>
      </c>
      <c r="M284" s="2">
        <f t="shared" si="11"/>
        <v>3890020090525.2266</v>
      </c>
    </row>
    <row r="285" spans="11:13" x14ac:dyDescent="0.25">
      <c r="K285" s="24">
        <v>45139</v>
      </c>
      <c r="L285" s="15">
        <f t="shared" si="10"/>
        <v>47069243095355.219</v>
      </c>
      <c r="M285" s="2">
        <f t="shared" si="11"/>
        <v>4279022099577.75</v>
      </c>
    </row>
    <row r="286" spans="11:13" x14ac:dyDescent="0.25">
      <c r="K286" s="24">
        <v>45140</v>
      </c>
      <c r="L286" s="15">
        <f t="shared" si="10"/>
        <v>51776167404890.742</v>
      </c>
      <c r="M286" s="2">
        <f t="shared" si="11"/>
        <v>4706924309535.5234</v>
      </c>
    </row>
    <row r="287" spans="11:13" x14ac:dyDescent="0.25">
      <c r="K287" s="24">
        <v>45141</v>
      </c>
      <c r="L287" s="15">
        <f t="shared" si="10"/>
        <v>56953784145379.813</v>
      </c>
      <c r="M287" s="2">
        <f t="shared" si="11"/>
        <v>5177616740489.0703</v>
      </c>
    </row>
    <row r="288" spans="11:13" x14ac:dyDescent="0.25">
      <c r="K288" s="24">
        <v>45142</v>
      </c>
      <c r="L288" s="15">
        <f t="shared" si="10"/>
        <v>62649162559917.797</v>
      </c>
      <c r="M288" s="2">
        <f t="shared" si="11"/>
        <v>5695378414537.9844</v>
      </c>
    </row>
    <row r="289" spans="11:13" x14ac:dyDescent="0.25">
      <c r="K289" s="24">
        <v>45143</v>
      </c>
      <c r="L289" s="15">
        <f t="shared" si="10"/>
        <v>68914078815909.578</v>
      </c>
      <c r="M289" s="2">
        <f t="shared" si="11"/>
        <v>6264916255991.7813</v>
      </c>
    </row>
    <row r="290" spans="11:13" x14ac:dyDescent="0.25">
      <c r="K290" s="24">
        <v>45144</v>
      </c>
      <c r="L290" s="15">
        <f t="shared" si="10"/>
        <v>75805486697500.531</v>
      </c>
      <c r="M290" s="2">
        <f t="shared" si="11"/>
        <v>6891407881590.9531</v>
      </c>
    </row>
    <row r="291" spans="11:13" x14ac:dyDescent="0.25">
      <c r="K291" s="24">
        <v>45145</v>
      </c>
      <c r="L291" s="15">
        <f t="shared" si="10"/>
        <v>83386035367250.578</v>
      </c>
      <c r="M291" s="2">
        <f t="shared" si="11"/>
        <v>7580548669750.0469</v>
      </c>
    </row>
    <row r="292" spans="11:13" x14ac:dyDescent="0.25">
      <c r="K292" s="24">
        <v>45146</v>
      </c>
      <c r="L292" s="15">
        <f t="shared" si="10"/>
        <v>91724638903975.641</v>
      </c>
      <c r="M292" s="2">
        <f t="shared" si="11"/>
        <v>8338603536725.0625</v>
      </c>
    </row>
    <row r="293" spans="11:13" x14ac:dyDescent="0.25">
      <c r="K293" s="24">
        <v>45147</v>
      </c>
      <c r="L293" s="15">
        <f t="shared" si="10"/>
        <v>100897102794373.2</v>
      </c>
      <c r="M293" s="2">
        <f t="shared" si="11"/>
        <v>9172463890397.5625</v>
      </c>
    </row>
    <row r="294" spans="11:13" x14ac:dyDescent="0.25">
      <c r="K294" s="24">
        <v>45148</v>
      </c>
      <c r="L294" s="15">
        <f t="shared" si="10"/>
        <v>110986813073810.53</v>
      </c>
      <c r="M294" s="2">
        <f t="shared" si="11"/>
        <v>10089710279437.328</v>
      </c>
    </row>
    <row r="295" spans="11:13" x14ac:dyDescent="0.25">
      <c r="K295" s="24">
        <v>45149</v>
      </c>
      <c r="L295" s="15">
        <f t="shared" si="10"/>
        <v>122085494381191.59</v>
      </c>
      <c r="M295" s="2">
        <f t="shared" si="11"/>
        <v>11098681307381.063</v>
      </c>
    </row>
    <row r="296" spans="11:13" x14ac:dyDescent="0.25">
      <c r="K296" s="24">
        <v>45150</v>
      </c>
      <c r="L296" s="15">
        <f t="shared" si="10"/>
        <v>134294043819310.75</v>
      </c>
      <c r="M296" s="2">
        <f t="shared" si="11"/>
        <v>12208549438119.156</v>
      </c>
    </row>
    <row r="297" spans="11:13" x14ac:dyDescent="0.25">
      <c r="K297" s="24">
        <v>45151</v>
      </c>
      <c r="L297" s="15">
        <f t="shared" si="10"/>
        <v>147723448201241.81</v>
      </c>
      <c r="M297" s="2">
        <f t="shared" si="11"/>
        <v>13429404381931.063</v>
      </c>
    </row>
    <row r="298" spans="11:13" x14ac:dyDescent="0.25">
      <c r="K298" s="24">
        <v>45152</v>
      </c>
      <c r="L298" s="15">
        <f t="shared" si="10"/>
        <v>162495793021366</v>
      </c>
      <c r="M298" s="2">
        <f t="shared" si="11"/>
        <v>14772344820124.188</v>
      </c>
    </row>
    <row r="299" spans="11:13" x14ac:dyDescent="0.25">
      <c r="K299" s="24">
        <v>45153</v>
      </c>
      <c r="L299" s="15">
        <f t="shared" si="10"/>
        <v>178745372323502.59</v>
      </c>
      <c r="M299" s="2">
        <f t="shared" si="11"/>
        <v>16249579302136.594</v>
      </c>
    </row>
    <row r="300" spans="11:13" x14ac:dyDescent="0.25">
      <c r="K300" s="24">
        <v>45154</v>
      </c>
      <c r="L300" s="15">
        <f t="shared" si="10"/>
        <v>196619909555852.84</v>
      </c>
      <c r="M300" s="2">
        <f t="shared" si="11"/>
        <v>17874537232350.25</v>
      </c>
    </row>
    <row r="301" spans="11:13" x14ac:dyDescent="0.25">
      <c r="K301" s="24">
        <v>45155</v>
      </c>
      <c r="L301" s="15">
        <f t="shared" si="10"/>
        <v>216281900511438.13</v>
      </c>
      <c r="M301" s="2">
        <f t="shared" si="11"/>
        <v>19661990955585.281</v>
      </c>
    </row>
    <row r="302" spans="11:13" x14ac:dyDescent="0.25">
      <c r="K302" s="24">
        <v>45156</v>
      </c>
      <c r="L302" s="15">
        <f t="shared" si="10"/>
        <v>237910090562581.94</v>
      </c>
      <c r="M302" s="2">
        <f t="shared" si="11"/>
        <v>21628190051143.813</v>
      </c>
    </row>
    <row r="303" spans="11:13" x14ac:dyDescent="0.25">
      <c r="K303" s="24">
        <v>45157</v>
      </c>
      <c r="L303" s="15">
        <f t="shared" si="10"/>
        <v>261701099618840.13</v>
      </c>
      <c r="M303" s="2">
        <f t="shared" si="11"/>
        <v>23791009056258.188</v>
      </c>
    </row>
    <row r="304" spans="11:13" x14ac:dyDescent="0.25">
      <c r="K304" s="24">
        <v>45158</v>
      </c>
      <c r="L304" s="15">
        <f t="shared" si="10"/>
        <v>287871209580724.13</v>
      </c>
      <c r="M304" s="2">
        <f t="shared" si="11"/>
        <v>26170109961884</v>
      </c>
    </row>
    <row r="305" spans="11:13" x14ac:dyDescent="0.25">
      <c r="K305" s="24">
        <v>45159</v>
      </c>
      <c r="L305" s="15">
        <f t="shared" si="10"/>
        <v>316658330538796.56</v>
      </c>
      <c r="M305" s="2">
        <f t="shared" si="11"/>
        <v>28787120958072.438</v>
      </c>
    </row>
    <row r="306" spans="11:13" x14ac:dyDescent="0.25">
      <c r="K306" s="24">
        <v>45160</v>
      </c>
      <c r="L306" s="15">
        <f t="shared" si="10"/>
        <v>348324163592676.25</v>
      </c>
      <c r="M306" s="2">
        <f t="shared" si="11"/>
        <v>31665833053879.688</v>
      </c>
    </row>
    <row r="307" spans="11:13" x14ac:dyDescent="0.25">
      <c r="K307" s="24">
        <v>45161</v>
      </c>
      <c r="L307" s="15">
        <f t="shared" si="10"/>
        <v>383156579951943.88</v>
      </c>
      <c r="M307" s="2">
        <f t="shared" si="11"/>
        <v>34832416359267.625</v>
      </c>
    </row>
    <row r="308" spans="11:13" x14ac:dyDescent="0.25">
      <c r="K308" s="24">
        <v>45162</v>
      </c>
      <c r="L308" s="15">
        <f t="shared" si="10"/>
        <v>421472237947138.25</v>
      </c>
      <c r="M308" s="2">
        <f t="shared" si="11"/>
        <v>38315657995194.375</v>
      </c>
    </row>
    <row r="309" spans="11:13" x14ac:dyDescent="0.25">
      <c r="K309" s="24">
        <v>45163</v>
      </c>
      <c r="L309" s="15">
        <f t="shared" si="10"/>
        <v>463619461741852.06</v>
      </c>
      <c r="M309" s="2">
        <f t="shared" si="11"/>
        <v>42147223794713.813</v>
      </c>
    </row>
    <row r="310" spans="11:13" x14ac:dyDescent="0.25">
      <c r="K310" s="24">
        <v>45164</v>
      </c>
      <c r="L310" s="15">
        <f t="shared" si="10"/>
        <v>509981407916037.25</v>
      </c>
      <c r="M310" s="2">
        <f t="shared" si="11"/>
        <v>46361946174185.188</v>
      </c>
    </row>
    <row r="311" spans="11:13" x14ac:dyDescent="0.25">
      <c r="K311" s="24">
        <v>45165</v>
      </c>
      <c r="L311" s="15">
        <f t="shared" si="10"/>
        <v>560979548707641</v>
      </c>
      <c r="M311" s="2">
        <f t="shared" si="11"/>
        <v>50998140791603.75</v>
      </c>
    </row>
    <row r="312" spans="11:13" x14ac:dyDescent="0.25">
      <c r="K312" s="24">
        <v>45166</v>
      </c>
      <c r="L312" s="15">
        <f t="shared" si="10"/>
        <v>617077503578405.13</v>
      </c>
      <c r="M312" s="2">
        <f t="shared" si="11"/>
        <v>56097954870764.125</v>
      </c>
    </row>
    <row r="313" spans="11:13" x14ac:dyDescent="0.25">
      <c r="K313" s="24">
        <v>45167</v>
      </c>
      <c r="L313" s="15">
        <f t="shared" si="10"/>
        <v>678785253936245.63</v>
      </c>
      <c r="M313" s="2">
        <f t="shared" si="11"/>
        <v>61707750357840.5</v>
      </c>
    </row>
    <row r="314" spans="11:13" x14ac:dyDescent="0.25">
      <c r="K314" s="24">
        <v>45168</v>
      </c>
      <c r="L314" s="15">
        <f t="shared" si="10"/>
        <v>746663779329870.25</v>
      </c>
      <c r="M314" s="2">
        <f t="shared" si="11"/>
        <v>67878525393624.625</v>
      </c>
    </row>
    <row r="315" spans="11:13" x14ac:dyDescent="0.25">
      <c r="K315" s="24">
        <v>45169</v>
      </c>
      <c r="L315" s="15">
        <f t="shared" si="10"/>
        <v>821330157262857.25</v>
      </c>
      <c r="M315" s="2">
        <f t="shared" si="11"/>
        <v>74666377932987</v>
      </c>
    </row>
    <row r="316" spans="11:13" x14ac:dyDescent="0.25">
      <c r="K316" s="24">
        <v>45170</v>
      </c>
      <c r="L316" s="15">
        <f t="shared" si="10"/>
        <v>903463172989143</v>
      </c>
      <c r="M316" s="2">
        <f t="shared" si="11"/>
        <v>82133015726285.75</v>
      </c>
    </row>
    <row r="317" spans="11:13" x14ac:dyDescent="0.25">
      <c r="K317" s="24">
        <v>45171</v>
      </c>
      <c r="L317" s="15">
        <f t="shared" si="10"/>
        <v>993809490288057.25</v>
      </c>
      <c r="M317" s="2">
        <f t="shared" si="11"/>
        <v>90346317298914.25</v>
      </c>
    </row>
    <row r="318" spans="11:13" x14ac:dyDescent="0.25">
      <c r="K318" s="24">
        <v>45172</v>
      </c>
      <c r="L318" s="15">
        <f t="shared" si="10"/>
        <v>1093190439316863</v>
      </c>
      <c r="M318" s="2">
        <f t="shared" si="11"/>
        <v>99380949028805.75</v>
      </c>
    </row>
    <row r="319" spans="11:13" x14ac:dyDescent="0.25">
      <c r="K319" s="24">
        <v>45173</v>
      </c>
      <c r="L319" s="15">
        <f t="shared" si="10"/>
        <v>1202509483248549.3</v>
      </c>
      <c r="M319" s="2">
        <f t="shared" si="11"/>
        <v>109319043931686.25</v>
      </c>
    </row>
    <row r="320" spans="11:13" x14ac:dyDescent="0.25">
      <c r="K320" s="24">
        <v>45174</v>
      </c>
      <c r="L320" s="15">
        <f t="shared" si="10"/>
        <v>1322760431573404.3</v>
      </c>
      <c r="M320" s="2">
        <f t="shared" si="11"/>
        <v>120250948324855</v>
      </c>
    </row>
    <row r="321" spans="11:13" x14ac:dyDescent="0.25">
      <c r="K321" s="24">
        <v>45175</v>
      </c>
      <c r="L321" s="15">
        <f t="shared" si="10"/>
        <v>1455036474730744.8</v>
      </c>
      <c r="M321" s="2">
        <f t="shared" si="11"/>
        <v>132276043157340.5</v>
      </c>
    </row>
    <row r="322" spans="11:13" x14ac:dyDescent="0.25">
      <c r="K322" s="24">
        <v>45176</v>
      </c>
      <c r="L322" s="15">
        <f t="shared" si="10"/>
        <v>1600540122203819.3</v>
      </c>
      <c r="M322" s="2">
        <f t="shared" si="11"/>
        <v>145503647473074.5</v>
      </c>
    </row>
    <row r="323" spans="11:13" x14ac:dyDescent="0.25">
      <c r="K323" s="24">
        <v>45177</v>
      </c>
      <c r="L323" s="15">
        <f t="shared" si="10"/>
        <v>1760594134424201.3</v>
      </c>
      <c r="M323" s="2">
        <f t="shared" si="11"/>
        <v>160054012220382</v>
      </c>
    </row>
    <row r="324" spans="11:13" x14ac:dyDescent="0.25">
      <c r="K324" s="24">
        <v>45178</v>
      </c>
      <c r="L324" s="15">
        <f t="shared" si="10"/>
        <v>1936653547866621.5</v>
      </c>
      <c r="M324" s="2">
        <f t="shared" si="11"/>
        <v>176059413442420.25</v>
      </c>
    </row>
    <row r="325" spans="11:13" x14ac:dyDescent="0.25">
      <c r="K325" s="24">
        <v>45179</v>
      </c>
      <c r="L325" s="15">
        <f t="shared" ref="L325:L388" si="12">L324+(L324*$D$3)</f>
        <v>2130318902653283.8</v>
      </c>
      <c r="M325" s="2">
        <f t="shared" ref="M325:M388" si="13">L325-L324</f>
        <v>193665354786662.25</v>
      </c>
    </row>
    <row r="326" spans="11:13" x14ac:dyDescent="0.25">
      <c r="K326" s="24">
        <v>45180</v>
      </c>
      <c r="L326" s="15">
        <f t="shared" si="12"/>
        <v>2343350792918612</v>
      </c>
      <c r="M326" s="2">
        <f t="shared" si="13"/>
        <v>213031890265328.25</v>
      </c>
    </row>
    <row r="327" spans="11:13" x14ac:dyDescent="0.25">
      <c r="K327" s="24">
        <v>45181</v>
      </c>
      <c r="L327" s="15">
        <f t="shared" si="12"/>
        <v>2577685872210473</v>
      </c>
      <c r="M327" s="2">
        <f t="shared" si="13"/>
        <v>234335079291861</v>
      </c>
    </row>
    <row r="328" spans="11:13" x14ac:dyDescent="0.25">
      <c r="K328" s="24">
        <v>45182</v>
      </c>
      <c r="L328" s="15">
        <f t="shared" si="12"/>
        <v>2835454459431520.5</v>
      </c>
      <c r="M328" s="2">
        <f t="shared" si="13"/>
        <v>257768587221047.5</v>
      </c>
    </row>
    <row r="329" spans="11:13" x14ac:dyDescent="0.25">
      <c r="K329" s="24">
        <v>45183</v>
      </c>
      <c r="L329" s="15">
        <f t="shared" si="12"/>
        <v>3118999905374672.5</v>
      </c>
      <c r="M329" s="2">
        <f t="shared" si="13"/>
        <v>283545445943152</v>
      </c>
    </row>
    <row r="330" spans="11:13" x14ac:dyDescent="0.25">
      <c r="K330" s="24">
        <v>45184</v>
      </c>
      <c r="L330" s="15">
        <f t="shared" si="12"/>
        <v>3430899895912140</v>
      </c>
      <c r="M330" s="2">
        <f t="shared" si="13"/>
        <v>311899990537467.5</v>
      </c>
    </row>
    <row r="331" spans="11:13" x14ac:dyDescent="0.25">
      <c r="K331" s="24">
        <v>45185</v>
      </c>
      <c r="L331" s="15">
        <f t="shared" si="12"/>
        <v>3773989885503354</v>
      </c>
      <c r="M331" s="2">
        <f t="shared" si="13"/>
        <v>343089989591214</v>
      </c>
    </row>
    <row r="332" spans="11:13" x14ac:dyDescent="0.25">
      <c r="K332" s="24">
        <v>45186</v>
      </c>
      <c r="L332" s="15">
        <f t="shared" si="12"/>
        <v>4151388874053689.5</v>
      </c>
      <c r="M332" s="2">
        <f t="shared" si="13"/>
        <v>377398988550335.5</v>
      </c>
    </row>
    <row r="333" spans="11:13" x14ac:dyDescent="0.25">
      <c r="K333" s="24">
        <v>45187</v>
      </c>
      <c r="L333" s="15">
        <f t="shared" si="12"/>
        <v>4566527761459058</v>
      </c>
      <c r="M333" s="2">
        <f t="shared" si="13"/>
        <v>415138887405368.5</v>
      </c>
    </row>
    <row r="334" spans="11:13" x14ac:dyDescent="0.25">
      <c r="K334" s="24">
        <v>45188</v>
      </c>
      <c r="L334" s="15">
        <f t="shared" si="12"/>
        <v>5023180537604964</v>
      </c>
      <c r="M334" s="2">
        <f t="shared" si="13"/>
        <v>456652776145906</v>
      </c>
    </row>
    <row r="335" spans="11:13" x14ac:dyDescent="0.25">
      <c r="K335" s="24">
        <v>45189</v>
      </c>
      <c r="L335" s="15">
        <f t="shared" si="12"/>
        <v>5525498591365460</v>
      </c>
      <c r="M335" s="2">
        <f t="shared" si="13"/>
        <v>502318053760496</v>
      </c>
    </row>
    <row r="336" spans="11:13" x14ac:dyDescent="0.25">
      <c r="K336" s="24">
        <v>45190</v>
      </c>
      <c r="L336" s="15">
        <f t="shared" si="12"/>
        <v>6078048450502006</v>
      </c>
      <c r="M336" s="2">
        <f t="shared" si="13"/>
        <v>552549859136546</v>
      </c>
    </row>
    <row r="337" spans="11:13" x14ac:dyDescent="0.25">
      <c r="K337" s="24">
        <v>45191</v>
      </c>
      <c r="L337" s="15">
        <f t="shared" si="12"/>
        <v>6685853295552207</v>
      </c>
      <c r="M337" s="2">
        <f t="shared" si="13"/>
        <v>607804845050201</v>
      </c>
    </row>
    <row r="338" spans="11:13" x14ac:dyDescent="0.25">
      <c r="K338" s="24">
        <v>45192</v>
      </c>
      <c r="L338" s="15">
        <f t="shared" si="12"/>
        <v>7354438625107428</v>
      </c>
      <c r="M338" s="2">
        <f t="shared" si="13"/>
        <v>668585329555221</v>
      </c>
    </row>
    <row r="339" spans="11:13" x14ac:dyDescent="0.25">
      <c r="K339" s="24">
        <v>45193</v>
      </c>
      <c r="L339" s="15">
        <f t="shared" si="12"/>
        <v>8089882487618171</v>
      </c>
      <c r="M339" s="2">
        <f t="shared" si="13"/>
        <v>735443862510743</v>
      </c>
    </row>
    <row r="340" spans="11:13" x14ac:dyDescent="0.25">
      <c r="K340" s="24">
        <v>45194</v>
      </c>
      <c r="L340" s="15">
        <f t="shared" si="12"/>
        <v>8898870736379988</v>
      </c>
      <c r="M340" s="2">
        <f t="shared" si="13"/>
        <v>808988248761817</v>
      </c>
    </row>
    <row r="341" spans="11:13" x14ac:dyDescent="0.25">
      <c r="K341" s="24">
        <v>45195</v>
      </c>
      <c r="L341" s="15">
        <f t="shared" si="12"/>
        <v>9788757810017986</v>
      </c>
      <c r="M341" s="2">
        <f t="shared" si="13"/>
        <v>889887073637998</v>
      </c>
    </row>
    <row r="342" spans="11:13" x14ac:dyDescent="0.25">
      <c r="K342" s="24">
        <v>45196</v>
      </c>
      <c r="L342" s="15">
        <f t="shared" si="12"/>
        <v>1.0767633591019784E+16</v>
      </c>
      <c r="M342" s="2">
        <f t="shared" si="13"/>
        <v>978875781001798</v>
      </c>
    </row>
    <row r="343" spans="11:13" x14ac:dyDescent="0.25">
      <c r="K343" s="24">
        <v>45197</v>
      </c>
      <c r="L343" s="15">
        <f t="shared" si="12"/>
        <v>1.1844396950121762E+16</v>
      </c>
      <c r="M343" s="2">
        <f t="shared" si="13"/>
        <v>1076763359101978</v>
      </c>
    </row>
    <row r="344" spans="11:13" x14ac:dyDescent="0.25">
      <c r="K344" s="24">
        <v>45198</v>
      </c>
      <c r="L344" s="15">
        <f t="shared" si="12"/>
        <v>1.3028836645133938E+16</v>
      </c>
      <c r="M344" s="2">
        <f t="shared" si="13"/>
        <v>1184439695012176</v>
      </c>
    </row>
    <row r="345" spans="11:13" x14ac:dyDescent="0.25">
      <c r="K345" s="24">
        <v>45199</v>
      </c>
      <c r="L345" s="15">
        <f t="shared" si="12"/>
        <v>1.4331720309647332E+16</v>
      </c>
      <c r="M345" s="2">
        <f t="shared" si="13"/>
        <v>1302883664513394</v>
      </c>
    </row>
    <row r="346" spans="11:13" x14ac:dyDescent="0.25">
      <c r="K346" s="24">
        <v>45200</v>
      </c>
      <c r="L346" s="15">
        <f t="shared" si="12"/>
        <v>1.5764892340612066E+16</v>
      </c>
      <c r="M346" s="2">
        <f t="shared" si="13"/>
        <v>1433172030964734</v>
      </c>
    </row>
    <row r="347" spans="11:13" x14ac:dyDescent="0.25">
      <c r="K347" s="24">
        <v>45201</v>
      </c>
      <c r="L347" s="15">
        <f t="shared" si="12"/>
        <v>1.7341381574673272E+16</v>
      </c>
      <c r="M347" s="2">
        <f t="shared" si="13"/>
        <v>1576489234061206</v>
      </c>
    </row>
    <row r="348" spans="11:13" x14ac:dyDescent="0.25">
      <c r="K348" s="24">
        <v>45202</v>
      </c>
      <c r="L348" s="15">
        <f t="shared" si="12"/>
        <v>1.90755197321406E+16</v>
      </c>
      <c r="M348" s="2">
        <f t="shared" si="13"/>
        <v>1734138157467328</v>
      </c>
    </row>
    <row r="349" spans="11:13" x14ac:dyDescent="0.25">
      <c r="K349" s="24">
        <v>45203</v>
      </c>
      <c r="L349" s="15">
        <f t="shared" si="12"/>
        <v>2.098307170535466E+16</v>
      </c>
      <c r="M349" s="2">
        <f t="shared" si="13"/>
        <v>1907551973214060</v>
      </c>
    </row>
    <row r="350" spans="11:13" x14ac:dyDescent="0.25">
      <c r="K350" s="24">
        <v>45204</v>
      </c>
      <c r="L350" s="15">
        <f t="shared" si="12"/>
        <v>2.3081378875890128E+16</v>
      </c>
      <c r="M350" s="2">
        <f t="shared" si="13"/>
        <v>2098307170535468</v>
      </c>
    </row>
    <row r="351" spans="11:13" x14ac:dyDescent="0.25">
      <c r="K351" s="24">
        <v>45205</v>
      </c>
      <c r="L351" s="15">
        <f t="shared" si="12"/>
        <v>2.538951676347914E+16</v>
      </c>
      <c r="M351" s="2">
        <f t="shared" si="13"/>
        <v>2308137887589012</v>
      </c>
    </row>
    <row r="352" spans="11:13" x14ac:dyDescent="0.25">
      <c r="K352" s="24">
        <v>45206</v>
      </c>
      <c r="L352" s="15">
        <f t="shared" si="12"/>
        <v>2.7928468439827056E+16</v>
      </c>
      <c r="M352" s="2">
        <f t="shared" si="13"/>
        <v>2538951676347916</v>
      </c>
    </row>
    <row r="353" spans="11:13" x14ac:dyDescent="0.25">
      <c r="K353" s="24">
        <v>45207</v>
      </c>
      <c r="L353" s="15">
        <f t="shared" si="12"/>
        <v>3.072131528380976E+16</v>
      </c>
      <c r="M353" s="2">
        <f t="shared" si="13"/>
        <v>2792846843982704</v>
      </c>
    </row>
    <row r="354" spans="11:13" x14ac:dyDescent="0.25">
      <c r="K354" s="24">
        <v>45208</v>
      </c>
      <c r="L354" s="15">
        <f t="shared" si="12"/>
        <v>3.3793446812190736E+16</v>
      </c>
      <c r="M354" s="2">
        <f t="shared" si="13"/>
        <v>3072131528380976</v>
      </c>
    </row>
    <row r="355" spans="11:13" x14ac:dyDescent="0.25">
      <c r="K355" s="24">
        <v>45209</v>
      </c>
      <c r="L355" s="15">
        <f t="shared" si="12"/>
        <v>3.7172791493409808E+16</v>
      </c>
      <c r="M355" s="2">
        <f t="shared" si="13"/>
        <v>3379344681219072</v>
      </c>
    </row>
    <row r="356" spans="11:13" x14ac:dyDescent="0.25">
      <c r="K356" s="24">
        <v>45210</v>
      </c>
      <c r="L356" s="15">
        <f t="shared" si="12"/>
        <v>4.0890070642750792E+16</v>
      </c>
      <c r="M356" s="2">
        <f t="shared" si="13"/>
        <v>3717279149340984</v>
      </c>
    </row>
    <row r="357" spans="11:13" x14ac:dyDescent="0.25">
      <c r="K357" s="24">
        <v>45211</v>
      </c>
      <c r="L357" s="15">
        <f t="shared" si="12"/>
        <v>4.4979077707025872E+16</v>
      </c>
      <c r="M357" s="2">
        <f t="shared" si="13"/>
        <v>4089007064275080</v>
      </c>
    </row>
    <row r="358" spans="11:13" x14ac:dyDescent="0.25">
      <c r="K358" s="24">
        <v>45212</v>
      </c>
      <c r="L358" s="15">
        <f t="shared" si="12"/>
        <v>4.9476985477728456E+16</v>
      </c>
      <c r="M358" s="2">
        <f t="shared" si="13"/>
        <v>4497907770702584</v>
      </c>
    </row>
    <row r="359" spans="11:13" x14ac:dyDescent="0.25">
      <c r="K359" s="24">
        <v>45213</v>
      </c>
      <c r="L359" s="15">
        <f t="shared" si="12"/>
        <v>5.4424684025501304E+16</v>
      </c>
      <c r="M359" s="2">
        <f t="shared" si="13"/>
        <v>4947698547772848</v>
      </c>
    </row>
    <row r="360" spans="11:13" x14ac:dyDescent="0.25">
      <c r="K360" s="24">
        <v>45214</v>
      </c>
      <c r="L360" s="15">
        <f t="shared" si="12"/>
        <v>5.9867152428051432E+16</v>
      </c>
      <c r="M360" s="2">
        <f t="shared" si="13"/>
        <v>5442468402550128</v>
      </c>
    </row>
    <row r="361" spans="11:13" x14ac:dyDescent="0.25">
      <c r="K361" s="24">
        <v>45215</v>
      </c>
      <c r="L361" s="15">
        <f t="shared" si="12"/>
        <v>6.5853867670856576E+16</v>
      </c>
      <c r="M361" s="2">
        <f t="shared" si="13"/>
        <v>5986715242805144</v>
      </c>
    </row>
    <row r="362" spans="11:13" x14ac:dyDescent="0.25">
      <c r="K362" s="24">
        <v>45216</v>
      </c>
      <c r="L362" s="15">
        <f t="shared" si="12"/>
        <v>7.243925443794224E+16</v>
      </c>
      <c r="M362" s="2">
        <f t="shared" si="13"/>
        <v>6585386767085664</v>
      </c>
    </row>
    <row r="363" spans="11:13" x14ac:dyDescent="0.25">
      <c r="K363" s="24">
        <v>45217</v>
      </c>
      <c r="L363" s="15">
        <f t="shared" si="12"/>
        <v>7.9683179881736464E+16</v>
      </c>
      <c r="M363" s="2">
        <f t="shared" si="13"/>
        <v>7243925443794224</v>
      </c>
    </row>
    <row r="364" spans="11:13" x14ac:dyDescent="0.25">
      <c r="K364" s="24">
        <v>45218</v>
      </c>
      <c r="L364" s="15">
        <f t="shared" si="12"/>
        <v>8.7651497869910112E+16</v>
      </c>
      <c r="M364" s="2">
        <f t="shared" si="13"/>
        <v>7968317988173648</v>
      </c>
    </row>
    <row r="365" spans="11:13" x14ac:dyDescent="0.25">
      <c r="K365" s="24">
        <v>45219</v>
      </c>
      <c r="L365" s="15">
        <f t="shared" si="12"/>
        <v>9.641664765690112E+16</v>
      </c>
      <c r="M365" s="2">
        <f t="shared" si="13"/>
        <v>8765149786991008</v>
      </c>
    </row>
    <row r="366" spans="11:13" x14ac:dyDescent="0.25">
      <c r="K366" s="24">
        <v>45220</v>
      </c>
      <c r="L366" s="15">
        <f t="shared" si="12"/>
        <v>1.0605831242259123E+17</v>
      </c>
      <c r="M366" s="2">
        <f t="shared" si="13"/>
        <v>9641664765690112</v>
      </c>
    </row>
    <row r="367" spans="11:13" x14ac:dyDescent="0.25">
      <c r="K367" s="24">
        <v>45221</v>
      </c>
      <c r="L367" s="15">
        <f t="shared" si="12"/>
        <v>1.1666414366485035E+17</v>
      </c>
      <c r="M367" s="2">
        <f t="shared" si="13"/>
        <v>1.060583124225912E+16</v>
      </c>
    </row>
    <row r="368" spans="11:13" x14ac:dyDescent="0.25">
      <c r="K368" s="24">
        <v>45222</v>
      </c>
      <c r="L368" s="15">
        <f t="shared" si="12"/>
        <v>1.2833055803133539E+17</v>
      </c>
      <c r="M368" s="2">
        <f t="shared" si="13"/>
        <v>1.166641436648504E+16</v>
      </c>
    </row>
    <row r="369" spans="11:13" x14ac:dyDescent="0.25">
      <c r="K369" s="24">
        <v>45223</v>
      </c>
      <c r="L369" s="15">
        <f t="shared" si="12"/>
        <v>1.4116361383446893E+17</v>
      </c>
      <c r="M369" s="2">
        <f t="shared" si="13"/>
        <v>1.2833055803133536E+16</v>
      </c>
    </row>
    <row r="370" spans="11:13" x14ac:dyDescent="0.25">
      <c r="K370" s="24">
        <v>45224</v>
      </c>
      <c r="L370" s="15">
        <f t="shared" si="12"/>
        <v>1.5527997521791581E+17</v>
      </c>
      <c r="M370" s="2">
        <f t="shared" si="13"/>
        <v>1.411636138344688E+16</v>
      </c>
    </row>
    <row r="371" spans="11:13" x14ac:dyDescent="0.25">
      <c r="K371" s="24">
        <v>45225</v>
      </c>
      <c r="L371" s="15">
        <f t="shared" si="12"/>
        <v>1.7080797273970739E+17</v>
      </c>
      <c r="M371" s="2">
        <f t="shared" si="13"/>
        <v>1.5527997521791584E+16</v>
      </c>
    </row>
    <row r="372" spans="11:13" x14ac:dyDescent="0.25">
      <c r="K372" s="24">
        <v>45226</v>
      </c>
      <c r="L372" s="15">
        <f t="shared" si="12"/>
        <v>1.8788877001367814E+17</v>
      </c>
      <c r="M372" s="2">
        <f t="shared" si="13"/>
        <v>1.7080797273970752E+16</v>
      </c>
    </row>
    <row r="373" spans="11:13" x14ac:dyDescent="0.25">
      <c r="K373" s="24">
        <v>45227</v>
      </c>
      <c r="L373" s="15">
        <f t="shared" si="12"/>
        <v>2.0667764701504595E+17</v>
      </c>
      <c r="M373" s="2">
        <f t="shared" si="13"/>
        <v>1.8788877001367808E+16</v>
      </c>
    </row>
    <row r="374" spans="11:13" x14ac:dyDescent="0.25">
      <c r="K374" s="24">
        <v>45228</v>
      </c>
      <c r="L374" s="15">
        <f t="shared" si="12"/>
        <v>2.2734541171655056E+17</v>
      </c>
      <c r="M374" s="2">
        <f t="shared" si="13"/>
        <v>2.0667764701504608E+16</v>
      </c>
    </row>
    <row r="375" spans="11:13" x14ac:dyDescent="0.25">
      <c r="K375" s="24">
        <v>45229</v>
      </c>
      <c r="L375" s="15">
        <f t="shared" si="12"/>
        <v>2.5007995288820563E+17</v>
      </c>
      <c r="M375" s="2">
        <f t="shared" si="13"/>
        <v>2.2734541171655072E+16</v>
      </c>
    </row>
    <row r="376" spans="11:13" x14ac:dyDescent="0.25">
      <c r="K376" s="24">
        <v>45230</v>
      </c>
      <c r="L376" s="15">
        <f t="shared" si="12"/>
        <v>2.7508794817702621E+17</v>
      </c>
      <c r="M376" s="2">
        <f t="shared" si="13"/>
        <v>2.5007995288820576E+16</v>
      </c>
    </row>
    <row r="377" spans="11:13" x14ac:dyDescent="0.25">
      <c r="K377" s="24">
        <v>45231</v>
      </c>
      <c r="L377" s="15">
        <f t="shared" si="12"/>
        <v>3.0259674299472883E+17</v>
      </c>
      <c r="M377" s="2">
        <f t="shared" si="13"/>
        <v>2.7508794817702624E+16</v>
      </c>
    </row>
    <row r="378" spans="11:13" x14ac:dyDescent="0.25">
      <c r="K378" s="24">
        <v>45232</v>
      </c>
      <c r="L378" s="15">
        <f t="shared" si="12"/>
        <v>3.3285641729420173E+17</v>
      </c>
      <c r="M378" s="2">
        <f t="shared" si="13"/>
        <v>3.0259674299472896E+16</v>
      </c>
    </row>
    <row r="379" spans="11:13" x14ac:dyDescent="0.25">
      <c r="K379" s="24">
        <v>45233</v>
      </c>
      <c r="L379" s="15">
        <f t="shared" si="12"/>
        <v>3.6614205902362189E+17</v>
      </c>
      <c r="M379" s="2">
        <f t="shared" si="13"/>
        <v>3.328564172942016E+16</v>
      </c>
    </row>
    <row r="380" spans="11:13" x14ac:dyDescent="0.25">
      <c r="K380" s="24">
        <v>45234</v>
      </c>
      <c r="L380" s="15">
        <f t="shared" si="12"/>
        <v>4.0275626492598406E+17</v>
      </c>
      <c r="M380" s="2">
        <f t="shared" si="13"/>
        <v>3.6614205902362176E+16</v>
      </c>
    </row>
    <row r="381" spans="11:13" x14ac:dyDescent="0.25">
      <c r="K381" s="24">
        <v>45235</v>
      </c>
      <c r="L381" s="15">
        <f t="shared" si="12"/>
        <v>4.4303189141858246E+17</v>
      </c>
      <c r="M381" s="2">
        <f t="shared" si="13"/>
        <v>4.02756264925984E+16</v>
      </c>
    </row>
    <row r="382" spans="11:13" x14ac:dyDescent="0.25">
      <c r="K382" s="24">
        <v>45236</v>
      </c>
      <c r="L382" s="15">
        <f t="shared" si="12"/>
        <v>4.873350805604407E+17</v>
      </c>
      <c r="M382" s="2">
        <f t="shared" si="13"/>
        <v>4.430318914185824E+16</v>
      </c>
    </row>
    <row r="383" spans="11:13" x14ac:dyDescent="0.25">
      <c r="K383" s="24">
        <v>45237</v>
      </c>
      <c r="L383" s="15">
        <f t="shared" si="12"/>
        <v>5.360685886164848E+17</v>
      </c>
      <c r="M383" s="2">
        <f t="shared" si="13"/>
        <v>4.8733508056044096E+16</v>
      </c>
    </row>
    <row r="384" spans="11:13" x14ac:dyDescent="0.25">
      <c r="K384" s="24">
        <v>45238</v>
      </c>
      <c r="L384" s="15">
        <f t="shared" si="12"/>
        <v>5.8967544747813325E+17</v>
      </c>
      <c r="M384" s="2">
        <f t="shared" si="13"/>
        <v>5.3606858861648448E+16</v>
      </c>
    </row>
    <row r="385" spans="11:13" x14ac:dyDescent="0.25">
      <c r="K385" s="24">
        <v>45239</v>
      </c>
      <c r="L385" s="15">
        <f t="shared" si="12"/>
        <v>6.4864299222594662E+17</v>
      </c>
      <c r="M385" s="2">
        <f t="shared" si="13"/>
        <v>5.8967544747813376E+16</v>
      </c>
    </row>
    <row r="386" spans="11:13" x14ac:dyDescent="0.25">
      <c r="K386" s="24">
        <v>45240</v>
      </c>
      <c r="L386" s="15">
        <f t="shared" si="12"/>
        <v>7.1350729144854131E+17</v>
      </c>
      <c r="M386" s="2">
        <f t="shared" si="13"/>
        <v>6.4864299222594688E+16</v>
      </c>
    </row>
    <row r="387" spans="11:13" x14ac:dyDescent="0.25">
      <c r="K387" s="24">
        <v>45241</v>
      </c>
      <c r="L387" s="15">
        <f t="shared" si="12"/>
        <v>7.8485802059339546E+17</v>
      </c>
      <c r="M387" s="2">
        <f t="shared" si="13"/>
        <v>7.1350729144854144E+16</v>
      </c>
    </row>
    <row r="388" spans="11:13" x14ac:dyDescent="0.25">
      <c r="K388" s="24">
        <v>45242</v>
      </c>
      <c r="L388" s="15">
        <f t="shared" si="12"/>
        <v>8.6334382265273498E+17</v>
      </c>
      <c r="M388" s="2">
        <f t="shared" si="13"/>
        <v>7.848580205933952E+16</v>
      </c>
    </row>
    <row r="389" spans="11:13" x14ac:dyDescent="0.25">
      <c r="K389" s="24">
        <v>45243</v>
      </c>
      <c r="L389" s="15">
        <f t="shared" ref="L389:L429" si="14">L388+(L388*$D$3)</f>
        <v>9.4967820491800845E+17</v>
      </c>
      <c r="M389" s="2">
        <f t="shared" ref="M389:M429" si="15">L389-L388</f>
        <v>8.6334382265273472E+16</v>
      </c>
    </row>
    <row r="390" spans="11:13" x14ac:dyDescent="0.25">
      <c r="K390" s="24">
        <v>45244</v>
      </c>
      <c r="L390" s="15">
        <f t="shared" si="14"/>
        <v>1.0446460254098093E+18</v>
      </c>
      <c r="M390" s="2">
        <f t="shared" si="15"/>
        <v>9.4967820491800832E+16</v>
      </c>
    </row>
    <row r="391" spans="11:13" x14ac:dyDescent="0.25">
      <c r="K391" s="24">
        <v>45245</v>
      </c>
      <c r="L391" s="15">
        <f t="shared" si="14"/>
        <v>1.1491106279507901E+18</v>
      </c>
      <c r="M391" s="2">
        <f t="shared" si="15"/>
        <v>1.0446460254098086E+17</v>
      </c>
    </row>
    <row r="392" spans="11:13" x14ac:dyDescent="0.25">
      <c r="K392" s="24">
        <v>45246</v>
      </c>
      <c r="L392" s="15">
        <f t="shared" si="14"/>
        <v>1.2640216907458691E+18</v>
      </c>
      <c r="M392" s="2">
        <f t="shared" si="15"/>
        <v>1.1491106279507891E+17</v>
      </c>
    </row>
    <row r="393" spans="11:13" x14ac:dyDescent="0.25">
      <c r="K393" s="24">
        <v>45247</v>
      </c>
      <c r="L393" s="15">
        <f t="shared" si="14"/>
        <v>1.3904238598204559E+18</v>
      </c>
      <c r="M393" s="2">
        <f t="shared" si="15"/>
        <v>1.2640216907458688E+17</v>
      </c>
    </row>
    <row r="394" spans="11:13" x14ac:dyDescent="0.25">
      <c r="K394" s="24">
        <v>45248</v>
      </c>
      <c r="L394" s="15">
        <f t="shared" si="14"/>
        <v>1.5294662458025016E+18</v>
      </c>
      <c r="M394" s="2">
        <f t="shared" si="15"/>
        <v>1.390423859820457E+17</v>
      </c>
    </row>
    <row r="395" spans="11:13" x14ac:dyDescent="0.25">
      <c r="K395" s="24">
        <v>45249</v>
      </c>
      <c r="L395" s="15">
        <f t="shared" si="14"/>
        <v>1.6824128703827517E+18</v>
      </c>
      <c r="M395" s="2">
        <f t="shared" si="15"/>
        <v>1.5294662458025011E+17</v>
      </c>
    </row>
    <row r="396" spans="11:13" x14ac:dyDescent="0.25">
      <c r="K396" s="24">
        <v>45250</v>
      </c>
      <c r="L396" s="15">
        <f t="shared" si="14"/>
        <v>1.8506541574210268E+18</v>
      </c>
      <c r="M396" s="2">
        <f t="shared" si="15"/>
        <v>1.6824128703827507E+17</v>
      </c>
    </row>
    <row r="397" spans="11:13" x14ac:dyDescent="0.25">
      <c r="K397" s="24">
        <v>45251</v>
      </c>
      <c r="L397" s="15">
        <f t="shared" si="14"/>
        <v>2.0357195731631296E+18</v>
      </c>
      <c r="M397" s="2">
        <f t="shared" si="15"/>
        <v>1.8506541574210278E+17</v>
      </c>
    </row>
    <row r="398" spans="11:13" x14ac:dyDescent="0.25">
      <c r="K398" s="24">
        <v>45252</v>
      </c>
      <c r="L398" s="15">
        <f t="shared" si="14"/>
        <v>2.2392915304794424E+18</v>
      </c>
      <c r="M398" s="2">
        <f t="shared" si="15"/>
        <v>2.0357195731631283E+17</v>
      </c>
    </row>
    <row r="399" spans="11:13" x14ac:dyDescent="0.25">
      <c r="K399" s="24">
        <v>45253</v>
      </c>
      <c r="L399" s="15">
        <f t="shared" si="14"/>
        <v>2.4632206835273866E+18</v>
      </c>
      <c r="M399" s="2">
        <f t="shared" si="15"/>
        <v>2.2392915304794419E+17</v>
      </c>
    </row>
    <row r="400" spans="11:13" x14ac:dyDescent="0.25">
      <c r="K400" s="24">
        <v>45254</v>
      </c>
      <c r="L400" s="15">
        <f t="shared" si="14"/>
        <v>2.7095427518801254E+18</v>
      </c>
      <c r="M400" s="2">
        <f t="shared" si="15"/>
        <v>2.4632206835273882E+17</v>
      </c>
    </row>
    <row r="401" spans="11:13" x14ac:dyDescent="0.25">
      <c r="K401" s="24">
        <v>45255</v>
      </c>
      <c r="L401" s="15">
        <f t="shared" si="14"/>
        <v>2.980497027068138E+18</v>
      </c>
      <c r="M401" s="2">
        <f t="shared" si="15"/>
        <v>2.7095427518801254E+17</v>
      </c>
    </row>
    <row r="402" spans="11:13" x14ac:dyDescent="0.25">
      <c r="K402" s="24">
        <v>45256</v>
      </c>
      <c r="L402" s="15">
        <f t="shared" si="14"/>
        <v>3.2785467297749519E+18</v>
      </c>
      <c r="M402" s="2">
        <f t="shared" si="15"/>
        <v>2.9804970270681395E+17</v>
      </c>
    </row>
    <row r="403" spans="11:13" x14ac:dyDescent="0.25">
      <c r="K403" s="24">
        <v>45257</v>
      </c>
      <c r="L403" s="15">
        <f t="shared" si="14"/>
        <v>3.606401402752447E+18</v>
      </c>
      <c r="M403" s="2">
        <f t="shared" si="15"/>
        <v>3.2785467297749504E+17</v>
      </c>
    </row>
    <row r="404" spans="11:13" x14ac:dyDescent="0.25">
      <c r="K404" s="24">
        <v>45258</v>
      </c>
      <c r="L404" s="15">
        <f t="shared" si="14"/>
        <v>3.9670415430276915E+18</v>
      </c>
      <c r="M404" s="2">
        <f t="shared" si="15"/>
        <v>3.6064014027524454E+17</v>
      </c>
    </row>
    <row r="405" spans="11:13" x14ac:dyDescent="0.25">
      <c r="K405" s="24">
        <v>45259</v>
      </c>
      <c r="L405" s="15">
        <f t="shared" si="14"/>
        <v>4.3637456973304607E+18</v>
      </c>
      <c r="M405" s="2">
        <f t="shared" si="15"/>
        <v>3.9670415430276915E+17</v>
      </c>
    </row>
    <row r="406" spans="11:13" x14ac:dyDescent="0.25">
      <c r="K406" s="24">
        <v>45260</v>
      </c>
      <c r="L406" s="15">
        <f t="shared" si="14"/>
        <v>4.8001202670635069E+18</v>
      </c>
      <c r="M406" s="2">
        <f t="shared" si="15"/>
        <v>4.3637456973304627E+17</v>
      </c>
    </row>
    <row r="407" spans="11:13" x14ac:dyDescent="0.25">
      <c r="K407" s="24">
        <v>45261</v>
      </c>
      <c r="L407" s="15">
        <f t="shared" si="14"/>
        <v>5.280132293769858E+18</v>
      </c>
      <c r="M407" s="2">
        <f t="shared" si="15"/>
        <v>4.800120267063511E+17</v>
      </c>
    </row>
    <row r="408" spans="11:13" x14ac:dyDescent="0.25">
      <c r="K408" s="24">
        <v>45262</v>
      </c>
      <c r="L408" s="15">
        <f t="shared" si="14"/>
        <v>5.8081455231468442E+18</v>
      </c>
      <c r="M408" s="2">
        <f t="shared" si="15"/>
        <v>5.2801322937698611E+17</v>
      </c>
    </row>
    <row r="409" spans="11:13" x14ac:dyDescent="0.25">
      <c r="K409" s="24">
        <v>45263</v>
      </c>
      <c r="L409" s="15">
        <f t="shared" si="14"/>
        <v>6.3889600754615286E+18</v>
      </c>
      <c r="M409" s="2">
        <f t="shared" si="15"/>
        <v>5.8081455231468442E+17</v>
      </c>
    </row>
    <row r="410" spans="11:13" x14ac:dyDescent="0.25">
      <c r="K410" s="24">
        <v>45264</v>
      </c>
      <c r="L410" s="15">
        <f t="shared" si="14"/>
        <v>7.0278560830076815E+18</v>
      </c>
      <c r="M410" s="2">
        <f t="shared" si="15"/>
        <v>6.3889600754615296E+17</v>
      </c>
    </row>
    <row r="411" spans="11:13" x14ac:dyDescent="0.25">
      <c r="K411" s="24">
        <v>45265</v>
      </c>
      <c r="L411" s="15">
        <f t="shared" si="14"/>
        <v>7.7306416913084498E+18</v>
      </c>
      <c r="M411" s="2">
        <f t="shared" si="15"/>
        <v>7.0278560830076826E+17</v>
      </c>
    </row>
    <row r="412" spans="11:13" x14ac:dyDescent="0.25">
      <c r="K412" s="24">
        <v>45266</v>
      </c>
      <c r="L412" s="15">
        <f t="shared" si="14"/>
        <v>8.503705860439295E+18</v>
      </c>
      <c r="M412" s="2">
        <f t="shared" si="15"/>
        <v>7.7306416913084518E+17</v>
      </c>
    </row>
    <row r="413" spans="11:13" x14ac:dyDescent="0.25">
      <c r="K413" s="24">
        <v>45267</v>
      </c>
      <c r="L413" s="15">
        <f t="shared" si="14"/>
        <v>9.3540764464832246E+18</v>
      </c>
      <c r="M413" s="2">
        <f t="shared" si="15"/>
        <v>8.503705860439296E+17</v>
      </c>
    </row>
    <row r="414" spans="11:13" x14ac:dyDescent="0.25">
      <c r="K414" s="24">
        <v>45268</v>
      </c>
      <c r="L414" s="15">
        <f t="shared" si="14"/>
        <v>1.0289484091131548E+19</v>
      </c>
      <c r="M414" s="2">
        <f t="shared" si="15"/>
        <v>9.3540764464832307E+17</v>
      </c>
    </row>
    <row r="415" spans="11:13" x14ac:dyDescent="0.25">
      <c r="K415" s="24">
        <v>45269</v>
      </c>
      <c r="L415" s="15">
        <f t="shared" si="14"/>
        <v>1.1318432500244703E+19</v>
      </c>
      <c r="M415" s="2">
        <f t="shared" si="15"/>
        <v>1.0289484091131556E+18</v>
      </c>
    </row>
    <row r="416" spans="11:13" x14ac:dyDescent="0.25">
      <c r="K416" s="24">
        <v>45270</v>
      </c>
      <c r="L416" s="15">
        <f t="shared" si="14"/>
        <v>1.2450275750269174E+19</v>
      </c>
      <c r="M416" s="2">
        <f t="shared" si="15"/>
        <v>1.1318432500244705E+18</v>
      </c>
    </row>
    <row r="417" spans="11:13" x14ac:dyDescent="0.25">
      <c r="K417" s="24">
        <v>45271</v>
      </c>
      <c r="L417" s="15">
        <f t="shared" si="14"/>
        <v>1.3695303325296091E+19</v>
      </c>
      <c r="M417" s="2">
        <f t="shared" si="15"/>
        <v>1.2450275750269174E+18</v>
      </c>
    </row>
    <row r="418" spans="11:13" x14ac:dyDescent="0.25">
      <c r="K418" s="24">
        <v>45272</v>
      </c>
      <c r="L418" s="15">
        <f t="shared" si="14"/>
        <v>1.50648336578257E+19</v>
      </c>
      <c r="M418" s="2">
        <f t="shared" si="15"/>
        <v>1.3695303325296087E+18</v>
      </c>
    </row>
    <row r="419" spans="11:13" x14ac:dyDescent="0.25">
      <c r="K419" s="24">
        <v>45273</v>
      </c>
      <c r="L419" s="15">
        <f t="shared" si="14"/>
        <v>1.6571317023608271E+19</v>
      </c>
      <c r="M419" s="2">
        <f t="shared" si="15"/>
        <v>1.506483365782571E+18</v>
      </c>
    </row>
    <row r="420" spans="11:13" x14ac:dyDescent="0.25">
      <c r="K420" s="24">
        <v>45274</v>
      </c>
      <c r="L420" s="15">
        <f t="shared" si="14"/>
        <v>1.8228448725969099E+19</v>
      </c>
      <c r="M420" s="2">
        <f t="shared" si="15"/>
        <v>1.6571317023608279E+18</v>
      </c>
    </row>
    <row r="421" spans="11:13" x14ac:dyDescent="0.25">
      <c r="K421" s="24">
        <v>45275</v>
      </c>
      <c r="L421" s="15">
        <f t="shared" si="14"/>
        <v>2.0051293598566007E+19</v>
      </c>
      <c r="M421" s="2">
        <f t="shared" si="15"/>
        <v>1.822844872596908E+18</v>
      </c>
    </row>
    <row r="422" spans="11:13" x14ac:dyDescent="0.25">
      <c r="K422" s="24">
        <v>45276</v>
      </c>
      <c r="L422" s="15">
        <f t="shared" si="14"/>
        <v>2.2056422958422606E+19</v>
      </c>
      <c r="M422" s="2">
        <f t="shared" si="15"/>
        <v>2.005129359856599E+18</v>
      </c>
    </row>
    <row r="423" spans="11:13" x14ac:dyDescent="0.25">
      <c r="K423" s="24">
        <v>45277</v>
      </c>
      <c r="L423" s="15">
        <f t="shared" si="14"/>
        <v>2.4262065254264865E+19</v>
      </c>
      <c r="M423" s="2">
        <f t="shared" si="15"/>
        <v>2.2056422958422589E+18</v>
      </c>
    </row>
    <row r="424" spans="11:13" x14ac:dyDescent="0.25">
      <c r="K424" s="24">
        <v>45278</v>
      </c>
      <c r="L424" s="15">
        <f t="shared" si="14"/>
        <v>2.6688271779691352E+19</v>
      </c>
      <c r="M424" s="2">
        <f t="shared" si="15"/>
        <v>2.4262065254264873E+18</v>
      </c>
    </row>
    <row r="425" spans="11:13" x14ac:dyDescent="0.25">
      <c r="K425" s="24">
        <v>45279</v>
      </c>
      <c r="L425" s="15">
        <f t="shared" si="14"/>
        <v>2.9357098957660488E+19</v>
      </c>
      <c r="M425" s="2">
        <f t="shared" si="15"/>
        <v>2.6688271779691356E+18</v>
      </c>
    </row>
    <row r="426" spans="11:13" x14ac:dyDescent="0.25">
      <c r="K426" s="24">
        <v>45280</v>
      </c>
      <c r="L426" s="15">
        <f t="shared" si="14"/>
        <v>3.2292808853426536E+19</v>
      </c>
      <c r="M426" s="2">
        <f t="shared" si="15"/>
        <v>2.9357098957660488E+18</v>
      </c>
    </row>
    <row r="427" spans="11:13" x14ac:dyDescent="0.25">
      <c r="K427" s="24">
        <v>45281</v>
      </c>
      <c r="L427" s="15">
        <f t="shared" si="14"/>
        <v>3.5522089738769191E+19</v>
      </c>
      <c r="M427" s="2">
        <f t="shared" si="15"/>
        <v>3.2292808853426545E+18</v>
      </c>
    </row>
    <row r="428" spans="11:13" x14ac:dyDescent="0.25">
      <c r="K428" s="24">
        <v>45282</v>
      </c>
      <c r="L428" s="15">
        <f t="shared" si="14"/>
        <v>3.9074298712646107E+19</v>
      </c>
      <c r="M428" s="2">
        <f t="shared" si="15"/>
        <v>3.5522089738769162E+18</v>
      </c>
    </row>
    <row r="429" spans="11:13" x14ac:dyDescent="0.25">
      <c r="K429" s="24">
        <v>45283</v>
      </c>
      <c r="L429" s="15">
        <f t="shared" si="14"/>
        <v>4.2981728583910719E+19</v>
      </c>
      <c r="M429" s="2">
        <f t="shared" si="15"/>
        <v>3.9074298712646124E+18</v>
      </c>
    </row>
  </sheetData>
  <mergeCells count="4">
    <mergeCell ref="D1:E1"/>
    <mergeCell ref="G1:H1"/>
    <mergeCell ref="K1:M1"/>
    <mergeCell ref="D4:E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8289-4B50-4448-A70D-A4020F7F8575}">
  <dimension ref="A1:O14"/>
  <sheetViews>
    <sheetView workbookViewId="0">
      <selection activeCell="A5" sqref="A5"/>
    </sheetView>
  </sheetViews>
  <sheetFormatPr defaultRowHeight="15" x14ac:dyDescent="0.25"/>
  <cols>
    <col min="1" max="1" width="12.7109375" bestFit="1" customWidth="1"/>
    <col min="2" max="2" width="10.5703125" bestFit="1" customWidth="1"/>
    <col min="3" max="3" width="9.5703125" bestFit="1" customWidth="1"/>
    <col min="4" max="4" width="1.42578125" customWidth="1"/>
    <col min="5" max="5" width="19.140625" bestFit="1" customWidth="1"/>
    <col min="6" max="6" width="14" bestFit="1" customWidth="1"/>
    <col min="7" max="7" width="13.42578125" bestFit="1" customWidth="1"/>
    <col min="8" max="8" width="3.5703125" bestFit="1" customWidth="1"/>
    <col min="9" max="10" width="16" bestFit="1" customWidth="1"/>
    <col min="11" max="11" width="9.5703125" bestFit="1" customWidth="1"/>
    <col min="12" max="12" width="4.5703125" bestFit="1" customWidth="1"/>
    <col min="13" max="13" width="15.7109375" bestFit="1" customWidth="1"/>
    <col min="14" max="15" width="9.5703125" bestFit="1" customWidth="1"/>
  </cols>
  <sheetData>
    <row r="1" spans="1:15" x14ac:dyDescent="0.25">
      <c r="A1" s="6" t="s">
        <v>2</v>
      </c>
      <c r="B1" s="7">
        <v>200</v>
      </c>
      <c r="E1" s="37" t="s">
        <v>7</v>
      </c>
      <c r="F1" s="10" t="s">
        <v>9</v>
      </c>
      <c r="G1" s="10" t="s">
        <v>8</v>
      </c>
      <c r="H1" s="4"/>
    </row>
    <row r="2" spans="1:15" x14ac:dyDescent="0.25">
      <c r="A2" s="6" t="s">
        <v>6</v>
      </c>
      <c r="B2" s="8">
        <v>5</v>
      </c>
      <c r="E2" s="37"/>
      <c r="F2" s="12">
        <f>C4/B2</f>
        <v>2</v>
      </c>
      <c r="G2" s="13">
        <f>F2/B1</f>
        <v>0.01</v>
      </c>
      <c r="H2" s="3"/>
    </row>
    <row r="3" spans="1:15" x14ac:dyDescent="0.25">
      <c r="B3" s="9" t="s">
        <v>4</v>
      </c>
      <c r="C3" s="10" t="s">
        <v>5</v>
      </c>
      <c r="E3" s="5"/>
      <c r="F3" s="2"/>
      <c r="G3" s="3"/>
    </row>
    <row r="4" spans="1:15" x14ac:dyDescent="0.25">
      <c r="A4" s="6" t="s">
        <v>3</v>
      </c>
      <c r="B4" s="11">
        <v>0.05</v>
      </c>
      <c r="C4" s="12">
        <f>B4*B1</f>
        <v>10</v>
      </c>
      <c r="E4" s="40" t="s">
        <v>18</v>
      </c>
      <c r="F4" s="41"/>
      <c r="G4" s="41"/>
      <c r="H4" s="41"/>
      <c r="J4" s="37" t="s">
        <v>16</v>
      </c>
      <c r="K4" s="37"/>
      <c r="L4" s="37"/>
      <c r="M4" s="37"/>
      <c r="N4" s="37"/>
      <c r="O4" s="37"/>
    </row>
    <row r="5" spans="1:15" x14ac:dyDescent="0.25">
      <c r="B5" s="1"/>
      <c r="C5" s="2"/>
      <c r="E5" s="10" t="s">
        <v>10</v>
      </c>
      <c r="F5" s="12"/>
      <c r="G5" s="12"/>
      <c r="H5" s="13">
        <f>F5/$B$1</f>
        <v>0</v>
      </c>
      <c r="I5" s="3"/>
      <c r="J5" s="39" t="s">
        <v>17</v>
      </c>
      <c r="K5" s="39"/>
      <c r="L5" s="39"/>
      <c r="M5" s="38" t="s">
        <v>15</v>
      </c>
      <c r="N5" s="38"/>
      <c r="O5" s="38"/>
    </row>
    <row r="6" spans="1:15" x14ac:dyDescent="0.25">
      <c r="E6" s="10" t="s">
        <v>0</v>
      </c>
      <c r="F6" s="12"/>
      <c r="G6" s="12"/>
      <c r="H6" s="13">
        <f t="shared" ref="H6:H7" si="0">F6/$B$1</f>
        <v>0</v>
      </c>
      <c r="I6" s="3"/>
      <c r="J6" s="10" t="s">
        <v>10</v>
      </c>
      <c r="K6" s="12">
        <f>F2+M7</f>
        <v>4</v>
      </c>
      <c r="L6" s="13">
        <f>K6/$B$1</f>
        <v>0.02</v>
      </c>
      <c r="M6" s="10" t="s">
        <v>12</v>
      </c>
      <c r="N6" s="10" t="s">
        <v>13</v>
      </c>
      <c r="O6" s="10" t="s">
        <v>14</v>
      </c>
    </row>
    <row r="7" spans="1:15" x14ac:dyDescent="0.25">
      <c r="E7" s="10" t="s">
        <v>1</v>
      </c>
      <c r="F7" s="12"/>
      <c r="G7" s="12"/>
      <c r="H7" s="13">
        <f t="shared" si="0"/>
        <v>0</v>
      </c>
      <c r="I7" s="3"/>
      <c r="J7" s="10" t="s">
        <v>0</v>
      </c>
      <c r="K7" s="12">
        <f>F2+K6+M8</f>
        <v>8</v>
      </c>
      <c r="L7" s="13">
        <f t="shared" ref="L7:L8" si="1">K7/$B$1</f>
        <v>0.04</v>
      </c>
      <c r="M7" s="12">
        <v>2</v>
      </c>
      <c r="N7" s="14">
        <f>M7*14</f>
        <v>28</v>
      </c>
      <c r="O7" s="12">
        <f>N7-K6</f>
        <v>24</v>
      </c>
    </row>
    <row r="8" spans="1:15" x14ac:dyDescent="0.25">
      <c r="E8" s="10" t="s">
        <v>25</v>
      </c>
      <c r="F8" s="12"/>
      <c r="G8" s="12"/>
      <c r="H8" s="13">
        <f>F8/$B$1</f>
        <v>0</v>
      </c>
      <c r="J8" s="10" t="s">
        <v>1</v>
      </c>
      <c r="K8" s="12">
        <f>F2+K7+K6+M9</f>
        <v>17</v>
      </c>
      <c r="L8" s="13">
        <f t="shared" si="1"/>
        <v>8.5000000000000006E-2</v>
      </c>
      <c r="M8" s="12">
        <v>2</v>
      </c>
      <c r="N8" s="14">
        <f t="shared" ref="N8:N9" si="2">M8*14</f>
        <v>28</v>
      </c>
      <c r="O8" s="12">
        <f>N8-(K6+K7)</f>
        <v>16</v>
      </c>
    </row>
    <row r="9" spans="1:15" x14ac:dyDescent="0.25">
      <c r="E9" s="10" t="s">
        <v>26</v>
      </c>
      <c r="J9" s="10" t="s">
        <v>11</v>
      </c>
      <c r="K9" s="12">
        <f>SUM(K6:K8)</f>
        <v>29</v>
      </c>
      <c r="L9" s="13">
        <f>K9/$B$1</f>
        <v>0.14499999999999999</v>
      </c>
      <c r="M9" s="12">
        <v>3</v>
      </c>
      <c r="N9" s="14">
        <f t="shared" si="2"/>
        <v>42</v>
      </c>
      <c r="O9" s="12">
        <f>N9-(K6+K7+K8)</f>
        <v>13</v>
      </c>
    </row>
    <row r="10" spans="1:15" x14ac:dyDescent="0.25">
      <c r="E10" s="10" t="s">
        <v>27</v>
      </c>
    </row>
    <row r="11" spans="1:15" x14ac:dyDescent="0.25">
      <c r="E11" s="10" t="s">
        <v>28</v>
      </c>
    </row>
    <row r="12" spans="1:15" x14ac:dyDescent="0.25">
      <c r="E12" s="10" t="s">
        <v>29</v>
      </c>
    </row>
    <row r="13" spans="1:15" x14ac:dyDescent="0.25">
      <c r="E13" s="10" t="s">
        <v>30</v>
      </c>
    </row>
    <row r="14" spans="1:15" x14ac:dyDescent="0.25">
      <c r="E14" s="10" t="s">
        <v>31</v>
      </c>
    </row>
  </sheetData>
  <mergeCells count="5">
    <mergeCell ref="E1:E2"/>
    <mergeCell ref="M5:O5"/>
    <mergeCell ref="J4:O4"/>
    <mergeCell ref="J5:L5"/>
    <mergeCell ref="E4:H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BRANCO</vt:lpstr>
      <vt:lpstr>CRASH</vt:lpstr>
      <vt:lpstr>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2022-06-07T23:54:13Z</dcterms:created>
  <dcterms:modified xsi:type="dcterms:W3CDTF">2022-12-27T11:03:14Z</dcterms:modified>
</cp:coreProperties>
</file>