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H2TMOD/data_mp/conversion/"/>
    </mc:Choice>
  </mc:AlternateContent>
  <xr:revisionPtr revIDLastSave="0" documentId="13_ncr:1_{6B3FF84C-0C88-7E45-BDC8-612224D127D0}" xr6:coauthVersionLast="47" xr6:coauthVersionMax="47" xr10:uidLastSave="{00000000-0000-0000-0000-000000000000}"/>
  <bookViews>
    <workbookView xWindow="0" yWindow="760" windowWidth="34560" windowHeight="20100" activeTab="2" xr2:uid="{F2517478-0A46-4444-8134-4E1D43103DC4}"/>
  </bookViews>
  <sheets>
    <sheet name="Conversion Data" sheetId="1" r:id="rId1"/>
    <sheet name="Capacities" sheetId="2" r:id="rId2"/>
    <sheet name="Repurpos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AA2" i="1"/>
  <c r="AA3" i="1"/>
  <c r="AA4" i="1"/>
  <c r="AA5" i="1"/>
  <c r="Z2" i="1"/>
  <c r="Z3" i="1"/>
  <c r="Z4" i="1"/>
  <c r="Z5" i="1"/>
  <c r="Y2" i="1"/>
  <c r="Y3" i="1"/>
  <c r="Y4" i="1"/>
  <c r="Y5" i="1"/>
  <c r="O2" i="1"/>
  <c r="O3" i="1"/>
  <c r="O4" i="1"/>
  <c r="O5" i="1"/>
  <c r="N2" i="1"/>
  <c r="N3" i="1"/>
  <c r="N4" i="1"/>
  <c r="N5" i="1"/>
  <c r="M2" i="1"/>
  <c r="M3" i="1"/>
  <c r="M4" i="1"/>
  <c r="M5" i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" i="1" l="1"/>
  <c r="F3" i="1"/>
  <c r="F4" i="1"/>
  <c r="F5" i="1"/>
  <c r="I2" i="1"/>
  <c r="H2" i="1" s="1"/>
  <c r="I3" i="1"/>
  <c r="H3" i="1" s="1"/>
  <c r="I4" i="1"/>
  <c r="J4" i="1" s="1"/>
  <c r="I5" i="1"/>
  <c r="J5" i="1" s="1"/>
  <c r="L2" i="1"/>
  <c r="L3" i="1"/>
  <c r="L4" i="1"/>
  <c r="L5" i="1"/>
  <c r="P2" i="1"/>
  <c r="P3" i="1"/>
  <c r="P4" i="1"/>
  <c r="P5" i="1"/>
  <c r="R2" i="1"/>
  <c r="R3" i="1"/>
  <c r="R4" i="1"/>
  <c r="R5" i="1"/>
  <c r="X2" i="1"/>
  <c r="AB2" i="1" s="1"/>
  <c r="X3" i="1"/>
  <c r="AB3" i="1" s="1"/>
  <c r="X4" i="1"/>
  <c r="AB4" i="1" s="1"/>
  <c r="X5" i="1"/>
  <c r="AB5" i="1" s="1"/>
  <c r="U2" i="1"/>
  <c r="V2" i="1" s="1"/>
  <c r="U3" i="1"/>
  <c r="V3" i="1" s="1"/>
  <c r="U4" i="1"/>
  <c r="V4" i="1" s="1"/>
  <c r="U5" i="1"/>
  <c r="V5" i="1" s="1"/>
  <c r="C5" i="1"/>
  <c r="C4" i="1"/>
  <c r="C3" i="1"/>
  <c r="C2" i="1"/>
  <c r="J3" i="1" l="1"/>
  <c r="T5" i="1"/>
  <c r="T2" i="1"/>
  <c r="T4" i="1"/>
  <c r="T3" i="1"/>
  <c r="H5" i="1"/>
  <c r="H4" i="1"/>
  <c r="J2" i="1"/>
</calcChain>
</file>

<file path=xl/sharedStrings.xml><?xml version="1.0" encoding="utf-8"?>
<sst xmlns="http://schemas.openxmlformats.org/spreadsheetml/2006/main" count="143" uniqueCount="85">
  <si>
    <t>Factor Intensity</t>
  </si>
  <si>
    <t>Operational Costs 2020</t>
  </si>
  <si>
    <t>Lifetime</t>
  </si>
  <si>
    <t>Capacity 2020</t>
  </si>
  <si>
    <t>Node</t>
  </si>
  <si>
    <t>Investment Costs 2020</t>
  </si>
  <si>
    <t>Input Commodity</t>
  </si>
  <si>
    <t>Output Commodity</t>
  </si>
  <si>
    <t>From Input Commodity</t>
  </si>
  <si>
    <t>From Output Commodity</t>
  </si>
  <si>
    <t>To Input Commodity</t>
  </si>
  <si>
    <t>To Output Commodity</t>
  </si>
  <si>
    <t>Unit Repurposing Cost 2020</t>
  </si>
  <si>
    <t>GCH4</t>
  </si>
  <si>
    <t>Operational Costs 2025</t>
  </si>
  <si>
    <t>Operational Costs 2030</t>
  </si>
  <si>
    <t>Operational Costs 2035</t>
  </si>
  <si>
    <t>Operational Costs 2040</t>
  </si>
  <si>
    <t>Operational Costs 2045</t>
  </si>
  <si>
    <t>Operational Costs 2050</t>
  </si>
  <si>
    <t>Operational Costs 2055</t>
  </si>
  <si>
    <t>Operational Costs 2060</t>
  </si>
  <si>
    <t>Investment Costs 2025</t>
  </si>
  <si>
    <t>Investment Costs 2030</t>
  </si>
  <si>
    <t>Investment Costs 2035</t>
  </si>
  <si>
    <t>Investment Costs 2040</t>
  </si>
  <si>
    <t>Investment Costs 2045</t>
  </si>
  <si>
    <t>Investment Costs 2050</t>
  </si>
  <si>
    <t>Investment Costs 2055</t>
  </si>
  <si>
    <t>Investment Costs 2060</t>
  </si>
  <si>
    <t>GH2</t>
  </si>
  <si>
    <t>NH3</t>
  </si>
  <si>
    <t>Capacity 2025</t>
  </si>
  <si>
    <t>Capacity 2030</t>
  </si>
  <si>
    <t>Capacity 2035</t>
  </si>
  <si>
    <t>Capacity 2040</t>
  </si>
  <si>
    <t>Capacity 2045</t>
  </si>
  <si>
    <t>Capacity 2050</t>
  </si>
  <si>
    <t>Capacity 2055</t>
  </si>
  <si>
    <t>Capacity 2060</t>
  </si>
  <si>
    <t>Unit Repurposing Cost 2025</t>
  </si>
  <si>
    <t>Unit Repurposing Cost 2030</t>
  </si>
  <si>
    <t>Unit Repurposing Cost 2035</t>
  </si>
  <si>
    <t>Unit Repurposing Cost 2040</t>
  </si>
  <si>
    <t>Unit Repurposing Cost 2045</t>
  </si>
  <si>
    <t>Unit Repurposing Cost 2050</t>
  </si>
  <si>
    <t>Unit Repurposing Cost 2055</t>
  </si>
  <si>
    <t>Unit Repurposing Cost 2060</t>
  </si>
  <si>
    <t>LH2</t>
  </si>
  <si>
    <t>PAC</t>
  </si>
  <si>
    <t>SWA</t>
  </si>
  <si>
    <t>SEA</t>
  </si>
  <si>
    <t>SEE</t>
  </si>
  <si>
    <t>IND</t>
  </si>
  <si>
    <t>CHN</t>
  </si>
  <si>
    <t>LEV</t>
  </si>
  <si>
    <t>EAF</t>
  </si>
  <si>
    <t>IRN</t>
  </si>
  <si>
    <t>SWE</t>
  </si>
  <si>
    <t>JSK</t>
  </si>
  <si>
    <t>NAF</t>
  </si>
  <si>
    <t>CEA</t>
  </si>
  <si>
    <t>WAF</t>
  </si>
  <si>
    <t>EAS</t>
  </si>
  <si>
    <t>EAE</t>
  </si>
  <si>
    <t>RUS</t>
  </si>
  <si>
    <t>SAF</t>
  </si>
  <si>
    <t>GLF</t>
  </si>
  <si>
    <t>CAS</t>
  </si>
  <si>
    <t>CEE</t>
  </si>
  <si>
    <t>NOE</t>
  </si>
  <si>
    <t>BRI</t>
  </si>
  <si>
    <t>USA</t>
  </si>
  <si>
    <t>CAN</t>
  </si>
  <si>
    <t>ANZ</t>
  </si>
  <si>
    <t>Operational Costs 2065</t>
  </si>
  <si>
    <t>Operational Costs 2070</t>
  </si>
  <si>
    <t>Operational Costs 2075</t>
  </si>
  <si>
    <t>Investment Costs 2065</t>
  </si>
  <si>
    <t>Investment Costs 2070</t>
  </si>
  <si>
    <t>Investment Costs 2075</t>
  </si>
  <si>
    <t>Capacity 2065</t>
  </si>
  <si>
    <t>Capacity 2070</t>
  </si>
  <si>
    <t>Capacity 2075</t>
  </si>
  <si>
    <t>Repurposing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</si>
</sst>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2" formatCode="0.00"/>
    </dxf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408606-4DB6-184F-ACF1-7CC83857D4D7}" name="Table3" displayName="Table3" ref="A1:AB5" totalsRowShown="0">
  <autoFilter ref="A1:AB5" xr:uid="{9E408606-4DB6-184F-ACF1-7CC83857D4D7}"/>
  <tableColumns count="28">
    <tableColumn id="1" xr3:uid="{329AF47A-ACE2-C74D-9CF4-70D4C719D8A4}" name="Input Commodity"/>
    <tableColumn id="2" xr3:uid="{4002E6B5-F9D7-8243-A020-3A1DD11B2B8D}" name="Output Commodity"/>
    <tableColumn id="3" xr3:uid="{EE2E021F-978E-FA45-B2E5-BF1FB1D48A65}" name="Factor Intensity" dataDxfId="36"/>
    <tableColumn id="4" xr3:uid="{1A8257AB-4A31-F343-81BA-C46135D01B66}" name="Lifetime" dataDxfId="35"/>
    <tableColumn id="5" xr3:uid="{2430903E-7507-AC4D-815D-3951C0484480}" name="Operational Costs 2020" dataDxfId="34"/>
    <tableColumn id="6" xr3:uid="{96183F68-AB79-234C-935F-7CAC4D4F453F}" name="Operational Costs 2025" dataDxfId="33"/>
    <tableColumn id="7" xr3:uid="{84820F78-2908-A745-B400-B2C85FD6963A}" name="Operational Costs 2030" dataDxfId="32"/>
    <tableColumn id="8" xr3:uid="{D174DFFC-2528-F643-82E6-5212102E934F}" name="Operational Costs 2035" dataDxfId="31"/>
    <tableColumn id="9" xr3:uid="{437295A4-6830-F54D-8D62-BB37691E5ECF}" name="Operational Costs 2040" dataDxfId="30"/>
    <tableColumn id="10" xr3:uid="{50DF297C-690E-C34A-A33F-D9C6EABB1E4A}" name="Operational Costs 2045" dataDxfId="29"/>
    <tableColumn id="11" xr3:uid="{01EF9374-A4F5-244A-9AF0-C48BDE755166}" name="Operational Costs 2050" dataDxfId="28"/>
    <tableColumn id="12" xr3:uid="{02756CE7-0B35-EC49-87FA-11DF26A4BDA9}" name="Operational Costs 2055" dataDxfId="27"/>
    <tableColumn id="25" xr3:uid="{54BDA263-C54C-B547-A101-E8A135C2EE39}" name="Operational Costs 2060" dataDxfId="26">
      <calculatedColumnFormula>Table3[[#This Row],[Operational Costs 2050]]</calculatedColumnFormula>
    </tableColumn>
    <tableColumn id="24" xr3:uid="{67CF97A5-6799-1942-B7BB-494BEFDE3059}" name="Operational Costs 2065" dataDxfId="25">
      <calculatedColumnFormula>Table3[[#This Row],[Operational Costs 2050]]</calculatedColumnFormula>
    </tableColumn>
    <tableColumn id="23" xr3:uid="{C8022197-2AE7-974F-9043-7C60E5DEBD0D}" name="Operational Costs 2070" dataDxfId="24">
      <calculatedColumnFormula>Table3[[#This Row],[Operational Costs 2050]]</calculatedColumnFormula>
    </tableColumn>
    <tableColumn id="13" xr3:uid="{96B3C638-A55A-E845-B9A7-EB0D25AE7A9D}" name="Operational Costs 2075" dataDxfId="23"/>
    <tableColumn id="14" xr3:uid="{3B4738CC-F77D-5D4E-92D4-038B9696B626}" name="Investment Costs 2020" dataDxfId="22"/>
    <tableColumn id="15" xr3:uid="{93364B20-6C5E-C046-96AB-F729A4566DF5}" name="Investment Costs 2025" dataDxfId="21"/>
    <tableColumn id="16" xr3:uid="{10EE6421-0212-5044-B849-49412E0AEF22}" name="Investment Costs 2030" dataDxfId="20"/>
    <tableColumn id="17" xr3:uid="{66B79A0D-90D6-6040-9A34-7AB370B75047}" name="Investment Costs 2035" dataDxfId="19"/>
    <tableColumn id="18" xr3:uid="{2D289B8C-B149-4D49-B9B3-994289BECE3A}" name="Investment Costs 2040" dataDxfId="18"/>
    <tableColumn id="19" xr3:uid="{4293FEC0-15CA-CA49-9567-6CD65E1DB3D2}" name="Investment Costs 2045" dataDxfId="17"/>
    <tableColumn id="20" xr3:uid="{BF308FF7-1639-3B45-8E53-C24A95304FE5}" name="Investment Costs 2050" dataDxfId="16"/>
    <tableColumn id="21" xr3:uid="{CAA8EFF5-6F17-3B42-9DCC-62BE782C57AF}" name="Investment Costs 2055" dataDxfId="15"/>
    <tableColumn id="28" xr3:uid="{093A667D-DEC9-7E43-9485-86A50B49E3F4}" name="Investment Costs 2060" dataDxfId="14">
      <calculatedColumnFormula>Table3[[#This Row],[Investment Costs 2050]]</calculatedColumnFormula>
    </tableColumn>
    <tableColumn id="27" xr3:uid="{E1A4DAB2-E946-7F46-B2FC-8E8F939BCA37}" name="Investment Costs 2065" dataDxfId="13">
      <calculatedColumnFormula>Table3[[#This Row],[Investment Costs 2050]]</calculatedColumnFormula>
    </tableColumn>
    <tableColumn id="26" xr3:uid="{89BF93D2-2989-6147-87F8-C99C5C257A91}" name="Investment Costs 2070" dataDxfId="12">
      <calculatedColumnFormula>Table3[[#This Row],[Investment Costs 2050]]</calculatedColumnFormula>
    </tableColumn>
    <tableColumn id="22" xr3:uid="{B1D202CA-81B6-7240-B1A2-9D2CC886D5CC}" name="Investment Costs 2075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7F89B4-49C0-3640-9780-5F5E98F383CB}" name="Table4" displayName="Table4" ref="A1:O27" totalsRowShown="0" headerRowDxfId="10">
  <autoFilter ref="A1:O27" xr:uid="{C67F89B4-49C0-3640-9780-5F5E98F383CB}"/>
  <tableColumns count="15">
    <tableColumn id="1" xr3:uid="{69989AC6-13E1-B645-950B-DBDEE3EFE3E1}" name="Node"/>
    <tableColumn id="2" xr3:uid="{4371C06F-C72C-2149-B47C-EE37D03CAA0C}" name="Input Commodity"/>
    <tableColumn id="3" xr3:uid="{5A039A46-882C-D84F-AD97-35C77728D964}" name="Output Commodity"/>
    <tableColumn id="4" xr3:uid="{53D81E86-F855-B14F-9B7E-5B3685E5DD1E}" name="Capacity 2020"/>
    <tableColumn id="5" xr3:uid="{69F61D9F-D2F1-0540-9E65-09D4D6DF8E36}" name="Capacity 2025"/>
    <tableColumn id="6" xr3:uid="{6EF777BF-550A-E54A-815B-971845C21519}" name="Capacity 2030" dataDxfId="9">
      <calculatedColumnFormula>Table4[[#This Row],[Capacity 2025]]</calculatedColumnFormula>
    </tableColumn>
    <tableColumn id="7" xr3:uid="{F001D13A-687F-264F-A366-8B55D8CBF303}" name="Capacity 2035" dataDxfId="8">
      <calculatedColumnFormula>Table4[[#This Row],[Capacity 2025]]</calculatedColumnFormula>
    </tableColumn>
    <tableColumn id="8" xr3:uid="{49E7A322-3678-3144-BF10-5A8B083A863B}" name="Capacity 2040" dataDxfId="7">
      <calculatedColumnFormula>Table4[[#This Row],[Capacity 2025]]</calculatedColumnFormula>
    </tableColumn>
    <tableColumn id="9" xr3:uid="{A3D337B4-BE3B-A64C-A561-4019B3FCBF37}" name="Capacity 2045" dataDxfId="6">
      <calculatedColumnFormula>Table4[[#This Row],[Capacity 2025]]</calculatedColumnFormula>
    </tableColumn>
    <tableColumn id="10" xr3:uid="{6D6AB6AD-0C9D-4D43-83C6-3104BE783137}" name="Capacity 2050" dataDxfId="5">
      <calculatedColumnFormula>Table4[[#This Row],[Capacity 2025]]</calculatedColumnFormula>
    </tableColumn>
    <tableColumn id="11" xr3:uid="{4D6C6D98-C29D-E145-B4D6-E38EFEF58678}" name="Capacity 2055" dataDxfId="4">
      <calculatedColumnFormula>Table4[[#This Row],[Capacity 2025]]</calculatedColumnFormula>
    </tableColumn>
    <tableColumn id="15" xr3:uid="{FC4AE19C-B9B2-2B4A-A6DB-9D7AFB990480}" name="Capacity 2060" dataDxfId="3">
      <calculatedColumnFormula>Table4[[#This Row],[Capacity 2050]]</calculatedColumnFormula>
    </tableColumn>
    <tableColumn id="14" xr3:uid="{6BE840B2-9EED-3D4D-9533-F3EDA45F2214}" name="Capacity 2065" dataDxfId="2">
      <calculatedColumnFormula>Table4[[#This Row],[Capacity 2050]]</calculatedColumnFormula>
    </tableColumn>
    <tableColumn id="13" xr3:uid="{6F1EAC6C-E912-B34C-80A9-70FF13346350}" name="Capacity 2070" dataDxfId="1">
      <calculatedColumnFormula>Table4[[#This Row],[Capacity 2050]]</calculatedColumnFormula>
    </tableColumn>
    <tableColumn id="12" xr3:uid="{9FB06DC9-9BE6-034B-BA2D-7B4C00E129C7}" name="Capacity 2075" dataDxfId="0">
      <calculatedColumnFormula>Table4[[#This Row],[Capacity 2025]]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AE70-2A62-8C4E-8540-DF18A94D83B9}">
  <dimension ref="A1:AB5"/>
  <sheetViews>
    <sheetView workbookViewId="0">
      <selection activeCell="AB2" sqref="AB2"/>
    </sheetView>
  </sheetViews>
  <sheetFormatPr baseColWidth="10" defaultRowHeight="16" x14ac:dyDescent="0.2"/>
  <cols>
    <col min="1" max="1" width="17.6640625" customWidth="1"/>
    <col min="2" max="2" width="19.1640625" customWidth="1"/>
    <col min="3" max="3" width="16.33203125" customWidth="1"/>
    <col min="4" max="4" width="19.5" bestFit="1" customWidth="1"/>
    <col min="5" max="16" width="22.5" customWidth="1"/>
    <col min="17" max="28" width="22.1640625" customWidth="1"/>
  </cols>
  <sheetData>
    <row r="1" spans="1:28" x14ac:dyDescent="0.2">
      <c r="A1" t="s">
        <v>6</v>
      </c>
      <c r="B1" t="s">
        <v>7</v>
      </c>
      <c r="C1" t="s">
        <v>0</v>
      </c>
      <c r="D1" t="s">
        <v>2</v>
      </c>
      <c r="E1" t="s">
        <v>1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75</v>
      </c>
      <c r="O1" t="s">
        <v>76</v>
      </c>
      <c r="P1" t="s">
        <v>77</v>
      </c>
      <c r="Q1" t="s">
        <v>5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78</v>
      </c>
      <c r="AA1" t="s">
        <v>79</v>
      </c>
      <c r="AB1" t="s">
        <v>80</v>
      </c>
    </row>
    <row r="2" spans="1:28" x14ac:dyDescent="0.2">
      <c r="A2" s="2" t="s">
        <v>30</v>
      </c>
      <c r="B2" s="2" t="s">
        <v>48</v>
      </c>
      <c r="C2" s="3">
        <f>1/0.7</f>
        <v>1.4285714285714286</v>
      </c>
      <c r="D2" s="3">
        <v>30</v>
      </c>
      <c r="E2" s="3">
        <v>7.8</v>
      </c>
      <c r="F2" s="3">
        <f>AVERAGE(Table3[[#This Row],[Operational Costs 2020]],Table3[[#This Row],[Operational Costs 2030]])</f>
        <v>6.9</v>
      </c>
      <c r="G2" s="3">
        <v>6</v>
      </c>
      <c r="H2" s="3">
        <f>AVERAGE(Table3[[#This Row],[Operational Costs 2030]],Table3[[#This Row],[Operational Costs 2040]])</f>
        <v>5.5</v>
      </c>
      <c r="I2" s="3">
        <f>AVERAGE(Table3[[#This Row],[Operational Costs 2030]],Table3[[#This Row],[Operational Costs 2050]])</f>
        <v>5</v>
      </c>
      <c r="J2" s="3">
        <f>AVERAGE(Table3[[#This Row],[Operational Costs 2040]],Table3[[#This Row],[Operational Costs 2050]])</f>
        <v>4.5</v>
      </c>
      <c r="K2" s="3">
        <v>4</v>
      </c>
      <c r="L2" s="3">
        <f>Table3[[#This Row],[Operational Costs 2050]]</f>
        <v>4</v>
      </c>
      <c r="M2" s="3">
        <f>Table3[[#This Row],[Operational Costs 2050]]</f>
        <v>4</v>
      </c>
      <c r="N2" s="3">
        <f>Table3[[#This Row],[Operational Costs 2050]]</f>
        <v>4</v>
      </c>
      <c r="O2" s="3">
        <f>Table3[[#This Row],[Operational Costs 2050]]</f>
        <v>4</v>
      </c>
      <c r="P2" s="3">
        <f>Table3[[#This Row],[Operational Costs 2050]]</f>
        <v>4</v>
      </c>
      <c r="Q2" s="3">
        <v>70000</v>
      </c>
      <c r="R2" s="3">
        <f>AVERAGE(Table3[[#This Row],[Investment Costs 2020]],Table3[[#This Row],[Investment Costs 2030]])</f>
        <v>60000</v>
      </c>
      <c r="S2" s="3">
        <v>50000</v>
      </c>
      <c r="T2" s="3">
        <f>AVERAGE(Table3[[#This Row],[Investment Costs 2030]],Table3[[#This Row],[Investment Costs 2040]])</f>
        <v>46250</v>
      </c>
      <c r="U2" s="3">
        <f>AVERAGE(Table3[[#This Row],[Investment Costs 2030]],Table3[[#This Row],[Investment Costs 2050]])</f>
        <v>42500</v>
      </c>
      <c r="V2" s="3">
        <f>AVERAGE(Table3[[#This Row],[Investment Costs 2040]],Table3[[#This Row],[Investment Costs 2050]])</f>
        <v>38750</v>
      </c>
      <c r="W2" s="3">
        <v>35000</v>
      </c>
      <c r="X2" s="3">
        <f>Table3[[#This Row],[Investment Costs 2050]]</f>
        <v>35000</v>
      </c>
      <c r="Y2" s="3">
        <f>Table3[[#This Row],[Investment Costs 2050]]</f>
        <v>35000</v>
      </c>
      <c r="Z2" s="3">
        <f>Table3[[#This Row],[Investment Costs 2050]]</f>
        <v>35000</v>
      </c>
      <c r="AA2" s="3">
        <f>Table3[[#This Row],[Investment Costs 2050]]</f>
        <v>35000</v>
      </c>
      <c r="AB2" s="3">
        <f>Table3[[#This Row],[Investment Costs 2055]]</f>
        <v>35000</v>
      </c>
    </row>
    <row r="3" spans="1:28" x14ac:dyDescent="0.2">
      <c r="A3" s="2" t="s">
        <v>30</v>
      </c>
      <c r="B3" s="2" t="s">
        <v>31</v>
      </c>
      <c r="C3" s="3">
        <f>1.25</f>
        <v>1.25</v>
      </c>
      <c r="D3" s="3">
        <v>25</v>
      </c>
      <c r="E3" s="3">
        <v>0.5</v>
      </c>
      <c r="F3" s="3">
        <f>AVERAGE(Table3[[#This Row],[Operational Costs 2020]],Table3[[#This Row],[Operational Costs 2030]])</f>
        <v>0.5</v>
      </c>
      <c r="G3" s="3">
        <v>0.5</v>
      </c>
      <c r="H3" s="3">
        <f>AVERAGE(Table3[[#This Row],[Operational Costs 2030]],Table3[[#This Row],[Operational Costs 2040]])</f>
        <v>0.5</v>
      </c>
      <c r="I3" s="3">
        <f>AVERAGE(Table3[[#This Row],[Operational Costs 2030]],Table3[[#This Row],[Operational Costs 2050]])</f>
        <v>0.5</v>
      </c>
      <c r="J3" s="3">
        <f>AVERAGE(Table3[[#This Row],[Operational Costs 2040]],Table3[[#This Row],[Operational Costs 2050]])</f>
        <v>0.5</v>
      </c>
      <c r="K3" s="3">
        <v>0.5</v>
      </c>
      <c r="L3" s="3">
        <f>Table3[[#This Row],[Operational Costs 2050]]</f>
        <v>0.5</v>
      </c>
      <c r="M3" s="3">
        <f>Table3[[#This Row],[Operational Costs 2050]]</f>
        <v>0.5</v>
      </c>
      <c r="N3" s="3">
        <f>Table3[[#This Row],[Operational Costs 2050]]</f>
        <v>0.5</v>
      </c>
      <c r="O3" s="3">
        <f>Table3[[#This Row],[Operational Costs 2050]]</f>
        <v>0.5</v>
      </c>
      <c r="P3" s="3">
        <f>Table3[[#This Row],[Operational Costs 2050]]</f>
        <v>0.5</v>
      </c>
      <c r="Q3" s="3">
        <v>8600</v>
      </c>
      <c r="R3" s="3">
        <f>AVERAGE(Table3[[#This Row],[Investment Costs 2020]],Table3[[#This Row],[Investment Costs 2030]])</f>
        <v>8600</v>
      </c>
      <c r="S3" s="3">
        <v>8600</v>
      </c>
      <c r="T3" s="3">
        <f>AVERAGE(Table3[[#This Row],[Investment Costs 2030]],Table3[[#This Row],[Investment Costs 2040]])</f>
        <v>8600</v>
      </c>
      <c r="U3" s="3">
        <f>AVERAGE(Table3[[#This Row],[Investment Costs 2030]],Table3[[#This Row],[Investment Costs 2050]])</f>
        <v>8600</v>
      </c>
      <c r="V3" s="3">
        <f>AVERAGE(Table3[[#This Row],[Investment Costs 2040]],Table3[[#This Row],[Investment Costs 2050]])</f>
        <v>8600</v>
      </c>
      <c r="W3" s="3">
        <v>8600</v>
      </c>
      <c r="X3" s="3">
        <f>Table3[[#This Row],[Investment Costs 2050]]</f>
        <v>8600</v>
      </c>
      <c r="Y3" s="3">
        <f>Table3[[#This Row],[Investment Costs 2050]]</f>
        <v>8600</v>
      </c>
      <c r="Z3" s="3">
        <f>Table3[[#This Row],[Investment Costs 2050]]</f>
        <v>8600</v>
      </c>
      <c r="AA3" s="3">
        <f>Table3[[#This Row],[Investment Costs 2050]]</f>
        <v>8600</v>
      </c>
      <c r="AB3" s="3">
        <f>Table3[[#This Row],[Investment Costs 2055]]</f>
        <v>8600</v>
      </c>
    </row>
    <row r="4" spans="1:28" x14ac:dyDescent="0.2">
      <c r="A4" s="2" t="s">
        <v>48</v>
      </c>
      <c r="B4" s="2" t="s">
        <v>30</v>
      </c>
      <c r="C4" s="3">
        <f>1.01</f>
        <v>1.01</v>
      </c>
      <c r="D4" s="3">
        <v>30</v>
      </c>
      <c r="E4" s="3">
        <v>5.2</v>
      </c>
      <c r="F4" s="3">
        <f>AVERAGE(Table3[[#This Row],[Operational Costs 2020]],Table3[[#This Row],[Operational Costs 2030]])</f>
        <v>4.5999999999999996</v>
      </c>
      <c r="G4" s="3">
        <v>4</v>
      </c>
      <c r="H4" s="3">
        <f>AVERAGE(Table3[[#This Row],[Operational Costs 2030]],Table3[[#This Row],[Operational Costs 2040]])</f>
        <v>3.75</v>
      </c>
      <c r="I4" s="3">
        <f>AVERAGE(Table3[[#This Row],[Operational Costs 2030]],Table3[[#This Row],[Operational Costs 2050]])</f>
        <v>3.5</v>
      </c>
      <c r="J4" s="3">
        <f>AVERAGE(Table3[[#This Row],[Operational Costs 2040]],Table3[[#This Row],[Operational Costs 2050]])</f>
        <v>3.25</v>
      </c>
      <c r="K4" s="3">
        <v>3</v>
      </c>
      <c r="L4" s="3">
        <f>Table3[[#This Row],[Operational Costs 2050]]</f>
        <v>3</v>
      </c>
      <c r="M4" s="3">
        <f>Table3[[#This Row],[Operational Costs 2050]]</f>
        <v>3</v>
      </c>
      <c r="N4" s="3">
        <f>Table3[[#This Row],[Operational Costs 2050]]</f>
        <v>3</v>
      </c>
      <c r="O4" s="3">
        <f>Table3[[#This Row],[Operational Costs 2050]]</f>
        <v>3</v>
      </c>
      <c r="P4" s="3">
        <f>Table3[[#This Row],[Operational Costs 2050]]</f>
        <v>3</v>
      </c>
      <c r="Q4" s="3">
        <v>35000</v>
      </c>
      <c r="R4" s="3">
        <f>AVERAGE(Table3[[#This Row],[Investment Costs 2020]],Table3[[#This Row],[Investment Costs 2030]])</f>
        <v>30000</v>
      </c>
      <c r="S4" s="3">
        <v>25000</v>
      </c>
      <c r="T4" s="3">
        <f>AVERAGE(Table3[[#This Row],[Investment Costs 2030]],Table3[[#This Row],[Investment Costs 2040]])</f>
        <v>22500</v>
      </c>
      <c r="U4" s="3">
        <f>AVERAGE(Table3[[#This Row],[Investment Costs 2030]],Table3[[#This Row],[Investment Costs 2050]])</f>
        <v>20000</v>
      </c>
      <c r="V4" s="3">
        <f>AVERAGE(Table3[[#This Row],[Investment Costs 2040]],Table3[[#This Row],[Investment Costs 2050]])</f>
        <v>17500</v>
      </c>
      <c r="W4" s="3">
        <v>15000</v>
      </c>
      <c r="X4" s="3">
        <f>Table3[[#This Row],[Investment Costs 2050]]</f>
        <v>15000</v>
      </c>
      <c r="Y4" s="3">
        <f>Table3[[#This Row],[Investment Costs 2050]]</f>
        <v>15000</v>
      </c>
      <c r="Z4" s="3">
        <f>Table3[[#This Row],[Investment Costs 2050]]</f>
        <v>15000</v>
      </c>
      <c r="AA4" s="3">
        <f>Table3[[#This Row],[Investment Costs 2050]]</f>
        <v>15000</v>
      </c>
      <c r="AB4" s="3">
        <f>Table3[[#This Row],[Investment Costs 2055]]</f>
        <v>15000</v>
      </c>
    </row>
    <row r="5" spans="1:28" x14ac:dyDescent="0.2">
      <c r="A5" s="2" t="s">
        <v>31</v>
      </c>
      <c r="B5" s="2" t="s">
        <v>30</v>
      </c>
      <c r="C5" s="3">
        <f>1.3</f>
        <v>1.3</v>
      </c>
      <c r="D5" s="3">
        <v>30</v>
      </c>
      <c r="E5" s="3">
        <v>4.55</v>
      </c>
      <c r="F5" s="3">
        <f>AVERAGE(Table3[[#This Row],[Operational Costs 2020]],Table3[[#This Row],[Operational Costs 2030]])</f>
        <v>4.2750000000000004</v>
      </c>
      <c r="G5" s="3">
        <v>4</v>
      </c>
      <c r="H5" s="3">
        <f>AVERAGE(Table3[[#This Row],[Operational Costs 2030]],Table3[[#This Row],[Operational Costs 2040]])</f>
        <v>3.75</v>
      </c>
      <c r="I5" s="3">
        <f>AVERAGE(Table3[[#This Row],[Operational Costs 2030]],Table3[[#This Row],[Operational Costs 2050]])</f>
        <v>3.5</v>
      </c>
      <c r="J5" s="3">
        <f>AVERAGE(Table3[[#This Row],[Operational Costs 2040]],Table3[[#This Row],[Operational Costs 2050]])</f>
        <v>3.25</v>
      </c>
      <c r="K5" s="3">
        <v>3</v>
      </c>
      <c r="L5" s="3">
        <f>Table3[[#This Row],[Operational Costs 2050]]</f>
        <v>3</v>
      </c>
      <c r="M5" s="3">
        <f>Table3[[#This Row],[Operational Costs 2050]]</f>
        <v>3</v>
      </c>
      <c r="N5" s="3">
        <f>Table3[[#This Row],[Operational Costs 2050]]</f>
        <v>3</v>
      </c>
      <c r="O5" s="3">
        <f>Table3[[#This Row],[Operational Costs 2050]]</f>
        <v>3</v>
      </c>
      <c r="P5" s="3">
        <f>Table3[[#This Row],[Operational Costs 2050]]</f>
        <v>3</v>
      </c>
      <c r="Q5" s="3">
        <v>22500</v>
      </c>
      <c r="R5" s="3">
        <f>AVERAGE(Table3[[#This Row],[Investment Costs 2020]],Table3[[#This Row],[Investment Costs 2030]])</f>
        <v>21250</v>
      </c>
      <c r="S5" s="3">
        <v>20000</v>
      </c>
      <c r="T5" s="3">
        <f>AVERAGE(Table3[[#This Row],[Investment Costs 2030]],Table3[[#This Row],[Investment Costs 2040]])</f>
        <v>18750</v>
      </c>
      <c r="U5" s="3">
        <f>AVERAGE(Table3[[#This Row],[Investment Costs 2030]],Table3[[#This Row],[Investment Costs 2050]])</f>
        <v>17500</v>
      </c>
      <c r="V5" s="3">
        <f>AVERAGE(Table3[[#This Row],[Investment Costs 2040]],Table3[[#This Row],[Investment Costs 2050]])</f>
        <v>16250</v>
      </c>
      <c r="W5" s="3">
        <v>15000</v>
      </c>
      <c r="X5" s="3">
        <f>Table3[[#This Row],[Investment Costs 2050]]</f>
        <v>15000</v>
      </c>
      <c r="Y5" s="3">
        <f>Table3[[#This Row],[Investment Costs 2050]]</f>
        <v>15000</v>
      </c>
      <c r="Z5" s="3">
        <f>Table3[[#This Row],[Investment Costs 2050]]</f>
        <v>15000</v>
      </c>
      <c r="AA5" s="3">
        <f>Table3[[#This Row],[Investment Costs 2050]]</f>
        <v>15000</v>
      </c>
      <c r="AB5" s="3">
        <f>Table3[[#This Row],[Investment Costs 2055]]</f>
        <v>15000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6D01-C03F-2D4B-B906-8C350A714223}">
  <dimension ref="A1:O27"/>
  <sheetViews>
    <sheetView workbookViewId="0">
      <selection activeCell="O2" sqref="O2"/>
    </sheetView>
  </sheetViews>
  <sheetFormatPr baseColWidth="10" defaultRowHeight="16" x14ac:dyDescent="0.2"/>
  <cols>
    <col min="2" max="2" width="17.6640625" customWidth="1"/>
    <col min="3" max="3" width="19.1640625" customWidth="1"/>
    <col min="4" max="15" width="15" customWidth="1"/>
  </cols>
  <sheetData>
    <row r="1" spans="1:15" x14ac:dyDescent="0.2">
      <c r="A1" t="s">
        <v>4</v>
      </c>
      <c r="B1" t="s">
        <v>6</v>
      </c>
      <c r="C1" t="s">
        <v>7</v>
      </c>
      <c r="D1" s="1" t="s">
        <v>3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81</v>
      </c>
      <c r="N1" s="1" t="s">
        <v>82</v>
      </c>
      <c r="O1" s="1" t="s">
        <v>83</v>
      </c>
    </row>
    <row r="2" spans="1:15" x14ac:dyDescent="0.2">
      <c r="A2" t="s">
        <v>49</v>
      </c>
      <c r="B2" t="s">
        <v>13</v>
      </c>
      <c r="C2" t="s">
        <v>31</v>
      </c>
      <c r="D2">
        <v>1.3200000000000001E-4</v>
      </c>
      <c r="E2">
        <v>1.3200000000000001E-4</v>
      </c>
      <c r="F2">
        <f>Table4[[#This Row],[Capacity 2025]]</f>
        <v>1.3200000000000001E-4</v>
      </c>
      <c r="G2">
        <f>Table4[[#This Row],[Capacity 2025]]</f>
        <v>1.3200000000000001E-4</v>
      </c>
      <c r="H2">
        <f>Table4[[#This Row],[Capacity 2025]]</f>
        <v>1.3200000000000001E-4</v>
      </c>
      <c r="I2">
        <f>Table4[[#This Row],[Capacity 2025]]</f>
        <v>1.3200000000000001E-4</v>
      </c>
      <c r="J2">
        <f>Table4[[#This Row],[Capacity 2025]]</f>
        <v>1.3200000000000001E-4</v>
      </c>
      <c r="K2">
        <f>Table4[[#This Row],[Capacity 2025]]</f>
        <v>1.3200000000000001E-4</v>
      </c>
      <c r="L2">
        <f>Table4[[#This Row],[Capacity 2050]]</f>
        <v>1.3200000000000001E-4</v>
      </c>
      <c r="M2">
        <f>Table4[[#This Row],[Capacity 2050]]</f>
        <v>1.3200000000000001E-4</v>
      </c>
      <c r="N2">
        <f>Table4[[#This Row],[Capacity 2050]]</f>
        <v>1.3200000000000001E-4</v>
      </c>
      <c r="O2">
        <f>Table4[[#This Row],[Capacity 2025]]</f>
        <v>1.3200000000000001E-4</v>
      </c>
    </row>
    <row r="3" spans="1:15" x14ac:dyDescent="0.2">
      <c r="A3" t="s">
        <v>50</v>
      </c>
      <c r="B3" t="s">
        <v>13</v>
      </c>
      <c r="C3" t="s">
        <v>31</v>
      </c>
      <c r="D3">
        <v>2.4000000000000001E-5</v>
      </c>
      <c r="E3">
        <v>2.4000000000000001E-5</v>
      </c>
      <c r="F3">
        <f>Table4[[#This Row],[Capacity 2025]]</f>
        <v>2.4000000000000001E-5</v>
      </c>
      <c r="G3">
        <f>Table4[[#This Row],[Capacity 2025]]</f>
        <v>2.4000000000000001E-5</v>
      </c>
      <c r="H3">
        <f>Table4[[#This Row],[Capacity 2025]]</f>
        <v>2.4000000000000001E-5</v>
      </c>
      <c r="I3">
        <f>Table4[[#This Row],[Capacity 2025]]</f>
        <v>2.4000000000000001E-5</v>
      </c>
      <c r="J3">
        <f>Table4[[#This Row],[Capacity 2025]]</f>
        <v>2.4000000000000001E-5</v>
      </c>
      <c r="K3">
        <f>Table4[[#This Row],[Capacity 2025]]</f>
        <v>2.4000000000000001E-5</v>
      </c>
      <c r="L3">
        <f>Table4[[#This Row],[Capacity 2050]]</f>
        <v>2.4000000000000001E-5</v>
      </c>
      <c r="M3">
        <f>Table4[[#This Row],[Capacity 2050]]</f>
        <v>2.4000000000000001E-5</v>
      </c>
      <c r="N3">
        <f>Table4[[#This Row],[Capacity 2050]]</f>
        <v>2.4000000000000001E-5</v>
      </c>
      <c r="O3">
        <f>Table4[[#This Row],[Capacity 2025]]</f>
        <v>2.4000000000000001E-5</v>
      </c>
    </row>
    <row r="4" spans="1:15" x14ac:dyDescent="0.2">
      <c r="A4" t="s">
        <v>51</v>
      </c>
      <c r="B4" t="s">
        <v>13</v>
      </c>
      <c r="C4" t="s">
        <v>31</v>
      </c>
      <c r="D4">
        <v>2.4000000000000001E-5</v>
      </c>
      <c r="E4">
        <v>2.4000000000000001E-5</v>
      </c>
      <c r="F4">
        <f>Table4[[#This Row],[Capacity 2025]]</f>
        <v>2.4000000000000001E-5</v>
      </c>
      <c r="G4">
        <f>Table4[[#This Row],[Capacity 2025]]</f>
        <v>2.4000000000000001E-5</v>
      </c>
      <c r="H4">
        <f>Table4[[#This Row],[Capacity 2025]]</f>
        <v>2.4000000000000001E-5</v>
      </c>
      <c r="I4">
        <f>Table4[[#This Row],[Capacity 2025]]</f>
        <v>2.4000000000000001E-5</v>
      </c>
      <c r="J4">
        <f>Table4[[#This Row],[Capacity 2025]]</f>
        <v>2.4000000000000001E-5</v>
      </c>
      <c r="K4">
        <f>Table4[[#This Row],[Capacity 2025]]</f>
        <v>2.4000000000000001E-5</v>
      </c>
      <c r="L4">
        <f>Table4[[#This Row],[Capacity 2050]]</f>
        <v>2.4000000000000001E-5</v>
      </c>
      <c r="M4">
        <f>Table4[[#This Row],[Capacity 2050]]</f>
        <v>2.4000000000000001E-5</v>
      </c>
      <c r="N4">
        <f>Table4[[#This Row],[Capacity 2050]]</f>
        <v>2.4000000000000001E-5</v>
      </c>
      <c r="O4">
        <f>Table4[[#This Row],[Capacity 2025]]</f>
        <v>2.4000000000000001E-5</v>
      </c>
    </row>
    <row r="5" spans="1:15" x14ac:dyDescent="0.2">
      <c r="A5" t="s">
        <v>52</v>
      </c>
      <c r="B5" t="s">
        <v>13</v>
      </c>
      <c r="C5" t="s">
        <v>31</v>
      </c>
      <c r="D5">
        <v>2.4000000000000001E-5</v>
      </c>
      <c r="E5">
        <v>2.4000000000000001E-5</v>
      </c>
      <c r="F5">
        <f>Table4[[#This Row],[Capacity 2025]]</f>
        <v>2.4000000000000001E-5</v>
      </c>
      <c r="G5">
        <f>Table4[[#This Row],[Capacity 2025]]</f>
        <v>2.4000000000000001E-5</v>
      </c>
      <c r="H5">
        <f>Table4[[#This Row],[Capacity 2025]]</f>
        <v>2.4000000000000001E-5</v>
      </c>
      <c r="I5">
        <f>Table4[[#This Row],[Capacity 2025]]</f>
        <v>2.4000000000000001E-5</v>
      </c>
      <c r="J5">
        <f>Table4[[#This Row],[Capacity 2025]]</f>
        <v>2.4000000000000001E-5</v>
      </c>
      <c r="K5">
        <f>Table4[[#This Row],[Capacity 2025]]</f>
        <v>2.4000000000000001E-5</v>
      </c>
      <c r="L5">
        <f>Table4[[#This Row],[Capacity 2050]]</f>
        <v>2.4000000000000001E-5</v>
      </c>
      <c r="M5">
        <f>Table4[[#This Row],[Capacity 2050]]</f>
        <v>2.4000000000000001E-5</v>
      </c>
      <c r="N5">
        <f>Table4[[#This Row],[Capacity 2050]]</f>
        <v>2.4000000000000001E-5</v>
      </c>
      <c r="O5">
        <f>Table4[[#This Row],[Capacity 2025]]</f>
        <v>2.4000000000000001E-5</v>
      </c>
    </row>
    <row r="6" spans="1:15" x14ac:dyDescent="0.2">
      <c r="A6" t="s">
        <v>53</v>
      </c>
      <c r="B6" t="s">
        <v>13</v>
      </c>
      <c r="C6" t="s">
        <v>31</v>
      </c>
      <c r="D6">
        <v>2.04E-4</v>
      </c>
      <c r="E6">
        <v>2.04E-4</v>
      </c>
      <c r="F6">
        <f>Table4[[#This Row],[Capacity 2025]]</f>
        <v>2.04E-4</v>
      </c>
      <c r="G6">
        <f>Table4[[#This Row],[Capacity 2025]]</f>
        <v>2.04E-4</v>
      </c>
      <c r="H6">
        <f>Table4[[#This Row],[Capacity 2025]]</f>
        <v>2.04E-4</v>
      </c>
      <c r="I6">
        <f>Table4[[#This Row],[Capacity 2025]]</f>
        <v>2.04E-4</v>
      </c>
      <c r="J6">
        <f>Table4[[#This Row],[Capacity 2025]]</f>
        <v>2.04E-4</v>
      </c>
      <c r="K6">
        <f>Table4[[#This Row],[Capacity 2025]]</f>
        <v>2.04E-4</v>
      </c>
      <c r="L6">
        <f>Table4[[#This Row],[Capacity 2050]]</f>
        <v>2.04E-4</v>
      </c>
      <c r="M6">
        <f>Table4[[#This Row],[Capacity 2050]]</f>
        <v>2.04E-4</v>
      </c>
      <c r="N6">
        <f>Table4[[#This Row],[Capacity 2050]]</f>
        <v>2.04E-4</v>
      </c>
      <c r="O6">
        <f>Table4[[#This Row],[Capacity 2025]]</f>
        <v>2.04E-4</v>
      </c>
    </row>
    <row r="7" spans="1:15" x14ac:dyDescent="0.2">
      <c r="A7" t="s">
        <v>54</v>
      </c>
      <c r="B7" t="s">
        <v>13</v>
      </c>
      <c r="C7" t="s">
        <v>31</v>
      </c>
      <c r="D7">
        <v>7.2000000000000005E-4</v>
      </c>
      <c r="E7">
        <v>7.2000000000000005E-4</v>
      </c>
      <c r="F7">
        <f>Table4[[#This Row],[Capacity 2025]]</f>
        <v>7.2000000000000005E-4</v>
      </c>
      <c r="G7">
        <f>Table4[[#This Row],[Capacity 2025]]</f>
        <v>7.2000000000000005E-4</v>
      </c>
      <c r="H7">
        <f>Table4[[#This Row],[Capacity 2025]]</f>
        <v>7.2000000000000005E-4</v>
      </c>
      <c r="I7">
        <f>Table4[[#This Row],[Capacity 2025]]</f>
        <v>7.2000000000000005E-4</v>
      </c>
      <c r="J7">
        <f>Table4[[#This Row],[Capacity 2025]]</f>
        <v>7.2000000000000005E-4</v>
      </c>
      <c r="K7">
        <f>Table4[[#This Row],[Capacity 2025]]</f>
        <v>7.2000000000000005E-4</v>
      </c>
      <c r="L7">
        <f>Table4[[#This Row],[Capacity 2050]]</f>
        <v>7.2000000000000005E-4</v>
      </c>
      <c r="M7">
        <f>Table4[[#This Row],[Capacity 2050]]</f>
        <v>7.2000000000000005E-4</v>
      </c>
      <c r="N7">
        <f>Table4[[#This Row],[Capacity 2050]]</f>
        <v>7.2000000000000005E-4</v>
      </c>
      <c r="O7">
        <f>Table4[[#This Row],[Capacity 2025]]</f>
        <v>7.2000000000000005E-4</v>
      </c>
    </row>
    <row r="8" spans="1:15" x14ac:dyDescent="0.2">
      <c r="A8" t="s">
        <v>55</v>
      </c>
      <c r="B8" t="s">
        <v>13</v>
      </c>
      <c r="C8" t="s">
        <v>31</v>
      </c>
      <c r="D8">
        <v>7.2000000000000002E-5</v>
      </c>
      <c r="E8">
        <v>7.2000000000000002E-5</v>
      </c>
      <c r="F8">
        <f>Table4[[#This Row],[Capacity 2025]]</f>
        <v>7.2000000000000002E-5</v>
      </c>
      <c r="G8">
        <f>Table4[[#This Row],[Capacity 2025]]</f>
        <v>7.2000000000000002E-5</v>
      </c>
      <c r="H8">
        <f>Table4[[#This Row],[Capacity 2025]]</f>
        <v>7.2000000000000002E-5</v>
      </c>
      <c r="I8">
        <f>Table4[[#This Row],[Capacity 2025]]</f>
        <v>7.2000000000000002E-5</v>
      </c>
      <c r="J8">
        <f>Table4[[#This Row],[Capacity 2025]]</f>
        <v>7.2000000000000002E-5</v>
      </c>
      <c r="K8">
        <f>Table4[[#This Row],[Capacity 2025]]</f>
        <v>7.2000000000000002E-5</v>
      </c>
      <c r="L8">
        <f>Table4[[#This Row],[Capacity 2050]]</f>
        <v>7.2000000000000002E-5</v>
      </c>
      <c r="M8">
        <f>Table4[[#This Row],[Capacity 2050]]</f>
        <v>7.2000000000000002E-5</v>
      </c>
      <c r="N8">
        <f>Table4[[#This Row],[Capacity 2050]]</f>
        <v>7.2000000000000002E-5</v>
      </c>
      <c r="O8">
        <f>Table4[[#This Row],[Capacity 2025]]</f>
        <v>7.2000000000000002E-5</v>
      </c>
    </row>
    <row r="9" spans="1:15" x14ac:dyDescent="0.2">
      <c r="A9" t="s">
        <v>56</v>
      </c>
      <c r="B9" t="s">
        <v>13</v>
      </c>
      <c r="C9" t="s">
        <v>31</v>
      </c>
      <c r="D9">
        <v>2.4000000000000001E-5</v>
      </c>
      <c r="E9">
        <v>2.4000000000000001E-5</v>
      </c>
      <c r="F9">
        <f>Table4[[#This Row],[Capacity 2025]]</f>
        <v>2.4000000000000001E-5</v>
      </c>
      <c r="G9">
        <f>Table4[[#This Row],[Capacity 2025]]</f>
        <v>2.4000000000000001E-5</v>
      </c>
      <c r="H9">
        <f>Table4[[#This Row],[Capacity 2025]]</f>
        <v>2.4000000000000001E-5</v>
      </c>
      <c r="I9">
        <f>Table4[[#This Row],[Capacity 2025]]</f>
        <v>2.4000000000000001E-5</v>
      </c>
      <c r="J9">
        <f>Table4[[#This Row],[Capacity 2025]]</f>
        <v>2.4000000000000001E-5</v>
      </c>
      <c r="K9">
        <f>Table4[[#This Row],[Capacity 2025]]</f>
        <v>2.4000000000000001E-5</v>
      </c>
      <c r="L9">
        <f>Table4[[#This Row],[Capacity 2050]]</f>
        <v>2.4000000000000001E-5</v>
      </c>
      <c r="M9">
        <f>Table4[[#This Row],[Capacity 2050]]</f>
        <v>2.4000000000000001E-5</v>
      </c>
      <c r="N9">
        <f>Table4[[#This Row],[Capacity 2050]]</f>
        <v>2.4000000000000001E-5</v>
      </c>
      <c r="O9">
        <f>Table4[[#This Row],[Capacity 2025]]</f>
        <v>2.4000000000000001E-5</v>
      </c>
    </row>
    <row r="10" spans="1:15" x14ac:dyDescent="0.2">
      <c r="A10" t="s">
        <v>57</v>
      </c>
      <c r="B10" t="s">
        <v>13</v>
      </c>
      <c r="C10" t="s">
        <v>31</v>
      </c>
      <c r="D10">
        <v>1.3200000000000001E-4</v>
      </c>
      <c r="E10">
        <v>1.3200000000000001E-4</v>
      </c>
      <c r="F10">
        <f>Table4[[#This Row],[Capacity 2025]]</f>
        <v>1.3200000000000001E-4</v>
      </c>
      <c r="G10">
        <f>Table4[[#This Row],[Capacity 2025]]</f>
        <v>1.3200000000000001E-4</v>
      </c>
      <c r="H10">
        <f>Table4[[#This Row],[Capacity 2025]]</f>
        <v>1.3200000000000001E-4</v>
      </c>
      <c r="I10">
        <f>Table4[[#This Row],[Capacity 2025]]</f>
        <v>1.3200000000000001E-4</v>
      </c>
      <c r="J10">
        <f>Table4[[#This Row],[Capacity 2025]]</f>
        <v>1.3200000000000001E-4</v>
      </c>
      <c r="K10">
        <f>Table4[[#This Row],[Capacity 2025]]</f>
        <v>1.3200000000000001E-4</v>
      </c>
      <c r="L10">
        <f>Table4[[#This Row],[Capacity 2050]]</f>
        <v>1.3200000000000001E-4</v>
      </c>
      <c r="M10">
        <f>Table4[[#This Row],[Capacity 2050]]</f>
        <v>1.3200000000000001E-4</v>
      </c>
      <c r="N10">
        <f>Table4[[#This Row],[Capacity 2050]]</f>
        <v>1.3200000000000001E-4</v>
      </c>
      <c r="O10">
        <f>Table4[[#This Row],[Capacity 2025]]</f>
        <v>1.3200000000000001E-4</v>
      </c>
    </row>
    <row r="11" spans="1:15" x14ac:dyDescent="0.2">
      <c r="A11" t="s">
        <v>58</v>
      </c>
      <c r="B11" t="s">
        <v>13</v>
      </c>
      <c r="C11" t="s">
        <v>31</v>
      </c>
      <c r="D11">
        <v>2.4000000000000001E-5</v>
      </c>
      <c r="E11">
        <v>2.4000000000000001E-5</v>
      </c>
      <c r="F11">
        <f>Table4[[#This Row],[Capacity 2025]]</f>
        <v>2.4000000000000001E-5</v>
      </c>
      <c r="G11">
        <f>Table4[[#This Row],[Capacity 2025]]</f>
        <v>2.4000000000000001E-5</v>
      </c>
      <c r="H11">
        <f>Table4[[#This Row],[Capacity 2025]]</f>
        <v>2.4000000000000001E-5</v>
      </c>
      <c r="I11">
        <f>Table4[[#This Row],[Capacity 2025]]</f>
        <v>2.4000000000000001E-5</v>
      </c>
      <c r="J11">
        <f>Table4[[#This Row],[Capacity 2025]]</f>
        <v>2.4000000000000001E-5</v>
      </c>
      <c r="K11">
        <f>Table4[[#This Row],[Capacity 2025]]</f>
        <v>2.4000000000000001E-5</v>
      </c>
      <c r="L11">
        <f>Table4[[#This Row],[Capacity 2050]]</f>
        <v>2.4000000000000001E-5</v>
      </c>
      <c r="M11">
        <f>Table4[[#This Row],[Capacity 2050]]</f>
        <v>2.4000000000000001E-5</v>
      </c>
      <c r="N11">
        <f>Table4[[#This Row],[Capacity 2050]]</f>
        <v>2.4000000000000001E-5</v>
      </c>
      <c r="O11">
        <f>Table4[[#This Row],[Capacity 2025]]</f>
        <v>2.4000000000000001E-5</v>
      </c>
    </row>
    <row r="12" spans="1:15" x14ac:dyDescent="0.2">
      <c r="A12" t="s">
        <v>59</v>
      </c>
      <c r="B12" t="s">
        <v>13</v>
      </c>
      <c r="C12" t="s">
        <v>31</v>
      </c>
      <c r="D12">
        <v>2.4000000000000001E-5</v>
      </c>
      <c r="E12">
        <v>2.4000000000000001E-5</v>
      </c>
      <c r="F12">
        <f>Table4[[#This Row],[Capacity 2025]]</f>
        <v>2.4000000000000001E-5</v>
      </c>
      <c r="G12">
        <f>Table4[[#This Row],[Capacity 2025]]</f>
        <v>2.4000000000000001E-5</v>
      </c>
      <c r="H12">
        <f>Table4[[#This Row],[Capacity 2025]]</f>
        <v>2.4000000000000001E-5</v>
      </c>
      <c r="I12">
        <f>Table4[[#This Row],[Capacity 2025]]</f>
        <v>2.4000000000000001E-5</v>
      </c>
      <c r="J12">
        <f>Table4[[#This Row],[Capacity 2025]]</f>
        <v>2.4000000000000001E-5</v>
      </c>
      <c r="K12">
        <f>Table4[[#This Row],[Capacity 2025]]</f>
        <v>2.4000000000000001E-5</v>
      </c>
      <c r="L12">
        <f>Table4[[#This Row],[Capacity 2050]]</f>
        <v>2.4000000000000001E-5</v>
      </c>
      <c r="M12">
        <f>Table4[[#This Row],[Capacity 2050]]</f>
        <v>2.4000000000000001E-5</v>
      </c>
      <c r="N12">
        <f>Table4[[#This Row],[Capacity 2050]]</f>
        <v>2.4000000000000001E-5</v>
      </c>
      <c r="O12">
        <f>Table4[[#This Row],[Capacity 2025]]</f>
        <v>2.4000000000000001E-5</v>
      </c>
    </row>
    <row r="13" spans="1:15" x14ac:dyDescent="0.2">
      <c r="A13" t="s">
        <v>60</v>
      </c>
      <c r="B13" t="s">
        <v>13</v>
      </c>
      <c r="C13" t="s">
        <v>31</v>
      </c>
      <c r="D13">
        <v>6.0000000000000002E-5</v>
      </c>
      <c r="E13">
        <v>6.0000000000000002E-5</v>
      </c>
      <c r="F13">
        <f>Table4[[#This Row],[Capacity 2025]]</f>
        <v>6.0000000000000002E-5</v>
      </c>
      <c r="G13">
        <f>Table4[[#This Row],[Capacity 2025]]</f>
        <v>6.0000000000000002E-5</v>
      </c>
      <c r="H13">
        <f>Table4[[#This Row],[Capacity 2025]]</f>
        <v>6.0000000000000002E-5</v>
      </c>
      <c r="I13">
        <f>Table4[[#This Row],[Capacity 2025]]</f>
        <v>6.0000000000000002E-5</v>
      </c>
      <c r="J13">
        <f>Table4[[#This Row],[Capacity 2025]]</f>
        <v>6.0000000000000002E-5</v>
      </c>
      <c r="K13">
        <f>Table4[[#This Row],[Capacity 2025]]</f>
        <v>6.0000000000000002E-5</v>
      </c>
      <c r="L13">
        <f>Table4[[#This Row],[Capacity 2050]]</f>
        <v>6.0000000000000002E-5</v>
      </c>
      <c r="M13">
        <f>Table4[[#This Row],[Capacity 2050]]</f>
        <v>6.0000000000000002E-5</v>
      </c>
      <c r="N13">
        <f>Table4[[#This Row],[Capacity 2050]]</f>
        <v>6.0000000000000002E-5</v>
      </c>
      <c r="O13">
        <f>Table4[[#This Row],[Capacity 2025]]</f>
        <v>6.0000000000000002E-5</v>
      </c>
    </row>
    <row r="14" spans="1:15" x14ac:dyDescent="0.2">
      <c r="A14" t="s">
        <v>61</v>
      </c>
      <c r="B14" t="s">
        <v>13</v>
      </c>
      <c r="C14" t="s">
        <v>31</v>
      </c>
      <c r="D14">
        <v>7.2000000000000002E-5</v>
      </c>
      <c r="E14">
        <v>7.2000000000000002E-5</v>
      </c>
      <c r="F14">
        <f>Table4[[#This Row],[Capacity 2025]]</f>
        <v>7.2000000000000002E-5</v>
      </c>
      <c r="G14">
        <f>Table4[[#This Row],[Capacity 2025]]</f>
        <v>7.2000000000000002E-5</v>
      </c>
      <c r="H14">
        <f>Table4[[#This Row],[Capacity 2025]]</f>
        <v>7.2000000000000002E-5</v>
      </c>
      <c r="I14">
        <f>Table4[[#This Row],[Capacity 2025]]</f>
        <v>7.2000000000000002E-5</v>
      </c>
      <c r="J14">
        <f>Table4[[#This Row],[Capacity 2025]]</f>
        <v>7.2000000000000002E-5</v>
      </c>
      <c r="K14">
        <f>Table4[[#This Row],[Capacity 2025]]</f>
        <v>7.2000000000000002E-5</v>
      </c>
      <c r="L14">
        <f>Table4[[#This Row],[Capacity 2050]]</f>
        <v>7.2000000000000002E-5</v>
      </c>
      <c r="M14">
        <f>Table4[[#This Row],[Capacity 2050]]</f>
        <v>7.2000000000000002E-5</v>
      </c>
      <c r="N14">
        <f>Table4[[#This Row],[Capacity 2050]]</f>
        <v>7.2000000000000002E-5</v>
      </c>
      <c r="O14">
        <f>Table4[[#This Row],[Capacity 2025]]</f>
        <v>7.2000000000000002E-5</v>
      </c>
    </row>
    <row r="15" spans="1:15" x14ac:dyDescent="0.2">
      <c r="A15" t="s">
        <v>62</v>
      </c>
      <c r="B15" t="s">
        <v>13</v>
      </c>
      <c r="C15" t="s">
        <v>31</v>
      </c>
      <c r="D15">
        <v>2.4000000000000001E-5</v>
      </c>
      <c r="E15">
        <v>2.4000000000000001E-5</v>
      </c>
      <c r="F15">
        <f>Table4[[#This Row],[Capacity 2025]]</f>
        <v>2.4000000000000001E-5</v>
      </c>
      <c r="G15">
        <f>Table4[[#This Row],[Capacity 2025]]</f>
        <v>2.4000000000000001E-5</v>
      </c>
      <c r="H15">
        <f>Table4[[#This Row],[Capacity 2025]]</f>
        <v>2.4000000000000001E-5</v>
      </c>
      <c r="I15">
        <f>Table4[[#This Row],[Capacity 2025]]</f>
        <v>2.4000000000000001E-5</v>
      </c>
      <c r="J15">
        <f>Table4[[#This Row],[Capacity 2025]]</f>
        <v>2.4000000000000001E-5</v>
      </c>
      <c r="K15">
        <f>Table4[[#This Row],[Capacity 2025]]</f>
        <v>2.4000000000000001E-5</v>
      </c>
      <c r="L15">
        <f>Table4[[#This Row],[Capacity 2050]]</f>
        <v>2.4000000000000001E-5</v>
      </c>
      <c r="M15">
        <f>Table4[[#This Row],[Capacity 2050]]</f>
        <v>2.4000000000000001E-5</v>
      </c>
      <c r="N15">
        <f>Table4[[#This Row],[Capacity 2050]]</f>
        <v>2.4000000000000001E-5</v>
      </c>
      <c r="O15">
        <f>Table4[[#This Row],[Capacity 2025]]</f>
        <v>2.4000000000000001E-5</v>
      </c>
    </row>
    <row r="16" spans="1:15" x14ac:dyDescent="0.2">
      <c r="A16" t="s">
        <v>63</v>
      </c>
      <c r="B16" t="s">
        <v>13</v>
      </c>
      <c r="C16" t="s">
        <v>31</v>
      </c>
      <c r="D16">
        <v>2.4000000000000001E-5</v>
      </c>
      <c r="E16">
        <v>2.4000000000000001E-5</v>
      </c>
      <c r="F16">
        <f>Table4[[#This Row],[Capacity 2025]]</f>
        <v>2.4000000000000001E-5</v>
      </c>
      <c r="G16">
        <f>Table4[[#This Row],[Capacity 2025]]</f>
        <v>2.4000000000000001E-5</v>
      </c>
      <c r="H16">
        <f>Table4[[#This Row],[Capacity 2025]]</f>
        <v>2.4000000000000001E-5</v>
      </c>
      <c r="I16">
        <f>Table4[[#This Row],[Capacity 2025]]</f>
        <v>2.4000000000000001E-5</v>
      </c>
      <c r="J16">
        <f>Table4[[#This Row],[Capacity 2025]]</f>
        <v>2.4000000000000001E-5</v>
      </c>
      <c r="K16">
        <f>Table4[[#This Row],[Capacity 2025]]</f>
        <v>2.4000000000000001E-5</v>
      </c>
      <c r="L16">
        <f>Table4[[#This Row],[Capacity 2050]]</f>
        <v>2.4000000000000001E-5</v>
      </c>
      <c r="M16">
        <f>Table4[[#This Row],[Capacity 2050]]</f>
        <v>2.4000000000000001E-5</v>
      </c>
      <c r="N16">
        <f>Table4[[#This Row],[Capacity 2050]]</f>
        <v>2.4000000000000001E-5</v>
      </c>
      <c r="O16">
        <f>Table4[[#This Row],[Capacity 2025]]</f>
        <v>2.4000000000000001E-5</v>
      </c>
    </row>
    <row r="17" spans="1:15" x14ac:dyDescent="0.2">
      <c r="A17" t="s">
        <v>64</v>
      </c>
      <c r="B17" t="s">
        <v>13</v>
      </c>
      <c r="C17" t="s">
        <v>31</v>
      </c>
      <c r="D17">
        <v>7.2000000000000002E-5</v>
      </c>
      <c r="E17">
        <v>7.2000000000000002E-5</v>
      </c>
      <c r="F17">
        <f>Table4[[#This Row],[Capacity 2025]]</f>
        <v>7.2000000000000002E-5</v>
      </c>
      <c r="G17">
        <f>Table4[[#This Row],[Capacity 2025]]</f>
        <v>7.2000000000000002E-5</v>
      </c>
      <c r="H17">
        <f>Table4[[#This Row],[Capacity 2025]]</f>
        <v>7.2000000000000002E-5</v>
      </c>
      <c r="I17">
        <f>Table4[[#This Row],[Capacity 2025]]</f>
        <v>7.2000000000000002E-5</v>
      </c>
      <c r="J17">
        <f>Table4[[#This Row],[Capacity 2025]]</f>
        <v>7.2000000000000002E-5</v>
      </c>
      <c r="K17">
        <f>Table4[[#This Row],[Capacity 2025]]</f>
        <v>7.2000000000000002E-5</v>
      </c>
      <c r="L17">
        <f>Table4[[#This Row],[Capacity 2050]]</f>
        <v>7.2000000000000002E-5</v>
      </c>
      <c r="M17">
        <f>Table4[[#This Row],[Capacity 2050]]</f>
        <v>7.2000000000000002E-5</v>
      </c>
      <c r="N17">
        <f>Table4[[#This Row],[Capacity 2050]]</f>
        <v>7.2000000000000002E-5</v>
      </c>
      <c r="O17">
        <f>Table4[[#This Row],[Capacity 2025]]</f>
        <v>7.2000000000000002E-5</v>
      </c>
    </row>
    <row r="18" spans="1:15" x14ac:dyDescent="0.2">
      <c r="A18" t="s">
        <v>65</v>
      </c>
      <c r="B18" t="s">
        <v>13</v>
      </c>
      <c r="C18" t="s">
        <v>31</v>
      </c>
      <c r="D18">
        <v>2.7599999999999999E-4</v>
      </c>
      <c r="E18">
        <v>2.7599999999999999E-4</v>
      </c>
      <c r="F18">
        <f>Table4[[#This Row],[Capacity 2025]]</f>
        <v>2.7599999999999999E-4</v>
      </c>
      <c r="G18">
        <f>Table4[[#This Row],[Capacity 2025]]</f>
        <v>2.7599999999999999E-4</v>
      </c>
      <c r="H18">
        <f>Table4[[#This Row],[Capacity 2025]]</f>
        <v>2.7599999999999999E-4</v>
      </c>
      <c r="I18">
        <f>Table4[[#This Row],[Capacity 2025]]</f>
        <v>2.7599999999999999E-4</v>
      </c>
      <c r="J18">
        <f>Table4[[#This Row],[Capacity 2025]]</f>
        <v>2.7599999999999999E-4</v>
      </c>
      <c r="K18">
        <f>Table4[[#This Row],[Capacity 2025]]</f>
        <v>2.7599999999999999E-4</v>
      </c>
      <c r="L18">
        <f>Table4[[#This Row],[Capacity 2050]]</f>
        <v>2.7599999999999999E-4</v>
      </c>
      <c r="M18">
        <f>Table4[[#This Row],[Capacity 2050]]</f>
        <v>2.7599999999999999E-4</v>
      </c>
      <c r="N18">
        <f>Table4[[#This Row],[Capacity 2050]]</f>
        <v>2.7599999999999999E-4</v>
      </c>
      <c r="O18">
        <f>Table4[[#This Row],[Capacity 2025]]</f>
        <v>2.7599999999999999E-4</v>
      </c>
    </row>
    <row r="19" spans="1:15" x14ac:dyDescent="0.2">
      <c r="A19" t="s">
        <v>66</v>
      </c>
      <c r="B19" t="s">
        <v>13</v>
      </c>
      <c r="C19" t="s">
        <v>31</v>
      </c>
      <c r="D19">
        <v>2.4000000000000001E-5</v>
      </c>
      <c r="E19">
        <v>2.4000000000000001E-5</v>
      </c>
      <c r="F19">
        <f>Table4[[#This Row],[Capacity 2025]]</f>
        <v>2.4000000000000001E-5</v>
      </c>
      <c r="G19">
        <f>Table4[[#This Row],[Capacity 2025]]</f>
        <v>2.4000000000000001E-5</v>
      </c>
      <c r="H19">
        <f>Table4[[#This Row],[Capacity 2025]]</f>
        <v>2.4000000000000001E-5</v>
      </c>
      <c r="I19">
        <f>Table4[[#This Row],[Capacity 2025]]</f>
        <v>2.4000000000000001E-5</v>
      </c>
      <c r="J19">
        <f>Table4[[#This Row],[Capacity 2025]]</f>
        <v>2.4000000000000001E-5</v>
      </c>
      <c r="K19">
        <f>Table4[[#This Row],[Capacity 2025]]</f>
        <v>2.4000000000000001E-5</v>
      </c>
      <c r="L19">
        <f>Table4[[#This Row],[Capacity 2050]]</f>
        <v>2.4000000000000001E-5</v>
      </c>
      <c r="M19">
        <f>Table4[[#This Row],[Capacity 2050]]</f>
        <v>2.4000000000000001E-5</v>
      </c>
      <c r="N19">
        <f>Table4[[#This Row],[Capacity 2050]]</f>
        <v>2.4000000000000001E-5</v>
      </c>
      <c r="O19">
        <f>Table4[[#This Row],[Capacity 2025]]</f>
        <v>2.4000000000000001E-5</v>
      </c>
    </row>
    <row r="20" spans="1:15" x14ac:dyDescent="0.2">
      <c r="A20" t="s">
        <v>67</v>
      </c>
      <c r="B20" t="s">
        <v>13</v>
      </c>
      <c r="C20" t="s">
        <v>31</v>
      </c>
      <c r="D20">
        <v>1.56E-4</v>
      </c>
      <c r="E20">
        <v>1.56E-4</v>
      </c>
      <c r="F20">
        <f>Table4[[#This Row],[Capacity 2025]]</f>
        <v>1.56E-4</v>
      </c>
      <c r="G20">
        <f>Table4[[#This Row],[Capacity 2025]]</f>
        <v>1.56E-4</v>
      </c>
      <c r="H20">
        <f>Table4[[#This Row],[Capacity 2025]]</f>
        <v>1.56E-4</v>
      </c>
      <c r="I20">
        <f>Table4[[#This Row],[Capacity 2025]]</f>
        <v>1.56E-4</v>
      </c>
      <c r="J20">
        <f>Table4[[#This Row],[Capacity 2025]]</f>
        <v>1.56E-4</v>
      </c>
      <c r="K20">
        <f>Table4[[#This Row],[Capacity 2025]]</f>
        <v>1.56E-4</v>
      </c>
      <c r="L20">
        <f>Table4[[#This Row],[Capacity 2050]]</f>
        <v>1.56E-4</v>
      </c>
      <c r="M20">
        <f>Table4[[#This Row],[Capacity 2050]]</f>
        <v>1.56E-4</v>
      </c>
      <c r="N20">
        <f>Table4[[#This Row],[Capacity 2050]]</f>
        <v>1.56E-4</v>
      </c>
      <c r="O20">
        <f>Table4[[#This Row],[Capacity 2025]]</f>
        <v>1.56E-4</v>
      </c>
    </row>
    <row r="21" spans="1:15" x14ac:dyDescent="0.2">
      <c r="A21" t="s">
        <v>68</v>
      </c>
      <c r="B21" t="s">
        <v>13</v>
      </c>
      <c r="C21" t="s">
        <v>31</v>
      </c>
      <c r="D21">
        <v>2.4000000000000001E-5</v>
      </c>
      <c r="E21">
        <v>2.4000000000000001E-5</v>
      </c>
      <c r="F21">
        <f>Table4[[#This Row],[Capacity 2025]]</f>
        <v>2.4000000000000001E-5</v>
      </c>
      <c r="G21">
        <f>Table4[[#This Row],[Capacity 2025]]</f>
        <v>2.4000000000000001E-5</v>
      </c>
      <c r="H21">
        <f>Table4[[#This Row],[Capacity 2025]]</f>
        <v>2.4000000000000001E-5</v>
      </c>
      <c r="I21">
        <f>Table4[[#This Row],[Capacity 2025]]</f>
        <v>2.4000000000000001E-5</v>
      </c>
      <c r="J21">
        <f>Table4[[#This Row],[Capacity 2025]]</f>
        <v>2.4000000000000001E-5</v>
      </c>
      <c r="K21">
        <f>Table4[[#This Row],[Capacity 2025]]</f>
        <v>2.4000000000000001E-5</v>
      </c>
      <c r="L21">
        <f>Table4[[#This Row],[Capacity 2050]]</f>
        <v>2.4000000000000001E-5</v>
      </c>
      <c r="M21">
        <f>Table4[[#This Row],[Capacity 2050]]</f>
        <v>2.4000000000000001E-5</v>
      </c>
      <c r="N21">
        <f>Table4[[#This Row],[Capacity 2050]]</f>
        <v>2.4000000000000001E-5</v>
      </c>
      <c r="O21">
        <f>Table4[[#This Row],[Capacity 2025]]</f>
        <v>2.4000000000000001E-5</v>
      </c>
    </row>
    <row r="22" spans="1:15" x14ac:dyDescent="0.2">
      <c r="A22" t="s">
        <v>69</v>
      </c>
      <c r="B22" t="s">
        <v>13</v>
      </c>
      <c r="C22" t="s">
        <v>31</v>
      </c>
      <c r="D22">
        <v>7.2000000000000002E-5</v>
      </c>
      <c r="E22">
        <v>7.2000000000000002E-5</v>
      </c>
      <c r="F22">
        <f>Table4[[#This Row],[Capacity 2025]]</f>
        <v>7.2000000000000002E-5</v>
      </c>
      <c r="G22">
        <f>Table4[[#This Row],[Capacity 2025]]</f>
        <v>7.2000000000000002E-5</v>
      </c>
      <c r="H22">
        <f>Table4[[#This Row],[Capacity 2025]]</f>
        <v>7.2000000000000002E-5</v>
      </c>
      <c r="I22">
        <f>Table4[[#This Row],[Capacity 2025]]</f>
        <v>7.2000000000000002E-5</v>
      </c>
      <c r="J22">
        <f>Table4[[#This Row],[Capacity 2025]]</f>
        <v>7.2000000000000002E-5</v>
      </c>
      <c r="K22">
        <f>Table4[[#This Row],[Capacity 2025]]</f>
        <v>7.2000000000000002E-5</v>
      </c>
      <c r="L22">
        <f>Table4[[#This Row],[Capacity 2050]]</f>
        <v>7.2000000000000002E-5</v>
      </c>
      <c r="M22">
        <f>Table4[[#This Row],[Capacity 2050]]</f>
        <v>7.2000000000000002E-5</v>
      </c>
      <c r="N22">
        <f>Table4[[#This Row],[Capacity 2050]]</f>
        <v>7.2000000000000002E-5</v>
      </c>
      <c r="O22">
        <f>Table4[[#This Row],[Capacity 2025]]</f>
        <v>7.2000000000000002E-5</v>
      </c>
    </row>
    <row r="23" spans="1:15" x14ac:dyDescent="0.2">
      <c r="A23" t="s">
        <v>70</v>
      </c>
      <c r="B23" t="s">
        <v>13</v>
      </c>
      <c r="C23" t="s">
        <v>31</v>
      </c>
      <c r="D23">
        <v>2.4000000000000001E-5</v>
      </c>
      <c r="E23">
        <v>2.4000000000000001E-5</v>
      </c>
      <c r="F23">
        <f>Table4[[#This Row],[Capacity 2025]]</f>
        <v>2.4000000000000001E-5</v>
      </c>
      <c r="G23">
        <f>Table4[[#This Row],[Capacity 2025]]</f>
        <v>2.4000000000000001E-5</v>
      </c>
      <c r="H23">
        <f>Table4[[#This Row],[Capacity 2025]]</f>
        <v>2.4000000000000001E-5</v>
      </c>
      <c r="I23">
        <f>Table4[[#This Row],[Capacity 2025]]</f>
        <v>2.4000000000000001E-5</v>
      </c>
      <c r="J23">
        <f>Table4[[#This Row],[Capacity 2025]]</f>
        <v>2.4000000000000001E-5</v>
      </c>
      <c r="K23">
        <f>Table4[[#This Row],[Capacity 2025]]</f>
        <v>2.4000000000000001E-5</v>
      </c>
      <c r="L23">
        <f>Table4[[#This Row],[Capacity 2050]]</f>
        <v>2.4000000000000001E-5</v>
      </c>
      <c r="M23">
        <f>Table4[[#This Row],[Capacity 2050]]</f>
        <v>2.4000000000000001E-5</v>
      </c>
      <c r="N23">
        <f>Table4[[#This Row],[Capacity 2050]]</f>
        <v>2.4000000000000001E-5</v>
      </c>
      <c r="O23">
        <f>Table4[[#This Row],[Capacity 2025]]</f>
        <v>2.4000000000000001E-5</v>
      </c>
    </row>
    <row r="24" spans="1:15" x14ac:dyDescent="0.2">
      <c r="A24" t="s">
        <v>71</v>
      </c>
      <c r="B24" t="s">
        <v>13</v>
      </c>
      <c r="C24" t="s">
        <v>31</v>
      </c>
      <c r="D24">
        <v>2.4000000000000001E-5</v>
      </c>
      <c r="E24">
        <v>2.4000000000000001E-5</v>
      </c>
      <c r="F24">
        <f>Table4[[#This Row],[Capacity 2025]]</f>
        <v>2.4000000000000001E-5</v>
      </c>
      <c r="G24">
        <f>Table4[[#This Row],[Capacity 2025]]</f>
        <v>2.4000000000000001E-5</v>
      </c>
      <c r="H24">
        <f>Table4[[#This Row],[Capacity 2025]]</f>
        <v>2.4000000000000001E-5</v>
      </c>
      <c r="I24">
        <f>Table4[[#This Row],[Capacity 2025]]</f>
        <v>2.4000000000000001E-5</v>
      </c>
      <c r="J24">
        <f>Table4[[#This Row],[Capacity 2025]]</f>
        <v>2.4000000000000001E-5</v>
      </c>
      <c r="K24">
        <f>Table4[[#This Row],[Capacity 2025]]</f>
        <v>2.4000000000000001E-5</v>
      </c>
      <c r="L24">
        <f>Table4[[#This Row],[Capacity 2050]]</f>
        <v>2.4000000000000001E-5</v>
      </c>
      <c r="M24">
        <f>Table4[[#This Row],[Capacity 2050]]</f>
        <v>2.4000000000000001E-5</v>
      </c>
      <c r="N24">
        <f>Table4[[#This Row],[Capacity 2050]]</f>
        <v>2.4000000000000001E-5</v>
      </c>
      <c r="O24">
        <f>Table4[[#This Row],[Capacity 2025]]</f>
        <v>2.4000000000000001E-5</v>
      </c>
    </row>
    <row r="25" spans="1:15" x14ac:dyDescent="0.2">
      <c r="A25" t="s">
        <v>72</v>
      </c>
      <c r="B25" t="s">
        <v>13</v>
      </c>
      <c r="C25" t="s">
        <v>31</v>
      </c>
      <c r="D25">
        <v>2.2800000000000001E-4</v>
      </c>
      <c r="E25">
        <v>2.2800000000000001E-4</v>
      </c>
      <c r="F25">
        <f>Table4[[#This Row],[Capacity 2025]]</f>
        <v>2.2800000000000001E-4</v>
      </c>
      <c r="G25">
        <f>Table4[[#This Row],[Capacity 2025]]</f>
        <v>2.2800000000000001E-4</v>
      </c>
      <c r="H25">
        <f>Table4[[#This Row],[Capacity 2025]]</f>
        <v>2.2800000000000001E-4</v>
      </c>
      <c r="I25">
        <f>Table4[[#This Row],[Capacity 2025]]</f>
        <v>2.2800000000000001E-4</v>
      </c>
      <c r="J25">
        <f>Table4[[#This Row],[Capacity 2025]]</f>
        <v>2.2800000000000001E-4</v>
      </c>
      <c r="K25">
        <f>Table4[[#This Row],[Capacity 2025]]</f>
        <v>2.2800000000000001E-4</v>
      </c>
      <c r="L25">
        <f>Table4[[#This Row],[Capacity 2050]]</f>
        <v>2.2800000000000001E-4</v>
      </c>
      <c r="M25">
        <f>Table4[[#This Row],[Capacity 2050]]</f>
        <v>2.2800000000000001E-4</v>
      </c>
      <c r="N25">
        <f>Table4[[#This Row],[Capacity 2050]]</f>
        <v>2.2800000000000001E-4</v>
      </c>
      <c r="O25">
        <f>Table4[[#This Row],[Capacity 2025]]</f>
        <v>2.2800000000000001E-4</v>
      </c>
    </row>
    <row r="26" spans="1:15" x14ac:dyDescent="0.2">
      <c r="A26" t="s">
        <v>73</v>
      </c>
      <c r="B26" t="s">
        <v>13</v>
      </c>
      <c r="C26" t="s">
        <v>31</v>
      </c>
      <c r="D26">
        <v>6.0000000000000002E-5</v>
      </c>
      <c r="E26">
        <v>6.0000000000000002E-5</v>
      </c>
      <c r="F26">
        <f>Table4[[#This Row],[Capacity 2025]]</f>
        <v>6.0000000000000002E-5</v>
      </c>
      <c r="G26">
        <f>Table4[[#This Row],[Capacity 2025]]</f>
        <v>6.0000000000000002E-5</v>
      </c>
      <c r="H26">
        <f>Table4[[#This Row],[Capacity 2025]]</f>
        <v>6.0000000000000002E-5</v>
      </c>
      <c r="I26">
        <f>Table4[[#This Row],[Capacity 2025]]</f>
        <v>6.0000000000000002E-5</v>
      </c>
      <c r="J26">
        <f>Table4[[#This Row],[Capacity 2025]]</f>
        <v>6.0000000000000002E-5</v>
      </c>
      <c r="K26">
        <f>Table4[[#This Row],[Capacity 2025]]</f>
        <v>6.0000000000000002E-5</v>
      </c>
      <c r="L26">
        <f>Table4[[#This Row],[Capacity 2050]]</f>
        <v>6.0000000000000002E-5</v>
      </c>
      <c r="M26">
        <f>Table4[[#This Row],[Capacity 2050]]</f>
        <v>6.0000000000000002E-5</v>
      </c>
      <c r="N26">
        <f>Table4[[#This Row],[Capacity 2050]]</f>
        <v>6.0000000000000002E-5</v>
      </c>
      <c r="O26">
        <f>Table4[[#This Row],[Capacity 2025]]</f>
        <v>6.0000000000000002E-5</v>
      </c>
    </row>
    <row r="27" spans="1:15" x14ac:dyDescent="0.2">
      <c r="A27" t="s">
        <v>74</v>
      </c>
      <c r="B27" t="s">
        <v>13</v>
      </c>
      <c r="C27" t="s">
        <v>31</v>
      </c>
      <c r="D27">
        <v>2.4000000000000001E-5</v>
      </c>
      <c r="E27">
        <v>2.4000000000000001E-5</v>
      </c>
      <c r="F27">
        <f>Table4[[#This Row],[Capacity 2025]]</f>
        <v>2.4000000000000001E-5</v>
      </c>
      <c r="G27">
        <f>Table4[[#This Row],[Capacity 2025]]</f>
        <v>2.4000000000000001E-5</v>
      </c>
      <c r="H27">
        <f>Table4[[#This Row],[Capacity 2025]]</f>
        <v>2.4000000000000001E-5</v>
      </c>
      <c r="I27">
        <f>Table4[[#This Row],[Capacity 2025]]</f>
        <v>2.4000000000000001E-5</v>
      </c>
      <c r="J27">
        <f>Table4[[#This Row],[Capacity 2025]]</f>
        <v>2.4000000000000001E-5</v>
      </c>
      <c r="K27">
        <f>Table4[[#This Row],[Capacity 2025]]</f>
        <v>2.4000000000000001E-5</v>
      </c>
      <c r="L27">
        <f>Table4[[#This Row],[Capacity 2050]]</f>
        <v>2.4000000000000001E-5</v>
      </c>
      <c r="M27">
        <f>Table4[[#This Row],[Capacity 2050]]</f>
        <v>2.4000000000000001E-5</v>
      </c>
      <c r="N27">
        <f>Table4[[#This Row],[Capacity 2050]]</f>
        <v>2.4000000000000001E-5</v>
      </c>
      <c r="O27">
        <f>Table4[[#This Row],[Capacity 2025]]</f>
        <v>2.4000000000000001E-5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52843-AF45-D14C-8F10-ACE105F812A8}">
  <dimension ref="A1:N1"/>
  <sheetViews>
    <sheetView tabSelected="1" workbookViewId="0">
      <selection activeCell="F33" sqref="F33"/>
    </sheetView>
  </sheetViews>
  <sheetFormatPr baseColWidth="10" defaultRowHeight="16" x14ac:dyDescent="0.2"/>
  <sheetData>
    <row r="1" spans="1:14" x14ac:dyDescent="0.2">
      <c r="A1" t="s">
        <v>8</v>
      </c>
      <c r="B1" t="s">
        <v>9</v>
      </c>
      <c r="C1" t="s">
        <v>10</v>
      </c>
      <c r="D1" t="s">
        <v>11</v>
      </c>
      <c r="E1" t="s">
        <v>84</v>
      </c>
      <c r="F1" t="s">
        <v>12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Conversion Data</vt:lpstr>
      <vt:lpstr>Capacities</vt:lpstr>
      <vt:lpstr>Repurposing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2023-03-15T19:18:04Z</dcterms:created>
  <dcterms:modified xsi:type="dcterms:W3CDTF">2023-12-18T13:06:36Z</dcterms:modified>
</cp:coreProperties>
</file>