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orenmulvad/Desktop/"/>
    </mc:Choice>
  </mc:AlternateContent>
  <bookViews>
    <workbookView xWindow="-25600" yWindow="-10340" windowWidth="25600" windowHeight="28340" tabRatio="500"/>
  </bookViews>
  <sheets>
    <sheet name="Gennemsni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2" i="1"/>
  <c r="E3" i="1"/>
  <c r="E4" i="1"/>
  <c r="E5" i="1"/>
  <c r="E6" i="1"/>
  <c r="E7" i="1"/>
  <c r="E8" i="1"/>
  <c r="E9" i="1"/>
  <c r="C25" i="1"/>
  <c r="G10" i="1"/>
  <c r="G11" i="1"/>
  <c r="G12" i="1"/>
  <c r="G13" i="1"/>
  <c r="G14" i="1"/>
  <c r="G15" i="1"/>
  <c r="G16" i="1"/>
  <c r="G17" i="1"/>
  <c r="G2" i="1"/>
  <c r="G3" i="1"/>
  <c r="G4" i="1"/>
  <c r="G5" i="1"/>
  <c r="G6" i="1"/>
  <c r="G7" i="1"/>
  <c r="G8" i="1"/>
  <c r="G9" i="1"/>
  <c r="C24" i="1"/>
  <c r="C22" i="1"/>
  <c r="F10" i="1"/>
  <c r="F11" i="1"/>
  <c r="F12" i="1"/>
  <c r="F13" i="1"/>
  <c r="F14" i="1"/>
  <c r="F15" i="1"/>
  <c r="F16" i="1"/>
  <c r="F17" i="1"/>
  <c r="F2" i="1"/>
  <c r="F3" i="1"/>
  <c r="F4" i="1"/>
  <c r="F5" i="1"/>
  <c r="F6" i="1"/>
  <c r="F7" i="1"/>
  <c r="F8" i="1"/>
  <c r="F9" i="1"/>
  <c r="C21" i="1"/>
  <c r="C19" i="1"/>
</calcChain>
</file>

<file path=xl/sharedStrings.xml><?xml version="1.0" encoding="utf-8"?>
<sst xmlns="http://schemas.openxmlformats.org/spreadsheetml/2006/main" count="29" uniqueCount="28">
  <si>
    <t>Fag</t>
  </si>
  <si>
    <t>Karakter</t>
  </si>
  <si>
    <t>Softwareudvikling</t>
  </si>
  <si>
    <t>Interaktionsdesign</t>
  </si>
  <si>
    <t>Vægtet karakter</t>
  </si>
  <si>
    <t>B</t>
  </si>
  <si>
    <t>Computersystemer</t>
  </si>
  <si>
    <t>Matematisk analyse og statistik</t>
  </si>
  <si>
    <t>Diskret matematik og algoritmer</t>
  </si>
  <si>
    <t>Programmering og problemløsning</t>
  </si>
  <si>
    <t>Lineær algebra i datalogi</t>
  </si>
  <si>
    <t>Modelling and Analysis of Data</t>
  </si>
  <si>
    <t>Algoritmer og datastrukturer</t>
  </si>
  <si>
    <t>Random shit 1</t>
  </si>
  <si>
    <t>Random shit 2</t>
  </si>
  <si>
    <t>Bachelorprojekt</t>
  </si>
  <si>
    <t>Datalogiens videnskabsteori</t>
  </si>
  <si>
    <t>"Rent" gennemsnit</t>
  </si>
  <si>
    <t>Data Science</t>
  </si>
  <si>
    <t>Randomiserede algoritmer for dataanalyse</t>
  </si>
  <si>
    <t>Elements of Machine Learning</t>
  </si>
  <si>
    <t>ECTS-point</t>
  </si>
  <si>
    <t>ECTS-point vægtet gennemsnit</t>
  </si>
  <si>
    <t>ECTS karakter</t>
  </si>
  <si>
    <t>ECTS-vægtet karakter</t>
  </si>
  <si>
    <t>Opnåede ECTS-point</t>
  </si>
  <si>
    <t>"Rent" ECTS-gennemsnit</t>
  </si>
  <si>
    <t>ECTS-point vægtet ECTS-gennemsnit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</si>
</sst>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1" fillId="0" borderId="1" xfId="0" applyFont="1" applyBorder="1"/>
    <xf numFmtId="0" fontId="1" fillId="0" borderId="3" xfId="0" applyFont="1" applyFill="1" applyBorder="1"/>
    <xf numFmtId="2" fontId="1" fillId="0" borderId="2" xfId="0" applyNumberFormat="1" applyFont="1" applyBorder="1"/>
    <xf numFmtId="2" fontId="1" fillId="0" borderId="4" xfId="0" applyNumberFormat="1" applyFont="1" applyBorder="1"/>
    <xf numFmtId="0" fontId="0" fillId="0" borderId="6" xfId="0" applyBorder="1"/>
    <xf numFmtId="0" fontId="0" fillId="0" borderId="5" xfId="0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FagTabel" displayName="FagTabel" ref="B1:G17" totalsRowShown="0">
  <autoFilter ref="B1:G17"/>
  <tableColumns count="6">
    <tableColumn id="1" name="Fag"/>
    <tableColumn id="2" name="ECTS-point"/>
    <tableColumn id="3" name="Karakter"/>
    <tableColumn id="6" name="ECTS karakter" dataDxfId="2">
      <calculatedColumnFormula>IF(ISNUMBER(FagTabel[[#This Row],[Karakter]]),IF(D2=12,4,IF(D2=10,3.3,IF(D2=7,3,IF(D2=4,2.3,IF(D2=2,2,IF(D2=0,0,IF(D2=-3,0,"Ukendt karakter"))))))), "")</calculatedColumnFormula>
    </tableColumn>
    <tableColumn id="4" name="Vægtet karakter" dataDxfId="1">
      <calculatedColumnFormula>IF(ISNUMBER(FagTabel[[#This Row],[Karakter]]), FagTabel[[#This Row],[ECTS-point]]*FagTabel[[#This Row],[Karakter]],"")</calculatedColumnFormula>
    </tableColumn>
    <tableColumn id="7" name="ECTS-vægtet karakter" dataDxfId="0">
      <calculatedColumnFormula>IF(ISNUMBER(FagTabel[[#This Row],[ECTS karakter]]),FagTabel[[#This Row],[ECTS karakter]]*FagTabel[[#This Row],[ECTS-point]],"")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zoomScale="150" workbookViewId="0">
      <selection activeCell="B26" sqref="B26"/>
    </sheetView>
  </sheetViews>
  <sheetFormatPr baseColWidth="10" defaultRowHeight="16" x14ac:dyDescent="0.2"/>
  <cols>
    <col min="1" max="1" width="1.5" customWidth="1"/>
    <col min="2" max="2" width="36" customWidth="1"/>
    <col min="3" max="3" width="12" customWidth="1"/>
    <col min="4" max="5" width="14.83203125" customWidth="1"/>
    <col min="6" max="6" width="18.1640625" hidden="1" customWidth="1"/>
    <col min="7" max="7" width="14" hidden="1" customWidth="1"/>
    <col min="8" max="9" width="14.83203125" customWidth="1"/>
  </cols>
  <sheetData>
    <row r="1" spans="2:7" ht="33" customHeight="1" x14ac:dyDescent="0.2">
      <c r="B1" t="s">
        <v>0</v>
      </c>
      <c r="C1" t="s">
        <v>21</v>
      </c>
      <c r="D1" t="s">
        <v>1</v>
      </c>
      <c r="E1" t="s">
        <v>23</v>
      </c>
      <c r="F1" t="s">
        <v>4</v>
      </c>
      <c r="G1" t="s">
        <v>24</v>
      </c>
    </row>
    <row r="2" spans="2:7" x14ac:dyDescent="0.2">
      <c r="B2" t="s">
        <v>9</v>
      </c>
      <c r="C2">
        <v>15</v>
      </c>
      <c r="D2" s="1" t="s">
        <v>5</v>
      </c>
      <c r="E2" t="str">
        <f>IF(ISNUMBER(FagTabel[[#This Row],[Karakter]]),IF(D2=12,4,IF(D2=10,3.3,IF(D2=7,3,IF(D2=4,2.3,IF(D2=2,2,IF(D2=0,0,IF(D2=-3,0,"Ukendt karakter"))))))), "")</f>
        <v/>
      </c>
      <c r="F2" t="str">
        <f>IF(ISNUMBER(FagTabel[[#This Row],[Karakter]]), FagTabel[[#This Row],[ECTS-point]]*FagTabel[[#This Row],[Karakter]],"")</f>
        <v/>
      </c>
      <c r="G2" t="str">
        <f>IF(ISNUMBER(FagTabel[[#This Row],[ECTS karakter]]),FagTabel[[#This Row],[ECTS karakter]]*FagTabel[[#This Row],[ECTS-point]],"")</f>
        <v/>
      </c>
    </row>
    <row r="3" spans="2:7" x14ac:dyDescent="0.2">
      <c r="B3" t="s">
        <v>8</v>
      </c>
      <c r="C3">
        <v>15</v>
      </c>
      <c r="D3" s="1" t="s">
        <v>5</v>
      </c>
      <c r="E3" t="str">
        <f>IF(ISNUMBER(FagTabel[[#This Row],[Karakter]]),IF(D3=12,4,IF(D3=10,3.3,IF(D3=7,3,IF(D3=4,2.3,IF(D3=2,2,IF(D3=0,0,IF(D3=-3,0,"Ukendt karakter"))))))), "")</f>
        <v/>
      </c>
      <c r="F3" t="str">
        <f>IF(ISNUMBER(FagTabel[[#This Row],[Karakter]]), FagTabel[[#This Row],[ECTS-point]]*FagTabel[[#This Row],[Karakter]],"")</f>
        <v/>
      </c>
      <c r="G3" t="str">
        <f>IF(ISNUMBER(FagTabel[[#This Row],[ECTS karakter]]),FagTabel[[#This Row],[ECTS karakter]]*FagTabel[[#This Row],[ECTS-point]],"")</f>
        <v/>
      </c>
    </row>
    <row r="4" spans="2:7" x14ac:dyDescent="0.2">
      <c r="B4" t="s">
        <v>2</v>
      </c>
      <c r="C4">
        <v>15</v>
      </c>
      <c r="D4">
        <v>2</v>
      </c>
      <c r="E4">
        <f>IF(ISNUMBER(FagTabel[[#This Row],[Karakter]]),IF(D4=12,4,IF(D4=10,3.3,IF(D4=7,3,IF(D4=4,2.3,IF(D4=2,2,IF(D4=0,0,IF(D4=-3,0,"Ukendt karakter"))))))), "")</f>
        <v>2</v>
      </c>
      <c r="F4">
        <f>IF(ISNUMBER(FagTabel[[#This Row],[Karakter]]), FagTabel[[#This Row],[ECTS-point]]*FagTabel[[#This Row],[Karakter]],"")</f>
        <v>30</v>
      </c>
      <c r="G4">
        <f>IF(ISNUMBER(FagTabel[[#This Row],[ECTS karakter]]),FagTabel[[#This Row],[ECTS karakter]]*FagTabel[[#This Row],[ECTS-point]],"")</f>
        <v>30</v>
      </c>
    </row>
    <row r="5" spans="2:7" x14ac:dyDescent="0.2">
      <c r="B5" t="s">
        <v>3</v>
      </c>
      <c r="C5">
        <v>7.5</v>
      </c>
      <c r="D5">
        <v>4</v>
      </c>
      <c r="E5">
        <f>IF(ISNUMBER(FagTabel[[#This Row],[Karakter]]),IF(D5=12,4,IF(D5=10,3.3,IF(D5=7,3,IF(D5=4,2.3,IF(D5=2,2,IF(D5=0,0,IF(D5=-3,0,"Ukendt karakter"))))))), "")</f>
        <v>2.2999999999999998</v>
      </c>
      <c r="F5">
        <f>IF(ISNUMBER(FagTabel[[#This Row],[Karakter]]), FagTabel[[#This Row],[ECTS-point]]*FagTabel[[#This Row],[Karakter]],"")</f>
        <v>30</v>
      </c>
      <c r="G5">
        <f>IF(ISNUMBER(FagTabel[[#This Row],[ECTS karakter]]),FagTabel[[#This Row],[ECTS karakter]]*FagTabel[[#This Row],[ECTS-point]],"")</f>
        <v>17.25</v>
      </c>
    </row>
    <row r="6" spans="2:7" x14ac:dyDescent="0.2">
      <c r="B6" t="s">
        <v>10</v>
      </c>
      <c r="C6">
        <v>7.5</v>
      </c>
      <c r="D6">
        <v>7</v>
      </c>
      <c r="E6" s="2">
        <f>IF(ISNUMBER(FagTabel[[#This Row],[Karakter]]),IF(D6=12,4,IF(D6=10,3.3,IF(D6=7,3,IF(D6=4,2.3,IF(D6=2,2,IF(D6=0,0,IF(D6=-3,0,"Ukendt karakter"))))))), "")</f>
        <v>3</v>
      </c>
      <c r="F6" s="2">
        <f>IF(ISNUMBER(FagTabel[[#This Row],[Karakter]]), FagTabel[[#This Row],[ECTS-point]]*FagTabel[[#This Row],[Karakter]],"")</f>
        <v>52.5</v>
      </c>
      <c r="G6">
        <f>IF(ISNUMBER(FagTabel[[#This Row],[ECTS karakter]]),FagTabel[[#This Row],[ECTS karakter]]*FagTabel[[#This Row],[ECTS-point]],"")</f>
        <v>22.5</v>
      </c>
    </row>
    <row r="7" spans="2:7" x14ac:dyDescent="0.2">
      <c r="B7" t="s">
        <v>7</v>
      </c>
      <c r="C7">
        <v>7.5</v>
      </c>
      <c r="D7">
        <v>10</v>
      </c>
      <c r="E7" s="2">
        <f>IF(ISNUMBER(FagTabel[[#This Row],[Karakter]]),IF(D7=12,4,IF(D7=10,3.3,IF(D7=7,3,IF(D7=4,2.3,IF(D7=2,2,IF(D7=0,0,IF(D7=-3,0,"Ukendt karakter"))))))), "")</f>
        <v>3.3</v>
      </c>
      <c r="F7" s="2">
        <f>IF(ISNUMBER(FagTabel[[#This Row],[Karakter]]), FagTabel[[#This Row],[ECTS-point]]*FagTabel[[#This Row],[Karakter]],"")</f>
        <v>75</v>
      </c>
      <c r="G7">
        <f>IF(ISNUMBER(FagTabel[[#This Row],[ECTS karakter]]),FagTabel[[#This Row],[ECTS karakter]]*FagTabel[[#This Row],[ECTS-point]],"")</f>
        <v>24.75</v>
      </c>
    </row>
    <row r="8" spans="2:7" x14ac:dyDescent="0.2">
      <c r="B8" t="s">
        <v>11</v>
      </c>
      <c r="C8">
        <v>7.5</v>
      </c>
      <c r="D8">
        <v>12</v>
      </c>
      <c r="E8" s="2">
        <f>IF(ISNUMBER(FagTabel[[#This Row],[Karakter]]),IF(D8=12,4,IF(D8=10,3.3,IF(D8=7,3,IF(D8=4,2.3,IF(D8=2,2,IF(D8=0,0,IF(D8=-3,0,"Ukendt karakter"))))))), "")</f>
        <v>4</v>
      </c>
      <c r="F8" s="2">
        <f>IF(ISNUMBER(FagTabel[[#This Row],[Karakter]]), FagTabel[[#This Row],[ECTS-point]]*FagTabel[[#This Row],[Karakter]],"")</f>
        <v>90</v>
      </c>
      <c r="G8">
        <f>IF(ISNUMBER(FagTabel[[#This Row],[ECTS karakter]]),FagTabel[[#This Row],[ECTS karakter]]*FagTabel[[#This Row],[ECTS-point]],"")</f>
        <v>30</v>
      </c>
    </row>
    <row r="9" spans="2:7" x14ac:dyDescent="0.2">
      <c r="B9" t="s">
        <v>6</v>
      </c>
      <c r="C9">
        <v>15</v>
      </c>
      <c r="E9" s="2" t="str">
        <f>IF(ISNUMBER(FagTabel[[#This Row],[Karakter]]),IF(D9=12,4,IF(D9=10,3.3,IF(D9=7,3,IF(D9=4,2.3,IF(D9=2,2,IF(D9=0,0,IF(D9=-3,0,"Ukendt karakter"))))))), "")</f>
        <v/>
      </c>
      <c r="F9" s="2" t="str">
        <f>IF(ISNUMBER(FagTabel[[#This Row],[Karakter]]), FagTabel[[#This Row],[ECTS-point]]*FagTabel[[#This Row],[Karakter]],"")</f>
        <v/>
      </c>
      <c r="G9" t="str">
        <f>IF(ISNUMBER(FagTabel[[#This Row],[ECTS karakter]]),FagTabel[[#This Row],[ECTS karakter]]*FagTabel[[#This Row],[ECTS-point]],"")</f>
        <v/>
      </c>
    </row>
    <row r="10" spans="2:7" x14ac:dyDescent="0.2">
      <c r="B10" t="s">
        <v>18</v>
      </c>
      <c r="C10">
        <v>15</v>
      </c>
      <c r="E10" s="2" t="str">
        <f>IF(ISNUMBER(FagTabel[[#This Row],[Karakter]]),IF(D10=12,4,IF(D10=10,3.3,IF(D10=7,3,IF(D10=4,2.3,IF(D10=2,2,IF(D10=0,0,IF(D10=-3,0,"Ukendt karakter"))))))), "")</f>
        <v/>
      </c>
      <c r="F10" s="2" t="str">
        <f>IF(ISNUMBER(FagTabel[[#This Row],[Karakter]]), FagTabel[[#This Row],[ECTS-point]]*FagTabel[[#This Row],[Karakter]],"")</f>
        <v/>
      </c>
      <c r="G10" t="str">
        <f>IF(ISNUMBER(FagTabel[[#This Row],[ECTS karakter]]),FagTabel[[#This Row],[ECTS karakter]]*FagTabel[[#This Row],[ECTS-point]],"")</f>
        <v/>
      </c>
    </row>
    <row r="11" spans="2:7" x14ac:dyDescent="0.2">
      <c r="B11" t="s">
        <v>12</v>
      </c>
      <c r="C11">
        <v>7.5</v>
      </c>
      <c r="E11" s="2" t="str">
        <f>IF(ISNUMBER(FagTabel[[#This Row],[Karakter]]),IF(D11=12,4,IF(D11=10,3.3,IF(D11=7,3,IF(D11=4,2.3,IF(D11=2,2,IF(D11=0,0,IF(D11=-3,0,"Ukendt karakter"))))))), "")</f>
        <v/>
      </c>
      <c r="F11" s="2" t="str">
        <f>IF(ISNUMBER(FagTabel[[#This Row],[Karakter]]), FagTabel[[#This Row],[ECTS-point]]*FagTabel[[#This Row],[Karakter]],"")</f>
        <v/>
      </c>
      <c r="G11" t="str">
        <f>IF(ISNUMBER(FagTabel[[#This Row],[ECTS karakter]]),FagTabel[[#This Row],[ECTS karakter]]*FagTabel[[#This Row],[ECTS-point]],"")</f>
        <v/>
      </c>
    </row>
    <row r="12" spans="2:7" x14ac:dyDescent="0.2">
      <c r="B12" t="s">
        <v>19</v>
      </c>
      <c r="C12">
        <v>7.5</v>
      </c>
      <c r="E12" s="2" t="str">
        <f>IF(ISNUMBER(FagTabel[[#This Row],[Karakter]]),IF(D12=12,4,IF(D12=10,3.3,IF(D12=7,3,IF(D12=4,2.3,IF(D12=2,2,IF(D12=0,0,IF(D12=-3,0,"Ukendt karakter"))))))), "")</f>
        <v/>
      </c>
      <c r="F12" s="2" t="str">
        <f>IF(ISNUMBER(FagTabel[[#This Row],[Karakter]]), FagTabel[[#This Row],[ECTS-point]]*FagTabel[[#This Row],[Karakter]],"")</f>
        <v/>
      </c>
      <c r="G12" t="str">
        <f>IF(ISNUMBER(FagTabel[[#This Row],[ECTS karakter]]),FagTabel[[#This Row],[ECTS karakter]]*FagTabel[[#This Row],[ECTS-point]],"")</f>
        <v/>
      </c>
    </row>
    <row r="13" spans="2:7" x14ac:dyDescent="0.2">
      <c r="B13" t="s">
        <v>13</v>
      </c>
      <c r="C13">
        <v>15</v>
      </c>
      <c r="E13" s="2" t="str">
        <f>IF(ISNUMBER(FagTabel[[#This Row],[Karakter]]),IF(D13=12,4,IF(D13=10,3.3,IF(D13=7,3,IF(D13=4,2.3,IF(D13=2,2,IF(D13=0,0,IF(D13=-3,0,"Ukendt karakter"))))))), "")</f>
        <v/>
      </c>
      <c r="F13" s="2" t="str">
        <f>IF(ISNUMBER(FagTabel[[#This Row],[Karakter]]), FagTabel[[#This Row],[ECTS-point]]*FagTabel[[#This Row],[Karakter]],"")</f>
        <v/>
      </c>
      <c r="G13" t="str">
        <f>IF(ISNUMBER(FagTabel[[#This Row],[ECTS karakter]]),FagTabel[[#This Row],[ECTS karakter]]*FagTabel[[#This Row],[ECTS-point]],"")</f>
        <v/>
      </c>
    </row>
    <row r="14" spans="2:7" x14ac:dyDescent="0.2">
      <c r="B14" t="s">
        <v>14</v>
      </c>
      <c r="C14">
        <v>15</v>
      </c>
      <c r="E14" s="2" t="str">
        <f>IF(ISNUMBER(FagTabel[[#This Row],[Karakter]]),IF(D14=12,4,IF(D14=10,3.3,IF(D14=7,3,IF(D14=4,2.3,IF(D14=2,2,IF(D14=0,0,IF(D14=-3,0,"Ukendt karakter"))))))), "")</f>
        <v/>
      </c>
      <c r="F14" s="2" t="str">
        <f>IF(ISNUMBER(FagTabel[[#This Row],[Karakter]]), FagTabel[[#This Row],[ECTS-point]]*FagTabel[[#This Row],[Karakter]],"")</f>
        <v/>
      </c>
      <c r="G14" t="str">
        <f>IF(ISNUMBER(FagTabel[[#This Row],[ECTS karakter]]),FagTabel[[#This Row],[ECTS karakter]]*FagTabel[[#This Row],[ECTS-point]],"")</f>
        <v/>
      </c>
    </row>
    <row r="15" spans="2:7" x14ac:dyDescent="0.2">
      <c r="B15" t="s">
        <v>20</v>
      </c>
      <c r="C15">
        <v>7.5</v>
      </c>
      <c r="E15" s="2" t="str">
        <f>IF(ISNUMBER(FagTabel[[#This Row],[Karakter]]),IF(D15=12,4,IF(D15=10,3.3,IF(D15=7,3,IF(D15=4,2.3,IF(D15=2,2,IF(D15=0,0,IF(D15=-3,0,"Ukendt karakter"))))))), "")</f>
        <v/>
      </c>
      <c r="F15" s="2" t="str">
        <f>IF(ISNUMBER(FagTabel[[#This Row],[Karakter]]), FagTabel[[#This Row],[ECTS-point]]*FagTabel[[#This Row],[Karakter]],"")</f>
        <v/>
      </c>
      <c r="G15" t="str">
        <f>IF(ISNUMBER(FagTabel[[#This Row],[ECTS karakter]]),FagTabel[[#This Row],[ECTS karakter]]*FagTabel[[#This Row],[ECTS-point]],"")</f>
        <v/>
      </c>
    </row>
    <row r="16" spans="2:7" x14ac:dyDescent="0.2">
      <c r="B16" t="s">
        <v>16</v>
      </c>
      <c r="C16">
        <v>7.5</v>
      </c>
      <c r="E16" s="2" t="str">
        <f>IF(ISNUMBER(FagTabel[[#This Row],[Karakter]]),IF(D16=12,4,IF(D16=10,3.3,IF(D16=7,3,IF(D16=4,2.3,IF(D16=2,2,IF(D16=0,0,IF(D16=-3,0,"Ukendt karakter"))))))), "")</f>
        <v/>
      </c>
      <c r="F16" s="2" t="str">
        <f>IF(ISNUMBER(FagTabel[[#This Row],[Karakter]]), FagTabel[[#This Row],[ECTS-point]]*FagTabel[[#This Row],[Karakter]],"")</f>
        <v/>
      </c>
      <c r="G16" t="str">
        <f>IF(ISNUMBER(FagTabel[[#This Row],[ECTS karakter]]),FagTabel[[#This Row],[ECTS karakter]]*FagTabel[[#This Row],[ECTS-point]],"")</f>
        <v/>
      </c>
    </row>
    <row r="17" spans="2:7" x14ac:dyDescent="0.2">
      <c r="B17" t="s">
        <v>15</v>
      </c>
      <c r="C17">
        <v>15</v>
      </c>
      <c r="E17" t="str">
        <f>IF(ISNUMBER(FagTabel[[#This Row],[Karakter]]),IF(D17=12,4,IF(D17=10,3.3,IF(D17=7,3,IF(D17=4,2.3,IF(D17=2,2,IF(D17=0,0,IF(D17=-3,0,"Ukendt karakter"))))))), "")</f>
        <v/>
      </c>
      <c r="F17" t="str">
        <f>IF(ISNUMBER(FagTabel[[#This Row],[Karakter]]), FagTabel[[#This Row],[ECTS-point]]*FagTabel[[#This Row],[Karakter]],"")</f>
        <v/>
      </c>
      <c r="G17" t="str">
        <f>IF(ISNUMBER(FagTabel[[#This Row],[ECTS karakter]]),FagTabel[[#This Row],[ECTS karakter]]*FagTabel[[#This Row],[ECTS-point]],"")</f>
        <v/>
      </c>
    </row>
    <row r="18" spans="2:7" ht="17" thickBot="1" x14ac:dyDescent="0.25"/>
    <row r="19" spans="2:7" ht="17" thickBot="1" x14ac:dyDescent="0.25">
      <c r="B19" s="8" t="s">
        <v>25</v>
      </c>
      <c r="C19" s="7">
        <f>SUMIF(FagTabel[Karakter],"&lt;&gt;", FagTabel[ECTS-point])</f>
        <v>75</v>
      </c>
    </row>
    <row r="20" spans="2:7" ht="17" thickBot="1" x14ac:dyDescent="0.25"/>
    <row r="21" spans="2:7" x14ac:dyDescent="0.2">
      <c r="B21" s="3" t="s">
        <v>22</v>
      </c>
      <c r="C21" s="5">
        <f>SUM(FagTabel[Vægtet karakter])/SUMIF(FagTabel[Karakter], "&gt;-4", FagTabel[ECTS-point])</f>
        <v>6.166666666666667</v>
      </c>
    </row>
    <row r="22" spans="2:7" ht="17" thickBot="1" x14ac:dyDescent="0.25">
      <c r="B22" s="4" t="s">
        <v>17</v>
      </c>
      <c r="C22" s="6">
        <f>AVERAGEIF(FagTabel[Karakter], "&gt;-4")</f>
        <v>7</v>
      </c>
    </row>
    <row r="23" spans="2:7" ht="17" thickBot="1" x14ac:dyDescent="0.25"/>
    <row r="24" spans="2:7" x14ac:dyDescent="0.2">
      <c r="B24" s="3" t="s">
        <v>27</v>
      </c>
      <c r="C24" s="5">
        <f>SUM(FagTabel[ECTS-vægtet karakter])/SUMIF(FagTabel[ECTS karakter], "&gt;-4", FagTabel[ECTS-point])</f>
        <v>2.7666666666666666</v>
      </c>
    </row>
    <row r="25" spans="2:7" ht="17" thickBot="1" x14ac:dyDescent="0.25">
      <c r="B25" s="4" t="s">
        <v>26</v>
      </c>
      <c r="C25" s="6">
        <f>AVERAGEIF(FagTabel[ECTS karakter], "&gt;-4")</f>
        <v>2.92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Gennemsnit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Søren Hougaard Mulvad</cp:lastModifiedBy>
  <dcterms:created xsi:type="dcterms:W3CDTF">2018-07-01T00:33:40Z</dcterms:created>
  <dcterms:modified xsi:type="dcterms:W3CDTF">2019-03-24T16:22:56Z</dcterms:modified>
</cp:coreProperties>
</file>