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Excel Data Course\Excel_Data_Analytics_Course-main\6_Advanced_Data_Analysis\"/>
    </mc:Choice>
  </mc:AlternateContent>
  <xr:revisionPtr revIDLastSave="0" documentId="13_ncr:1_{ED120AE3-1EB1-4CA6-9DDD-B9E2BAB75504}" xr6:coauthVersionLast="47" xr6:coauthVersionMax="47" xr10:uidLastSave="{00000000-0000-0000-0000-000000000000}"/>
  <bookViews>
    <workbookView xWindow="24030" yWindow="375" windowWidth="27675" windowHeight="21330" firstSheet="2" activeTab="7" xr2:uid="{6C37AC85-509F-4D10-9DB1-F70D16D6FBAB}"/>
  </bookViews>
  <sheets>
    <sheet name="Forecast_Original" sheetId="7" r:id="rId1"/>
    <sheet name="Forecast_Final" sheetId="8" state="hidden" r:id="rId2"/>
    <sheet name="Forecast_Galutinis" sheetId="16" r:id="rId3"/>
    <sheet name="Scenario Summary" sheetId="17" r:id="rId4"/>
    <sheet name="Answer Report 1" sheetId="18" state="hidden" r:id="rId5"/>
    <sheet name="Sensitivity Report 1" sheetId="19" state="hidden" r:id="rId6"/>
    <sheet name="Limits Report 1" sheetId="20" state="hidden" r:id="rId7"/>
    <sheet name="What-If_Analysis" sheetId="3" r:id="rId8"/>
    <sheet name="Scenario_Summary" sheetId="12" state="hidden" r:id="rId9"/>
    <sheet name="Answer_Report" sheetId="13" state="hidden" r:id="rId10"/>
    <sheet name="Limits_Report" sheetId="15" state="hidden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lhs3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el3" localSheetId="7" hidden="1">1</definedName>
    <definedName name="solver_rhs1" localSheetId="7" hidden="1">0.2</definedName>
    <definedName name="solver_rhs2" localSheetId="7" hidden="1">0.05</definedName>
    <definedName name="solver_rhs3" localSheetId="7" hidden="1">0.5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6" hidden="1">2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7" i="16" l="1"/>
  <c r="C371" i="16"/>
  <c r="C375" i="16"/>
  <c r="C379" i="16"/>
  <c r="C383" i="16"/>
  <c r="C387" i="16"/>
  <c r="C391" i="16"/>
  <c r="C395" i="16"/>
  <c r="C399" i="16"/>
  <c r="C403" i="16"/>
  <c r="C407" i="16"/>
  <c r="C411" i="16"/>
  <c r="C415" i="16"/>
  <c r="C419" i="16"/>
  <c r="C423" i="16"/>
  <c r="C427" i="16"/>
  <c r="C431" i="16"/>
  <c r="C435" i="16"/>
  <c r="C439" i="16"/>
  <c r="C443" i="16"/>
  <c r="C447" i="16"/>
  <c r="C451" i="16"/>
  <c r="C455" i="16"/>
  <c r="C368" i="16"/>
  <c r="C372" i="16"/>
  <c r="C376" i="16"/>
  <c r="C380" i="16"/>
  <c r="C384" i="16"/>
  <c r="C388" i="16"/>
  <c r="C392" i="16"/>
  <c r="C396" i="16"/>
  <c r="C400" i="16"/>
  <c r="C404" i="16"/>
  <c r="C408" i="16"/>
  <c r="C412" i="16"/>
  <c r="C416" i="16"/>
  <c r="C420" i="16"/>
  <c r="C424" i="16"/>
  <c r="C428" i="16"/>
  <c r="C432" i="16"/>
  <c r="C436" i="16"/>
  <c r="C440" i="16"/>
  <c r="C444" i="16"/>
  <c r="C448" i="16"/>
  <c r="C452" i="16"/>
  <c r="C456" i="16"/>
  <c r="C369" i="16"/>
  <c r="C373" i="16"/>
  <c r="C377" i="16"/>
  <c r="C381" i="16"/>
  <c r="C385" i="16"/>
  <c r="C389" i="16"/>
  <c r="C393" i="16"/>
  <c r="C397" i="16"/>
  <c r="C401" i="16"/>
  <c r="C405" i="16"/>
  <c r="C409" i="16"/>
  <c r="C413" i="16"/>
  <c r="C417" i="16"/>
  <c r="C421" i="16"/>
  <c r="C425" i="16"/>
  <c r="C429" i="16"/>
  <c r="C433" i="16"/>
  <c r="C437" i="16"/>
  <c r="C441" i="16"/>
  <c r="C445" i="16"/>
  <c r="C449" i="16"/>
  <c r="C453" i="16"/>
  <c r="C457" i="16"/>
  <c r="C370" i="16"/>
  <c r="C374" i="16"/>
  <c r="C378" i="16"/>
  <c r="C382" i="16"/>
  <c r="C386" i="16"/>
  <c r="C390" i="16"/>
  <c r="C394" i="16"/>
  <c r="C398" i="16"/>
  <c r="C402" i="16"/>
  <c r="C406" i="16"/>
  <c r="C410" i="16"/>
  <c r="C414" i="16"/>
  <c r="C418" i="16"/>
  <c r="C422" i="16"/>
  <c r="C426" i="16"/>
  <c r="C430" i="16"/>
  <c r="C434" i="16"/>
  <c r="C438" i="16"/>
  <c r="C442" i="16"/>
  <c r="C446" i="16"/>
  <c r="C450" i="16"/>
  <c r="C454" i="16"/>
  <c r="C458" i="16"/>
  <c r="D458" i="16"/>
  <c r="E458" i="16"/>
  <c r="E450" i="16"/>
  <c r="E442" i="16"/>
  <c r="E434" i="16"/>
  <c r="E426" i="16"/>
  <c r="E418" i="16"/>
  <c r="E410" i="16"/>
  <c r="E402" i="16"/>
  <c r="E394" i="16"/>
  <c r="E386" i="16"/>
  <c r="E378" i="16"/>
  <c r="E370" i="16"/>
  <c r="E453" i="16"/>
  <c r="E445" i="16"/>
  <c r="E437" i="16"/>
  <c r="E429" i="16"/>
  <c r="E421" i="16"/>
  <c r="E413" i="16"/>
  <c r="E405" i="16"/>
  <c r="E397" i="16"/>
  <c r="E389" i="16"/>
  <c r="E381" i="16"/>
  <c r="E373" i="16"/>
  <c r="E456" i="16"/>
  <c r="E448" i="16"/>
  <c r="E440" i="16"/>
  <c r="E432" i="16"/>
  <c r="E424" i="16"/>
  <c r="E416" i="16"/>
  <c r="E408" i="16"/>
  <c r="E400" i="16"/>
  <c r="E392" i="16"/>
  <c r="D384" i="16"/>
  <c r="E376" i="16"/>
  <c r="D368" i="16"/>
  <c r="E451" i="16"/>
  <c r="E443" i="16"/>
  <c r="E435" i="16"/>
  <c r="E427" i="16"/>
  <c r="E419" i="16"/>
  <c r="E411" i="16"/>
  <c r="E403" i="16"/>
  <c r="E395" i="16"/>
  <c r="E387" i="16"/>
  <c r="E379" i="16"/>
  <c r="E371" i="16"/>
  <c r="D454" i="16"/>
  <c r="D446" i="16"/>
  <c r="D438" i="16"/>
  <c r="D430" i="16"/>
  <c r="D422" i="16"/>
  <c r="D414" i="16"/>
  <c r="D406" i="16"/>
  <c r="D398" i="16"/>
  <c r="D390" i="16"/>
  <c r="D382" i="16"/>
  <c r="D374" i="16"/>
  <c r="D457" i="16"/>
  <c r="D449" i="16"/>
  <c r="D441" i="16"/>
  <c r="D433" i="16"/>
  <c r="D425" i="16"/>
  <c r="D417" i="16"/>
  <c r="D409" i="16"/>
  <c r="D401" i="16"/>
  <c r="D393" i="16"/>
  <c r="D385" i="16"/>
  <c r="D377" i="16"/>
  <c r="D369" i="16"/>
  <c r="D452" i="16"/>
  <c r="D444" i="16"/>
  <c r="D436" i="16"/>
  <c r="D428" i="16"/>
  <c r="D420" i="16"/>
  <c r="D412" i="16"/>
  <c r="D404" i="16"/>
  <c r="D396" i="16"/>
  <c r="E388" i="16"/>
  <c r="D380" i="16"/>
  <c r="D372" i="16"/>
  <c r="E455" i="16"/>
  <c r="D447" i="16"/>
  <c r="D439" i="16"/>
  <c r="D431" i="16"/>
  <c r="D423" i="16"/>
  <c r="D415" i="16"/>
  <c r="D407" i="16"/>
  <c r="D399" i="16"/>
  <c r="D391" i="16"/>
  <c r="D383" i="16"/>
  <c r="D375" i="16"/>
  <c r="D367" i="16"/>
  <c r="E454" i="16"/>
  <c r="E446" i="16"/>
  <c r="E438" i="16"/>
  <c r="E430" i="16"/>
  <c r="E422" i="16"/>
  <c r="E414" i="16"/>
  <c r="E406" i="16"/>
  <c r="E398" i="16"/>
  <c r="E390" i="16"/>
  <c r="E382" i="16"/>
  <c r="E374" i="16"/>
  <c r="E457" i="16"/>
  <c r="E449" i="16"/>
  <c r="E441" i="16"/>
  <c r="E433" i="16"/>
  <c r="E425" i="16"/>
  <c r="E417" i="16"/>
  <c r="E409" i="16"/>
  <c r="E401" i="16"/>
  <c r="E393" i="16"/>
  <c r="E385" i="16"/>
  <c r="E377" i="16"/>
  <c r="E369" i="16"/>
  <c r="E452" i="16"/>
  <c r="E444" i="16"/>
  <c r="E436" i="16"/>
  <c r="E428" i="16"/>
  <c r="E420" i="16"/>
  <c r="E412" i="16"/>
  <c r="E404" i="16"/>
  <c r="E396" i="16"/>
  <c r="D388" i="16"/>
  <c r="E380" i="16"/>
  <c r="E372" i="16"/>
  <c r="D455" i="16"/>
  <c r="E447" i="16"/>
  <c r="E439" i="16"/>
  <c r="E431" i="16"/>
  <c r="E423" i="16"/>
  <c r="E415" i="16"/>
  <c r="E407" i="16"/>
  <c r="E399" i="16"/>
  <c r="E391" i="16"/>
  <c r="E383" i="16"/>
  <c r="E375" i="16"/>
  <c r="E367" i="16"/>
  <c r="D450" i="16"/>
  <c r="D442" i="16"/>
  <c r="D434" i="16"/>
  <c r="D426" i="16"/>
  <c r="D418" i="16"/>
  <c r="D410" i="16"/>
  <c r="D402" i="16"/>
  <c r="D394" i="16"/>
  <c r="D386" i="16"/>
  <c r="D378" i="16"/>
  <c r="D370" i="16"/>
  <c r="D453" i="16"/>
  <c r="D445" i="16"/>
  <c r="D437" i="16"/>
  <c r="D429" i="16"/>
  <c r="D421" i="16"/>
  <c r="D413" i="16"/>
  <c r="D405" i="16"/>
  <c r="D397" i="16"/>
  <c r="D389" i="16"/>
  <c r="D381" i="16"/>
  <c r="D373" i="16"/>
  <c r="D456" i="16"/>
  <c r="D448" i="16"/>
  <c r="D440" i="16"/>
  <c r="D432" i="16"/>
  <c r="D424" i="16"/>
  <c r="D416" i="16"/>
  <c r="D408" i="16"/>
  <c r="D400" i="16"/>
  <c r="D392" i="16"/>
  <c r="E384" i="16"/>
  <c r="D376" i="16"/>
  <c r="E368" i="16"/>
  <c r="D451" i="16"/>
  <c r="D443" i="16"/>
  <c r="D435" i="16"/>
  <c r="D427" i="16"/>
  <c r="D419" i="16"/>
  <c r="D411" i="16"/>
  <c r="D403" i="16"/>
  <c r="D395" i="16"/>
  <c r="D387" i="16"/>
  <c r="D379" i="16"/>
  <c r="D371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<sst xmlns="http://schemas.openxmlformats.org/spreadsheetml/2006/main" count="237" uniqueCount="89">
  <si>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</si>
  <si>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</si>
  <si>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</si>
  <si>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</si>
  <si>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</si>
  <si>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</si>
  <si>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</si>
  <si>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</si>
  <si>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</si>
  <si>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</si>
  <si>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</si>
  <si>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</si>
  <si>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</si>
  <si>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</si>
  <si>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</si>
  <si>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</si>
  <si>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</si>
  <si>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</si>
  <si>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</si>
  <si>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</si>
  <si>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</si>
  <si>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</si>
  <si>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</si>
  <si>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</si>
  <si>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</si>
  <si>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</si>
  <si>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</si>
  <si>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</si>
  <si>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</si>
  <si>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</si>
  <si>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</si>
  <si>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</si>
  <si>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</si>
  <si>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</si>
  <si>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</si>
  <si>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</si>
  <si>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</si>
  <si>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</si>
  <si>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</si>
  <si>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</si>
  <si>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</si>
  <si>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</si>
  <si>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</si>
  <si>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</si>
  <si>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</si>
  <si>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</si>
  <si>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</si>
  <si>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</si>
  <si>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</si>
  <si>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</si>
  <si>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</si>
  <si>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</si>
  <si>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</si>
  <si>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</si>
  <si>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</si>
  <si>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</si>
  <si>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</si>
  <si>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</si>
  <si>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</si>
  <si>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</si>
  <si>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</si>
  <si>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</si>
  <si>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</si>
  <si>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</si>
  <si>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</si>
  <si>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</si>
  <si>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</si>
  <si>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</si>
  <si>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</si>
  <si>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</si>
  <si>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</si>
  <si>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</si>
  <si>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</si>
  <si>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</si>
  <si>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</si>
  <si>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</si>
  <si>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</si>
  <si>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</si>
  <si>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gavce on 4/10/2025</t>
  </si>
  <si>
    <t xml:space="preserve">Job 3 </t>
  </si>
  <si>
    <t>Report Created: 4/10/2025 2:19:31 PM</t>
  </si>
  <si>
    <t>Solution Time: 0.109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</si>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</sst>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75" formatCode="_(&quot;€&quot;* #,##0_);_(&quot;€&quot;* \(#,##0\);_(&quot;€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166" fontId="4" fillId="2" borderId="23" xfId="3" applyNumberFormat="1" applyFont="1" applyFill="1" applyBorder="1"/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75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</cellXfs>
  <cellStyles count="4">
    <cellStyle name="Comma" xfId="3" builtinId="3"/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Forecast_Galutinis!$B$1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Forecast_Galutinis!$B$2:$B$458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9-4322-BDEE-62FDF62A5878}"/>
            </c:ext>
          </c:extLst>
        </c:ser>
        <c:ser>
          <c:idx val="1"/>
          <c:order val="1"/>
          <c:tx>
            <c:strRef>
              <c:f>Forecast_Galutinis!$C$1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Forecast_Galutinis!$A$2:$A$458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Forecast_Galutinis!$C$2:$C$458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9-4322-BDEE-62FDF62A5878}"/>
            </c:ext>
          </c:extLst>
        </c:ser>
        <c:ser>
          <c:idx val="2"/>
          <c:order val="2"/>
          <c:tx>
            <c:strRef>
              <c:f>Forecast_Galutinis!$D$1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Forecast_Galutinis!$A$2:$A$458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Forecast_Galutinis!$D$2:$D$458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9-4322-BDEE-62FDF62A5878}"/>
            </c:ext>
          </c:extLst>
        </c:ser>
        <c:ser>
          <c:idx val="3"/>
          <c:order val="3"/>
          <c:tx>
            <c:strRef>
              <c:f>Forecast_Galutinis!$E$1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Forecast_Galutinis!$A$2:$A$458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Forecast_Galutinis!$E$2:$E$458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9-4322-BDEE-62FDF62A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447200"/>
        <c:axId val="1349452480"/>
      </c:lineChart>
      <c:catAx>
        <c:axId val="13494472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52480"/>
        <c:crosses val="autoZero"/>
        <c:auto val="1"/>
        <c:lblAlgn val="ctr"/>
        <c:lblOffset val="100"/>
        <c:noMultiLvlLbl val="0"/>
      </c:catAx>
      <c:valAx>
        <c:axId val="13494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3</xdr:row>
      <xdr:rowOff>19050</xdr:rowOff>
    </xdr:from>
    <xdr:to>
      <xdr:col>15</xdr:col>
      <xdr:colOff>404812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74DA8-3744-C782-7ED6-7BDF98AAF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F99C0A-6306-497F-B123-C9EF37C62DCC}" name="Table2" displayName="Table2" ref="A1:E458" totalsRowShown="0">
  <autoFilter ref="A1:E458" xr:uid="{CFF99C0A-6306-497F-B123-C9EF37C62DCC}"/>
  <tableColumns count="5">
    <tableColumn id="1" xr3:uid="{F877AD0C-1692-4555-A68C-1F6FBE6B2631}" name="Date" dataDxfId="2"/>
    <tableColumn id="2" xr3:uid="{EBDE9617-A948-4C9C-8CA7-6F5CBD611D45}" name="Job Count"/>
    <tableColumn id="3" xr3:uid="{00E9D3BC-26C0-4D73-BF1F-1EFAD58F5D80}" name="Forecast(Job Count)">
      <calculatedColumnFormula>_xlfn.FORECAST.ETS(A2,$B$2:$B$366,$A$2:$A$366,1,1)</calculatedColumnFormula>
    </tableColumn>
    <tableColumn id="4" xr3:uid="{C048D109-ACEF-489B-8BD4-0F3E59DA0F03}" name="Lower Confidence Bound(Job Count)" dataDxfId="1">
      <calculatedColumnFormula>C2-_xlfn.FORECAST.ETS.CONFINT(A2,$B$2:$B$366,$A$2:$A$366,0.95,1,1)</calculatedColumnFormula>
    </tableColumn>
    <tableColumn id="5" xr3:uid="{B1A1E1AD-8338-42EE-88AD-999D3105BD13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8" t="s">
        <v>50</v>
      </c>
      <c r="C15" s="48" t="s">
        <v>51</v>
      </c>
      <c r="D15" s="48" t="s">
        <v>52</v>
      </c>
      <c r="E15" s="48" t="s">
        <v>53</v>
      </c>
    </row>
    <row r="16" spans="1:5" ht="15.75" thickBot="1" x14ac:dyDescent="0.3">
      <c r="B16" s="47" t="s">
        <v>29</v>
      </c>
      <c r="C16" s="47" t="s">
        <v>35</v>
      </c>
      <c r="D16" s="50">
        <v>640000.63710000005</v>
      </c>
      <c r="E16" s="50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8" t="s">
        <v>50</v>
      </c>
      <c r="C20" s="48" t="s">
        <v>51</v>
      </c>
      <c r="D20" s="48" t="s">
        <v>52</v>
      </c>
      <c r="E20" s="48" t="s">
        <v>53</v>
      </c>
      <c r="F20" s="48" t="s">
        <v>55</v>
      </c>
    </row>
    <row r="21" spans="1:7" x14ac:dyDescent="0.25">
      <c r="B21" s="49" t="s">
        <v>60</v>
      </c>
      <c r="C21" s="49" t="s">
        <v>15</v>
      </c>
      <c r="D21" s="51">
        <v>0.20547045696368638</v>
      </c>
      <c r="E21" s="51">
        <v>0.20547045696368638</v>
      </c>
      <c r="F21" s="49" t="s">
        <v>61</v>
      </c>
    </row>
    <row r="22" spans="1:7" ht="15.75" thickBot="1" x14ac:dyDescent="0.3">
      <c r="B22" s="47" t="s">
        <v>62</v>
      </c>
      <c r="C22" s="47" t="s">
        <v>16</v>
      </c>
      <c r="D22" s="52">
        <v>0.03</v>
      </c>
      <c r="E22" s="52">
        <v>0.03</v>
      </c>
      <c r="F22" s="47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8" t="s">
        <v>50</v>
      </c>
      <c r="C26" s="48" t="s">
        <v>51</v>
      </c>
      <c r="D26" s="48" t="s">
        <v>57</v>
      </c>
      <c r="E26" s="48" t="s">
        <v>58</v>
      </c>
      <c r="F26" s="48" t="s">
        <v>59</v>
      </c>
      <c r="G26" s="48" t="s">
        <v>8</v>
      </c>
    </row>
    <row r="27" spans="1:7" x14ac:dyDescent="0.25">
      <c r="B27" s="49" t="s">
        <v>29</v>
      </c>
      <c r="C27" s="49" t="s">
        <v>35</v>
      </c>
      <c r="D27" s="53">
        <v>640000.64</v>
      </c>
      <c r="E27" s="49" t="s">
        <v>63</v>
      </c>
      <c r="F27" s="49" t="s">
        <v>64</v>
      </c>
      <c r="G27" s="49">
        <v>0</v>
      </c>
    </row>
    <row r="28" spans="1:7" x14ac:dyDescent="0.25">
      <c r="B28" s="49" t="s">
        <v>60</v>
      </c>
      <c r="C28" s="49" t="s">
        <v>15</v>
      </c>
      <c r="D28" s="51">
        <v>0.20547045696368638</v>
      </c>
      <c r="E28" s="49" t="s">
        <v>65</v>
      </c>
      <c r="F28" s="49" t="s">
        <v>66</v>
      </c>
      <c r="G28" s="49">
        <v>4.4529543036313624E-2</v>
      </c>
    </row>
    <row r="29" spans="1:7" ht="15.75" thickBot="1" x14ac:dyDescent="0.3">
      <c r="B29" s="47" t="s">
        <v>62</v>
      </c>
      <c r="C29" s="47" t="s">
        <v>16</v>
      </c>
      <c r="D29" s="52">
        <v>0.03</v>
      </c>
      <c r="E29" s="47" t="s">
        <v>67</v>
      </c>
      <c r="F29" s="47" t="s">
        <v>66</v>
      </c>
      <c r="G29" s="47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4"/>
      <c r="C6" s="54" t="s">
        <v>71</v>
      </c>
      <c r="D6" s="54"/>
    </row>
    <row r="7" spans="1:10" ht="15.75" thickBot="1" x14ac:dyDescent="0.3">
      <c r="B7" s="55" t="s">
        <v>50</v>
      </c>
      <c r="C7" s="55" t="s">
        <v>51</v>
      </c>
      <c r="D7" s="55" t="s">
        <v>69</v>
      </c>
    </row>
    <row r="8" spans="1:10" ht="15.75" thickBot="1" x14ac:dyDescent="0.3">
      <c r="B8" s="47" t="s">
        <v>29</v>
      </c>
      <c r="C8" s="47" t="s">
        <v>35</v>
      </c>
      <c r="D8" s="50">
        <v>640000.63710000005</v>
      </c>
    </row>
    <row r="10" spans="1:10" ht="15.75" thickBot="1" x14ac:dyDescent="0.3"/>
    <row r="11" spans="1:10" x14ac:dyDescent="0.25">
      <c r="B11" s="54"/>
      <c r="C11" s="54" t="s">
        <v>72</v>
      </c>
      <c r="D11" s="54"/>
      <c r="F11" s="54" t="s">
        <v>73</v>
      </c>
      <c r="G11" s="54" t="s">
        <v>71</v>
      </c>
      <c r="I11" s="54" t="s">
        <v>76</v>
      </c>
      <c r="J11" s="54" t="s">
        <v>71</v>
      </c>
    </row>
    <row r="12" spans="1:10" ht="15.75" thickBot="1" x14ac:dyDescent="0.3">
      <c r="B12" s="55" t="s">
        <v>50</v>
      </c>
      <c r="C12" s="55" t="s">
        <v>51</v>
      </c>
      <c r="D12" s="55" t="s">
        <v>69</v>
      </c>
      <c r="F12" s="55" t="s">
        <v>74</v>
      </c>
      <c r="G12" s="55" t="s">
        <v>75</v>
      </c>
      <c r="I12" s="55" t="s">
        <v>74</v>
      </c>
      <c r="J12" s="55" t="s">
        <v>75</v>
      </c>
    </row>
    <row r="13" spans="1:10" x14ac:dyDescent="0.25">
      <c r="B13" s="49" t="s">
        <v>60</v>
      </c>
      <c r="C13" s="49" t="s">
        <v>15</v>
      </c>
      <c r="D13" s="51">
        <v>0.20547045696368638</v>
      </c>
      <c r="F13" s="51">
        <v>0</v>
      </c>
      <c r="G13" s="51">
        <v>530913.57999999996</v>
      </c>
      <c r="I13" s="51">
        <v>0.25</v>
      </c>
      <c r="J13" s="51">
        <v>663641.98</v>
      </c>
    </row>
    <row r="14" spans="1:10" ht="15.75" thickBot="1" x14ac:dyDescent="0.3">
      <c r="B14" s="47" t="s">
        <v>62</v>
      </c>
      <c r="C14" s="47" t="s">
        <v>16</v>
      </c>
      <c r="D14" s="52">
        <v>0.03</v>
      </c>
      <c r="F14" s="52">
        <v>0</v>
      </c>
      <c r="G14" s="52">
        <v>602735.23</v>
      </c>
      <c r="I14" s="52">
        <v>0.04</v>
      </c>
      <c r="J14" s="52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98BB-6A06-489B-9813-213EC2757DE7}">
  <dimension ref="A1:E458"/>
  <sheetViews>
    <sheetView topLeftCell="A354" zoomScale="90" zoomScaleNormal="90" workbookViewId="0">
      <selection activeCell="I378" sqref="I378"/>
    </sheetView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2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2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2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2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2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2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2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2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2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2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2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2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2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2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2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2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2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2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2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2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2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2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2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2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2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2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2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2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2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2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2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2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2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2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2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2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2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2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2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2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2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2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2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2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2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2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2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2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2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2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2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2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2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2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2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2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2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2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2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2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  <row r="428" spans="1:5" x14ac:dyDescent="0.25">
      <c r="A428" s="16">
        <v>45353</v>
      </c>
      <c r="C428">
        <f>_xlfn.FORECAST.ETS(A428,$B$2:$B$366,$A$2:$A$366,1,1)</f>
        <v>30.821564528290281</v>
      </c>
      <c r="D428" s="17">
        <f>C428-_xlfn.FORECAST.ETS.CONFINT(A428,$B$2:$B$366,$A$2:$A$366,0.95,1,1)</f>
        <v>-96.773065183247311</v>
      </c>
      <c r="E428" s="17">
        <f>C428+_xlfn.FORECAST.ETS.CONFINT(A428,$B$2:$B$366,$A$2:$A$366,0.95,1,1)</f>
        <v>158.41619423982786</v>
      </c>
    </row>
    <row r="429" spans="1:5" x14ac:dyDescent="0.25">
      <c r="A429" s="16">
        <v>45354</v>
      </c>
      <c r="C429">
        <f>_xlfn.FORECAST.ETS(A429,$B$2:$B$366,$A$2:$A$366,1,1)</f>
        <v>25.741282701130292</v>
      </c>
      <c r="D429" s="17">
        <f>C429-_xlfn.FORECAST.ETS.CONFINT(A429,$B$2:$B$366,$A$2:$A$366,0.95,1,1)</f>
        <v>-102.68401167251049</v>
      </c>
      <c r="E429" s="17">
        <f>C429+_xlfn.FORECAST.ETS.CONFINT(A429,$B$2:$B$366,$A$2:$A$366,0.95,1,1)</f>
        <v>154.16657707477108</v>
      </c>
    </row>
    <row r="430" spans="1:5" x14ac:dyDescent="0.25">
      <c r="A430" s="16">
        <v>45355</v>
      </c>
      <c r="C430">
        <f>_xlfn.FORECAST.ETS(A430,$B$2:$B$366,$A$2:$A$366,1,1)</f>
        <v>40.232022034630745</v>
      </c>
      <c r="D430" s="17">
        <f>C430-_xlfn.FORECAST.ETS.CONFINT(A430,$B$2:$B$366,$A$2:$A$366,0.95,1,1)</f>
        <v>-90.854074637018982</v>
      </c>
      <c r="E430" s="17">
        <f>C430+_xlfn.FORECAST.ETS.CONFINT(A430,$B$2:$B$366,$A$2:$A$366,0.95,1,1)</f>
        <v>171.31811870628047</v>
      </c>
    </row>
    <row r="431" spans="1:5" x14ac:dyDescent="0.25">
      <c r="A431" s="16">
        <v>45356</v>
      </c>
      <c r="C431">
        <f>_xlfn.FORECAST.ETS(A431,$B$2:$B$366,$A$2:$A$366,1,1)</f>
        <v>56.302764591658672</v>
      </c>
      <c r="D431" s="17">
        <f>C431-_xlfn.FORECAST.ETS.CONFINT(A431,$B$2:$B$366,$A$2:$A$366,0.95,1,1)</f>
        <v>-75.602344910257472</v>
      </c>
      <c r="E431" s="17">
        <f>C431+_xlfn.FORECAST.ETS.CONFINT(A431,$B$2:$B$366,$A$2:$A$366,0.95,1,1)</f>
        <v>188.20787409357482</v>
      </c>
    </row>
    <row r="432" spans="1:5" x14ac:dyDescent="0.25">
      <c r="A432" s="16">
        <v>45357</v>
      </c>
      <c r="C432">
        <f>_xlfn.FORECAST.ETS(A432,$B$2:$B$366,$A$2:$A$366,1,1)</f>
        <v>75.166346580388463</v>
      </c>
      <c r="D432" s="17">
        <f>C432-_xlfn.FORECAST.ETS.CONFINT(A432,$B$2:$B$366,$A$2:$A$366,0.95,1,1)</f>
        <v>-57.557881920917382</v>
      </c>
      <c r="E432" s="17">
        <f>C432+_xlfn.FORECAST.ETS.CONFINT(A432,$B$2:$B$366,$A$2:$A$366,0.95,1,1)</f>
        <v>207.89057508169429</v>
      </c>
    </row>
    <row r="433" spans="1:5" x14ac:dyDescent="0.25">
      <c r="A433" s="16">
        <v>45358</v>
      </c>
      <c r="C433">
        <f>_xlfn.FORECAST.ETS(A433,$B$2:$B$366,$A$2:$A$366,1,1)</f>
        <v>58.877185310497843</v>
      </c>
      <c r="D433" s="17">
        <f>C433-_xlfn.FORECAST.ETS.CONFINT(A433,$B$2:$B$366,$A$2:$A$366,0.95,1,1)</f>
        <v>-74.66628266072982</v>
      </c>
      <c r="E433" s="17">
        <f>C433+_xlfn.FORECAST.ETS.CONFINT(A433,$B$2:$B$366,$A$2:$A$366,0.95,1,1)</f>
        <v>192.42065328172552</v>
      </c>
    </row>
    <row r="434" spans="1:5" x14ac:dyDescent="0.25">
      <c r="A434" s="16">
        <v>45359</v>
      </c>
      <c r="C434">
        <f>_xlfn.FORECAST.ETS(A434,$B$2:$B$366,$A$2:$A$366,1,1)</f>
        <v>64.351003136742577</v>
      </c>
      <c r="D434" s="17">
        <f>C434-_xlfn.FORECAST.ETS.CONFINT(A434,$B$2:$B$366,$A$2:$A$366,0.95,1,1)</f>
        <v>-70.011838727252865</v>
      </c>
      <c r="E434" s="17">
        <f>C434+_xlfn.FORECAST.ETS.CONFINT(A434,$B$2:$B$366,$A$2:$A$366,0.95,1,1)</f>
        <v>198.71384500073802</v>
      </c>
    </row>
    <row r="435" spans="1:5" x14ac:dyDescent="0.25">
      <c r="A435" s="16">
        <v>45360</v>
      </c>
      <c r="C435">
        <f>_xlfn.FORECAST.ETS(A435,$B$2:$B$366,$A$2:$A$366,1,1)</f>
        <v>30.348373717304753</v>
      </c>
      <c r="D435" s="17">
        <f>C435-_xlfn.FORECAST.ETS.CONFINT(A435,$B$2:$B$366,$A$2:$A$366,0.95,1,1)</f>
        <v>-104.83399007596964</v>
      </c>
      <c r="E435" s="17">
        <f>C435+_xlfn.FORECAST.ETS.CONFINT(A435,$B$2:$B$366,$A$2:$A$366,0.95,1,1)</f>
        <v>165.53073751057914</v>
      </c>
    </row>
    <row r="436" spans="1:5" x14ac:dyDescent="0.25">
      <c r="A436" s="16">
        <v>45361</v>
      </c>
      <c r="C436">
        <f>_xlfn.FORECAST.ETS(A436,$B$2:$B$366,$A$2:$A$366,1,1)</f>
        <v>25.26809189014477</v>
      </c>
      <c r="D436" s="17">
        <f>C436-_xlfn.FORECAST.ETS.CONFINT(A436,$B$2:$B$366,$A$2:$A$366,0.95,1,1)</f>
        <v>-110.73395515399667</v>
      </c>
      <c r="E436" s="17">
        <f>C436+_xlfn.FORECAST.ETS.CONFINT(A436,$B$2:$B$366,$A$2:$A$366,0.95,1,1)</f>
        <v>161.27013893428622</v>
      </c>
    </row>
    <row r="437" spans="1:5" x14ac:dyDescent="0.25">
      <c r="A437" s="16">
        <v>45362</v>
      </c>
      <c r="C437">
        <f>_xlfn.FORECAST.ETS(A437,$B$2:$B$366,$A$2:$A$366,1,1)</f>
        <v>39.758831223645231</v>
      </c>
      <c r="D437" s="17">
        <f>C437-_xlfn.FORECAST.ETS.CONFINT(A437,$B$2:$B$366,$A$2:$A$366,0.95,1,1)</f>
        <v>-98.820791935401687</v>
      </c>
      <c r="E437" s="17">
        <f>C437+_xlfn.FORECAST.ETS.CONFINT(A437,$B$2:$B$366,$A$2:$A$366,0.95,1,1)</f>
        <v>178.33845438269213</v>
      </c>
    </row>
    <row r="438" spans="1:5" x14ac:dyDescent="0.25">
      <c r="A438" s="16">
        <v>45363</v>
      </c>
      <c r="C438">
        <f>_xlfn.FORECAST.ETS(A438,$B$2:$B$366,$A$2:$A$366,1,1)</f>
        <v>55.829573780673144</v>
      </c>
      <c r="D438" s="17">
        <f>C438-_xlfn.FORECAST.ETS.CONFINT(A438,$B$2:$B$366,$A$2:$A$366,0.95,1,1)</f>
        <v>-83.559753371288792</v>
      </c>
      <c r="E438" s="17">
        <f>C438+_xlfn.FORECAST.ETS.CONFINT(A438,$B$2:$B$366,$A$2:$A$366,0.95,1,1)</f>
        <v>195.21890093263508</v>
      </c>
    </row>
    <row r="439" spans="1:5" x14ac:dyDescent="0.25">
      <c r="A439" s="16">
        <v>45364</v>
      </c>
      <c r="C439">
        <f>_xlfn.FORECAST.ETS(A439,$B$2:$B$366,$A$2:$A$366,1,1)</f>
        <v>74.693155769402935</v>
      </c>
      <c r="D439" s="17">
        <f>C439-_xlfn.FORECAST.ETS.CONFINT(A439,$B$2:$B$366,$A$2:$A$366,0.95,1,1)</f>
        <v>-65.506192409794679</v>
      </c>
      <c r="E439" s="17">
        <f>C439+_xlfn.FORECAST.ETS.CONFINT(A439,$B$2:$B$366,$A$2:$A$366,0.95,1,1)</f>
        <v>214.89250394860056</v>
      </c>
    </row>
    <row r="440" spans="1:5" x14ac:dyDescent="0.25">
      <c r="A440" s="16">
        <v>45365</v>
      </c>
      <c r="C440">
        <f>_xlfn.FORECAST.ETS(A440,$B$2:$B$366,$A$2:$A$366,1,1)</f>
        <v>58.403994499512315</v>
      </c>
      <c r="D440" s="17">
        <f>C440-_xlfn.FORECAST.ETS.CONFINT(A440,$B$2:$B$366,$A$2:$A$366,0.95,1,1)</f>
        <v>-82.605701672060292</v>
      </c>
      <c r="E440" s="17">
        <f>C440+_xlfn.FORECAST.ETS.CONFINT(A440,$B$2:$B$366,$A$2:$A$366,0.95,1,1)</f>
        <v>199.41369067108494</v>
      </c>
    </row>
    <row r="441" spans="1:5" x14ac:dyDescent="0.25">
      <c r="A441" s="16">
        <v>45366</v>
      </c>
      <c r="C441">
        <f>_xlfn.FORECAST.ETS(A441,$B$2:$B$366,$A$2:$A$366,1,1)</f>
        <v>63.877812325757063</v>
      </c>
      <c r="D441" s="17">
        <f>C441-_xlfn.FORECAST.ETS.CONFINT(A441,$B$2:$B$366,$A$2:$A$366,0.95,1,1)</f>
        <v>-77.942568504957265</v>
      </c>
      <c r="E441" s="17">
        <f>C441+_xlfn.FORECAST.ETS.CONFINT(A441,$B$2:$B$366,$A$2:$A$366,0.95,1,1)</f>
        <v>205.6981931564714</v>
      </c>
    </row>
    <row r="442" spans="1:5" x14ac:dyDescent="0.25">
      <c r="A442" s="16">
        <v>45367</v>
      </c>
      <c r="C442">
        <f>_xlfn.FORECAST.ETS(A442,$B$2:$B$366,$A$2:$A$366,1,1)</f>
        <v>29.875182906319232</v>
      </c>
      <c r="D442" s="17">
        <f>C442-_xlfn.FORECAST.ETS.CONFINT(A442,$B$2:$B$366,$A$2:$A$366,0.95,1,1)</f>
        <v>-112.75622872902457</v>
      </c>
      <c r="E442" s="17">
        <f>C442+_xlfn.FORECAST.ETS.CONFINT(A442,$B$2:$B$366,$A$2:$A$366,0.95,1,1)</f>
        <v>172.50659454166302</v>
      </c>
    </row>
    <row r="443" spans="1:5" x14ac:dyDescent="0.25">
      <c r="A443" s="16">
        <v>45368</v>
      </c>
      <c r="C443">
        <f>_xlfn.FORECAST.ETS(A443,$B$2:$B$366,$A$2:$A$366,1,1)</f>
        <v>24.794901079159242</v>
      </c>
      <c r="D443" s="17">
        <f>C443-_xlfn.FORECAST.ETS.CONFINT(A443,$B$2:$B$366,$A$2:$A$366,0.95,1,1)</f>
        <v>-118.64789676819001</v>
      </c>
      <c r="E443" s="17">
        <f>C443+_xlfn.FORECAST.ETS.CONFINT(A443,$B$2:$B$366,$A$2:$A$366,0.95,1,1)</f>
        <v>168.2376989265085</v>
      </c>
    </row>
    <row r="444" spans="1:5" x14ac:dyDescent="0.25">
      <c r="A444" s="16">
        <v>45369</v>
      </c>
      <c r="C444">
        <f>_xlfn.FORECAST.ETS(A444,$B$2:$B$366,$A$2:$A$366,1,1)</f>
        <v>39.285640412659703</v>
      </c>
      <c r="D444" s="17">
        <f>C444-_xlfn.FORECAST.ETS.CONFINT(A444,$B$2:$B$366,$A$2:$A$366,0.95,1,1)</f>
        <v>-106.66315469039351</v>
      </c>
      <c r="E444" s="17">
        <f>C444+_xlfn.FORECAST.ETS.CONFINT(A444,$B$2:$B$366,$A$2:$A$366,0.95,1,1)</f>
        <v>185.2344355157129</v>
      </c>
    </row>
    <row r="445" spans="1:5" x14ac:dyDescent="0.25">
      <c r="A445" s="16">
        <v>45370</v>
      </c>
      <c r="C445">
        <f>_xlfn.FORECAST.ETS(A445,$B$2:$B$366,$A$2:$A$366,1,1)</f>
        <v>55.356382969687616</v>
      </c>
      <c r="D445" s="17">
        <f>C445-_xlfn.FORECAST.ETS.CONFINT(A445,$B$2:$B$366,$A$2:$A$366,0.95,1,1)</f>
        <v>-91.395160435733516</v>
      </c>
      <c r="E445" s="17">
        <f>C445+_xlfn.FORECAST.ETS.CONFINT(A445,$B$2:$B$366,$A$2:$A$366,0.95,1,1)</f>
        <v>202.10792637510875</v>
      </c>
    </row>
    <row r="446" spans="1:5" x14ac:dyDescent="0.25">
      <c r="A446" s="16">
        <v>45371</v>
      </c>
      <c r="C446">
        <f>_xlfn.FORECAST.ETS(A446,$B$2:$B$366,$A$2:$A$366,1,1)</f>
        <v>74.219964958417407</v>
      </c>
      <c r="D446" s="17">
        <f>C446-_xlfn.FORECAST.ETS.CONFINT(A446,$B$2:$B$366,$A$2:$A$366,0.95,1,1)</f>
        <v>-73.334806971555807</v>
      </c>
      <c r="E446" s="17">
        <f>C446+_xlfn.FORECAST.ETS.CONFINT(A446,$B$2:$B$366,$A$2:$A$366,0.95,1,1)</f>
        <v>221.77473688839063</v>
      </c>
    </row>
    <row r="447" spans="1:5" x14ac:dyDescent="0.25">
      <c r="A447" s="16">
        <v>45372</v>
      </c>
      <c r="C447">
        <f>_xlfn.FORECAST.ETS(A447,$B$2:$B$366,$A$2:$A$366,1,1)</f>
        <v>57.930803688526794</v>
      </c>
      <c r="D447" s="17">
        <f>C447-_xlfn.FORECAST.ETS.CONFINT(A447,$B$2:$B$366,$A$2:$A$366,0.95,1,1)</f>
        <v>-90.42768382008444</v>
      </c>
      <c r="E447" s="17">
        <f>C447+_xlfn.FORECAST.ETS.CONFINT(A447,$B$2:$B$366,$A$2:$A$366,0.95,1,1)</f>
        <v>206.28929119713803</v>
      </c>
    </row>
    <row r="448" spans="1:5" x14ac:dyDescent="0.25">
      <c r="A448" s="16">
        <v>45373</v>
      </c>
      <c r="C448">
        <f>_xlfn.FORECAST.ETS(A448,$B$2:$B$366,$A$2:$A$366,1,1)</f>
        <v>63.404621514771534</v>
      </c>
      <c r="D448" s="17">
        <f>C448-_xlfn.FORECAST.ETS.CONFINT(A448,$B$2:$B$366,$A$2:$A$366,0.95,1,1)</f>
        <v>-85.758075306492756</v>
      </c>
      <c r="E448" s="17">
        <f>C448+_xlfn.FORECAST.ETS.CONFINT(A448,$B$2:$B$366,$A$2:$A$366,0.95,1,1)</f>
        <v>212.56731833603584</v>
      </c>
    </row>
    <row r="449" spans="1:5" x14ac:dyDescent="0.25">
      <c r="A449" s="16">
        <v>45374</v>
      </c>
      <c r="C449">
        <f>_xlfn.FORECAST.ETS(A449,$B$2:$B$366,$A$2:$A$366,1,1)</f>
        <v>29.401992095333711</v>
      </c>
      <c r="D449" s="17">
        <f>C449-_xlfn.FORECAST.ETS.CONFINT(A449,$B$2:$B$366,$A$2:$A$366,0.95,1,1)</f>
        <v>-120.56541430440872</v>
      </c>
      <c r="E449" s="17">
        <f>C449+_xlfn.FORECAST.ETS.CONFINT(A449,$B$2:$B$366,$A$2:$A$366,0.95,1,1)</f>
        <v>179.36939849507615</v>
      </c>
    </row>
    <row r="450" spans="1:5" x14ac:dyDescent="0.25">
      <c r="A450" s="16">
        <v>45375</v>
      </c>
      <c r="C450">
        <f>_xlfn.FORECAST.ETS(A450,$B$2:$B$366,$A$2:$A$366,1,1)</f>
        <v>24.321710268173721</v>
      </c>
      <c r="D450" s="17">
        <f>C450-_xlfn.FORECAST.ETS.CONFINT(A450,$B$2:$B$366,$A$2:$A$366,0.95,1,1)</f>
        <v>-126.45091236329802</v>
      </c>
      <c r="E450" s="17">
        <f>C450+_xlfn.FORECAST.ETS.CONFINT(A450,$B$2:$B$366,$A$2:$A$366,0.95,1,1)</f>
        <v>175.09433289964545</v>
      </c>
    </row>
    <row r="451" spans="1:5" x14ac:dyDescent="0.25">
      <c r="A451" s="16">
        <v>45376</v>
      </c>
      <c r="C451">
        <f>_xlfn.FORECAST.ETS(A451,$B$2:$B$366,$A$2:$A$366,1,1)</f>
        <v>38.812449601674174</v>
      </c>
      <c r="D451" s="17">
        <f>C451-_xlfn.FORECAST.ETS.CONFINT(A451,$B$2:$B$366,$A$2:$A$366,0.95,1,1)</f>
        <v>-114.40396724057466</v>
      </c>
      <c r="E451" s="17">
        <f>C451+_xlfn.FORECAST.ETS.CONFINT(A451,$B$2:$B$366,$A$2:$A$366,0.95,1,1)</f>
        <v>192.02886644392299</v>
      </c>
    </row>
    <row r="452" spans="1:5" x14ac:dyDescent="0.25">
      <c r="A452" s="16">
        <v>45377</v>
      </c>
      <c r="C452">
        <f>_xlfn.FORECAST.ETS(A452,$B$2:$B$366,$A$2:$A$366,1,1)</f>
        <v>54.883192158702101</v>
      </c>
      <c r="D452" s="17">
        <f>C452-_xlfn.FORECAST.ETS.CONFINT(A452,$B$2:$B$366,$A$2:$A$366,0.95,1,1)</f>
        <v>-99.130897958670161</v>
      </c>
      <c r="E452" s="17">
        <f>C452+_xlfn.FORECAST.ETS.CONFINT(A452,$B$2:$B$366,$A$2:$A$366,0.95,1,1)</f>
        <v>208.89728227607435</v>
      </c>
    </row>
    <row r="453" spans="1:5" x14ac:dyDescent="0.25">
      <c r="A453" s="16">
        <v>45378</v>
      </c>
      <c r="C453">
        <f>_xlfn.FORECAST.ETS(A453,$B$2:$B$366,$A$2:$A$366,1,1)</f>
        <v>73.746774147431893</v>
      </c>
      <c r="D453" s="17">
        <f>C453-_xlfn.FORECAST.ETS.CONFINT(A453,$B$2:$B$366,$A$2:$A$366,0.95,1,1)</f>
        <v>-81.065597572500053</v>
      </c>
      <c r="E453" s="17">
        <f>C453+_xlfn.FORECAST.ETS.CONFINT(A453,$B$2:$B$366,$A$2:$A$366,0.95,1,1)</f>
        <v>228.55914586736384</v>
      </c>
    </row>
    <row r="454" spans="1:5" x14ac:dyDescent="0.25">
      <c r="A454" s="16">
        <v>45379</v>
      </c>
      <c r="C454">
        <f>_xlfn.FORECAST.ETS(A454,$B$2:$B$366,$A$2:$A$366,1,1)</f>
        <v>57.457612877541273</v>
      </c>
      <c r="D454" s="17">
        <f>C454-_xlfn.FORECAST.ETS.CONFINT(A454,$B$2:$B$366,$A$2:$A$366,0.95,1,1)</f>
        <v>-98.15365336013474</v>
      </c>
      <c r="E454" s="17">
        <f>C454+_xlfn.FORECAST.ETS.CONFINT(A454,$B$2:$B$366,$A$2:$A$366,0.95,1,1)</f>
        <v>213.06887911521727</v>
      </c>
    </row>
    <row r="455" spans="1:5" x14ac:dyDescent="0.25">
      <c r="A455" s="16">
        <v>45380</v>
      </c>
      <c r="C455">
        <f>_xlfn.FORECAST.ETS(A455,$B$2:$B$366,$A$2:$A$366,1,1)</f>
        <v>62.931430703786013</v>
      </c>
      <c r="D455" s="17">
        <f>C455-_xlfn.FORECAST.ETS.CONFINT(A455,$B$2:$B$366,$A$2:$A$366,0.95,1,1)</f>
        <v>-93.479347453666122</v>
      </c>
      <c r="E455" s="17">
        <f>C455+_xlfn.FORECAST.ETS.CONFINT(A455,$B$2:$B$366,$A$2:$A$366,0.95,1,1)</f>
        <v>219.34220886123816</v>
      </c>
    </row>
    <row r="456" spans="1:5" x14ac:dyDescent="0.25">
      <c r="A456" s="16">
        <v>45381</v>
      </c>
      <c r="C456">
        <f>_xlfn.FORECAST.ETS(A456,$B$2:$B$366,$A$2:$A$366,1,1)</f>
        <v>28.928801284348182</v>
      </c>
      <c r="D456" s="17">
        <f>C456-_xlfn.FORECAST.ETS.CONFINT(A456,$B$2:$B$366,$A$2:$A$366,0.95,1,1)</f>
        <v>-128.28211058324763</v>
      </c>
      <c r="E456" s="17">
        <f>C456+_xlfn.FORECAST.ETS.CONFINT(A456,$B$2:$B$366,$A$2:$A$366,0.95,1,1)</f>
        <v>186.13971315194402</v>
      </c>
    </row>
    <row r="457" spans="1:5" x14ac:dyDescent="0.25">
      <c r="A457" s="16">
        <v>45382</v>
      </c>
      <c r="C457">
        <f>_xlfn.FORECAST.ETS(A457,$B$2:$B$366,$A$2:$A$366,1,1)</f>
        <v>23.8485194571882</v>
      </c>
      <c r="D457" s="17">
        <f>C457-_xlfn.FORECAST.ETS.CONFINT(A457,$B$2:$B$366,$A$2:$A$366,0.95,1,1)</f>
        <v>-134.16315220306254</v>
      </c>
      <c r="E457" s="17">
        <f>C457+_xlfn.FORECAST.ETS.CONFINT(A457,$B$2:$B$366,$A$2:$A$366,0.95,1,1)</f>
        <v>181.86019111743892</v>
      </c>
    </row>
    <row r="458" spans="1:5" x14ac:dyDescent="0.25">
      <c r="A458" s="16">
        <v>45383</v>
      </c>
      <c r="C458">
        <f>_xlfn.FORECAST.ETS(A458,$B$2:$B$366,$A$2:$A$366,1,1)</f>
        <v>38.33925879068866</v>
      </c>
      <c r="D458" s="17">
        <f>C458-_xlfn.FORECAST.ETS.CONFINT(A458,$B$2:$B$366,$A$2:$A$366,0.95,1,1)</f>
        <v>-122.06167601555757</v>
      </c>
      <c r="E458" s="17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E0DF-AB3A-4B2F-B050-EC746C2746C3}">
  <sheetPr>
    <outlinePr summaryBelow="0"/>
  </sheetPr>
  <dimension ref="B1:G18"/>
  <sheetViews>
    <sheetView showGridLines="0" workbookViewId="0">
      <selection activeCell="E8" sqref="E8"/>
    </sheetView>
  </sheetViews>
  <sheetFormatPr defaultRowHeight="15" outlineLevelRow="1" outlineLevelCol="1" x14ac:dyDescent="0.25"/>
  <cols>
    <col min="3" max="3" width="10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79</v>
      </c>
    </row>
    <row r="4" spans="2:7" ht="22.5" hidden="1" outlineLevel="1" x14ac:dyDescent="0.25">
      <c r="B4" s="72"/>
      <c r="C4" s="72"/>
      <c r="D4" s="66"/>
      <c r="E4" s="76" t="s">
        <v>78</v>
      </c>
      <c r="F4" s="76" t="s">
        <v>78</v>
      </c>
      <c r="G4" s="76" t="s">
        <v>78</v>
      </c>
    </row>
    <row r="5" spans="2:7" x14ac:dyDescent="0.25">
      <c r="B5" s="25" t="s">
        <v>23</v>
      </c>
      <c r="C5" s="25"/>
      <c r="D5" s="71"/>
      <c r="E5" s="71"/>
      <c r="F5" s="71"/>
      <c r="G5" s="71"/>
    </row>
    <row r="6" spans="2:7" outlineLevel="1" x14ac:dyDescent="0.25">
      <c r="B6" s="72"/>
      <c r="C6" s="72" t="s">
        <v>14</v>
      </c>
      <c r="D6" s="67">
        <v>100000</v>
      </c>
      <c r="E6" s="73">
        <v>100000</v>
      </c>
      <c r="F6" s="73">
        <v>80000</v>
      </c>
      <c r="G6" s="73">
        <v>120000</v>
      </c>
    </row>
    <row r="7" spans="2:7" outlineLevel="1" x14ac:dyDescent="0.25">
      <c r="B7" s="72"/>
      <c r="C7" s="72" t="s">
        <v>15</v>
      </c>
      <c r="D7" s="68">
        <v>0.1</v>
      </c>
      <c r="E7" s="74">
        <v>0.1</v>
      </c>
      <c r="F7" s="74">
        <v>0.15</v>
      </c>
      <c r="G7" s="74">
        <v>0.05</v>
      </c>
    </row>
    <row r="8" spans="2:7" outlineLevel="1" x14ac:dyDescent="0.25">
      <c r="B8" s="72"/>
      <c r="C8" s="72" t="s">
        <v>16</v>
      </c>
      <c r="D8" s="69">
        <v>1.4999999999999999E-2</v>
      </c>
      <c r="E8" s="75">
        <v>1.4999999999999999E-2</v>
      </c>
      <c r="F8" s="75">
        <v>1.2E-2</v>
      </c>
      <c r="G8" s="75">
        <v>8.0000000000000002E-3</v>
      </c>
    </row>
    <row r="9" spans="2:7" x14ac:dyDescent="0.25">
      <c r="B9" s="25" t="s">
        <v>25</v>
      </c>
      <c r="C9" s="25"/>
      <c r="D9" s="71"/>
      <c r="E9" s="71"/>
      <c r="F9" s="71"/>
      <c r="G9" s="71"/>
    </row>
    <row r="10" spans="2:7" outlineLevel="1" x14ac:dyDescent="0.25">
      <c r="B10" s="72"/>
      <c r="C10" s="72" t="s">
        <v>31</v>
      </c>
      <c r="D10" s="67">
        <v>110000</v>
      </c>
      <c r="E10" s="67">
        <v>110000</v>
      </c>
      <c r="F10" s="67">
        <v>110000</v>
      </c>
      <c r="G10" s="67">
        <v>110000</v>
      </c>
    </row>
    <row r="11" spans="2:7" outlineLevel="1" x14ac:dyDescent="0.25">
      <c r="B11" s="72"/>
      <c r="C11" s="72" t="s">
        <v>36</v>
      </c>
      <c r="D11" s="67">
        <v>111650</v>
      </c>
      <c r="E11" s="67">
        <v>111650</v>
      </c>
      <c r="F11" s="67">
        <v>111650</v>
      </c>
      <c r="G11" s="67">
        <v>111650</v>
      </c>
    </row>
    <row r="12" spans="2:7" outlineLevel="1" x14ac:dyDescent="0.25">
      <c r="B12" s="72"/>
      <c r="C12" s="72" t="s">
        <v>32</v>
      </c>
      <c r="D12" s="67">
        <v>113324.75</v>
      </c>
      <c r="E12" s="67">
        <v>113324.75</v>
      </c>
      <c r="F12" s="67">
        <v>113324.75</v>
      </c>
      <c r="G12" s="67">
        <v>113324.75</v>
      </c>
    </row>
    <row r="13" spans="2:7" outlineLevel="1" x14ac:dyDescent="0.25">
      <c r="B13" s="72"/>
      <c r="C13" s="72" t="s">
        <v>33</v>
      </c>
      <c r="D13" s="67">
        <v>115024.62125</v>
      </c>
      <c r="E13" s="67">
        <v>115024.62125</v>
      </c>
      <c r="F13" s="67">
        <v>115024.62125</v>
      </c>
      <c r="G13" s="67">
        <v>115024.62125</v>
      </c>
    </row>
    <row r="14" spans="2:7" outlineLevel="1" x14ac:dyDescent="0.25">
      <c r="B14" s="72"/>
      <c r="C14" s="72" t="s">
        <v>34</v>
      </c>
      <c r="D14" s="67">
        <v>116749.99056875</v>
      </c>
      <c r="E14" s="67">
        <v>116749.99056875</v>
      </c>
      <c r="F14" s="67">
        <v>116749.99056875</v>
      </c>
      <c r="G14" s="67">
        <v>116749.99056875</v>
      </c>
    </row>
    <row r="15" spans="2:7" ht="15.75" outlineLevel="1" thickBot="1" x14ac:dyDescent="0.3">
      <c r="B15" s="26"/>
      <c r="C15" s="26" t="s">
        <v>35</v>
      </c>
      <c r="D15" s="70">
        <v>566749.36181875004</v>
      </c>
      <c r="E15" s="70">
        <v>566749.36181875004</v>
      </c>
      <c r="F15" s="70">
        <v>566749.36181875004</v>
      </c>
      <c r="G15" s="70">
        <v>566749.36181875004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2EC5-D55B-45FB-B508-B83676FD6F0F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80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81</v>
      </c>
    </row>
    <row r="8" spans="1:5" hidden="1" outlineLevel="1" x14ac:dyDescent="0.25">
      <c r="A8" s="7"/>
      <c r="B8" t="s">
        <v>82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566749.36181874992</v>
      </c>
      <c r="E16" s="81">
        <v>639999.95106057753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639999.95106057753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2172-2225-4887-88CA-080D44ADA2F2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83</v>
      </c>
    </row>
    <row r="2" spans="1:5" x14ac:dyDescent="0.25">
      <c r="A2" s="7" t="s">
        <v>38</v>
      </c>
    </row>
    <row r="3" spans="1:5" x14ac:dyDescent="0.25">
      <c r="A3" s="7" t="s">
        <v>80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84</v>
      </c>
      <c r="E7" s="84" t="s">
        <v>85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86</v>
      </c>
    </row>
    <row r="9" spans="1:5" x14ac:dyDescent="0.25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84</v>
      </c>
      <c r="E13" s="84" t="s">
        <v>87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88</v>
      </c>
    </row>
    <row r="15" spans="1:5" ht="15.75" thickBot="1" x14ac:dyDescent="0.3">
      <c r="B15" s="78" t="s">
        <v>29</v>
      </c>
      <c r="C15" s="78" t="s">
        <v>35</v>
      </c>
      <c r="D15" s="78">
        <v>639999.95106057753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3278-71EE-495B-8D5A-CCA2DEC95D8A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0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80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639999.95106057753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521727.87896862096</v>
      </c>
      <c r="I13" s="80" t="e">
        <v>#N/A</v>
      </c>
      <c r="J13" s="80" t="e">
        <v>#N/A</v>
      </c>
    </row>
    <row r="14" spans="1:10" ht="15.75" thickBot="1" x14ac:dyDescent="0.3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613346.51344084099</v>
      </c>
      <c r="I14" s="78" t="e">
        <v>#N/A</v>
      </c>
      <c r="J14" s="78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H10" sqref="H10"/>
    </sheetView>
  </sheetViews>
  <sheetFormatPr defaultRowHeight="15" x14ac:dyDescent="0.25"/>
  <cols>
    <col min="2" max="2" width="11.5703125" customWidth="1"/>
    <col min="3" max="3" width="11.8554687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4" t="s">
        <v>4</v>
      </c>
      <c r="C2" s="65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0.15823970294206632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77">
        <v>0.05</v>
      </c>
      <c r="E5" s="56" t="s">
        <v>21</v>
      </c>
      <c r="F5" s="57">
        <v>120000</v>
      </c>
      <c r="G5" s="58">
        <v>0.05</v>
      </c>
      <c r="H5" s="59">
        <v>8.0000000000000002E-3</v>
      </c>
    </row>
    <row r="6" spans="2:8" ht="30.75" thickBot="1" x14ac:dyDescent="0.3">
      <c r="E6" s="60" t="s">
        <v>77</v>
      </c>
      <c r="F6" s="61" t="e">
        <f>NA()</f>
        <v>#N/A</v>
      </c>
      <c r="G6" s="62">
        <v>0.25</v>
      </c>
      <c r="H6" s="63">
        <v>0.04</v>
      </c>
    </row>
    <row r="7" spans="2:8" x14ac:dyDescent="0.25">
      <c r="B7" s="64" t="s">
        <v>5</v>
      </c>
      <c r="C7" s="65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115823.97029420664</v>
      </c>
    </row>
    <row r="10" spans="2:8" x14ac:dyDescent="0.25">
      <c r="B10" s="4">
        <v>1</v>
      </c>
      <c r="C10" s="2">
        <f>(base*(1+raise)^B10)*(1+bonus)</f>
        <v>121615.16880891696</v>
      </c>
    </row>
    <row r="11" spans="2:8" x14ac:dyDescent="0.25">
      <c r="B11" s="4">
        <v>2</v>
      </c>
      <c r="C11" s="2">
        <f>(base*(1+raise)^B11)*(1+bonus)</f>
        <v>127695.92724936281</v>
      </c>
    </row>
    <row r="12" spans="2:8" x14ac:dyDescent="0.25">
      <c r="B12" s="4">
        <v>3</v>
      </c>
      <c r="C12" s="2">
        <f>(base*(1+raise)^B12)*(1+bonus)</f>
        <v>134080.72361183097</v>
      </c>
    </row>
    <row r="13" spans="2:8" ht="15.75" thickBot="1" x14ac:dyDescent="0.3">
      <c r="B13" s="36">
        <v>4</v>
      </c>
      <c r="C13" s="37">
        <f>(base*(1+raise)^B13)*(1+bonus)</f>
        <v>140784.7597924225</v>
      </c>
    </row>
    <row r="14" spans="2:8" ht="16.5" thickTop="1" thickBot="1" x14ac:dyDescent="0.3">
      <c r="B14" s="34" t="s">
        <v>3</v>
      </c>
      <c r="C14" s="35">
        <f>SUM(C9:C13)</f>
        <v>640000.54975673987</v>
      </c>
    </row>
  </sheetData>
  <scenarios current="0" sqref="C9:C14">
    <scenario name="Job 1" locked="1" count="3" user="gavce" comment="Created by gavce on 4/10/2025">
      <inputCells r="C3" val="100000" numFmtId="165"/>
      <inputCells r="C4" val="0.1" numFmtId="9"/>
      <inputCells r="C5" val="0.015" numFmtId="166"/>
    </scenario>
    <scenario name="Job 2" locked="1" count="3" user="gavce" comment="Created by gavce on 4/10/2025">
      <inputCells r="C3" val="80000" numFmtId="165"/>
      <inputCells r="C4" val="0.15" numFmtId="9"/>
      <inputCells r="C5" val="0.012" numFmtId="166"/>
    </scenario>
    <scenario name="Job 3 " locked="1" count="3" user="gavce" comment="Created by gavce on 4/10/2025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Forecast_Original</vt:lpstr>
      <vt:lpstr>Forecast_Final</vt:lpstr>
      <vt:lpstr>Forecast_Galutinis</vt:lpstr>
      <vt:lpstr>Scenario Summary</vt:lpstr>
      <vt:lpstr>Answer Report 1</vt:lpstr>
      <vt:lpstr>Sensitivity Report 1</vt:lpstr>
      <vt:lpstr>Limits Report 1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Lukas Gavėnas</cp:lastModifiedBy>
  <dcterms:created xsi:type="dcterms:W3CDTF">2024-08-08T18:34:47Z</dcterms:created>
  <dcterms:modified xsi:type="dcterms:W3CDTF">2025-04-10T11:30:42Z</dcterms:modified>
</cp:coreProperties>
</file>