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/>
  <xr:revisionPtr revIDLastSave="0" documentId="13_ncr:1_{49A32248-B524-493D-B592-B4D21D5C4891}" xr6:coauthVersionLast="47" xr6:coauthVersionMax="47" xr10:uidLastSave="{00000000-0000-0000-0000-000000000000}"/>
  <bookViews>
    <workbookView xWindow="-28920" yWindow="0" windowWidth="29040" windowHeight="15720" tabRatio="595" xr2:uid="{00000000-000D-0000-FFFF-FFFF00000000}"/>
  </bookViews>
  <sheets>
    <sheet name="List1" sheetId="1" r:id="rId1"/>
    <sheet name="List2" sheetId="2" r:id="rId2"/>
    <sheet name="List3" sheetId="3" r:id="rId3"/>
  </sheets>
  <definedNames>
    <definedName name="_xlnm._FilterDatabase" localSheetId="0" hidden="1">List1!$O$1:$O$103</definedName>
  </definedName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3" i="1" l="1"/>
  <c r="T83" i="1"/>
  <c r="V83" i="1"/>
  <c r="X83" i="1"/>
  <c r="Z83" i="1"/>
  <c r="AB83" i="1"/>
  <c r="AD83" i="1"/>
  <c r="AF83" i="1"/>
  <c r="AH83" i="1"/>
  <c r="AI83" i="1"/>
  <c r="AG83" i="1"/>
  <c r="AE83" i="1"/>
  <c r="AC83" i="1"/>
  <c r="AA83" i="1"/>
  <c r="Y83" i="1"/>
  <c r="W83" i="1"/>
  <c r="U83" i="1"/>
  <c r="S83" i="1"/>
  <c r="Q83" i="1"/>
  <c r="R82" i="1"/>
  <c r="T82" i="1"/>
  <c r="V82" i="1"/>
  <c r="X82" i="1"/>
  <c r="Z82" i="1"/>
  <c r="AB82" i="1"/>
  <c r="AD82" i="1"/>
  <c r="AF82" i="1"/>
  <c r="AH82" i="1"/>
  <c r="AI82" i="1"/>
  <c r="AG82" i="1"/>
  <c r="AE82" i="1"/>
  <c r="AC82" i="1"/>
  <c r="AA82" i="1"/>
  <c r="Y82" i="1"/>
  <c r="W82" i="1"/>
  <c r="U82" i="1"/>
  <c r="S82" i="1"/>
  <c r="Q82" i="1"/>
  <c r="R76" i="1"/>
  <c r="T76" i="1"/>
  <c r="V76" i="1"/>
  <c r="X76" i="1"/>
  <c r="Z76" i="1"/>
  <c r="AB76" i="1"/>
  <c r="AD76" i="1"/>
  <c r="AF76" i="1"/>
  <c r="AH76" i="1"/>
  <c r="AI76" i="1"/>
  <c r="AG76" i="1"/>
  <c r="AE76" i="1"/>
  <c r="AC76" i="1"/>
  <c r="AA76" i="1"/>
  <c r="Y76" i="1"/>
  <c r="W76" i="1"/>
  <c r="U76" i="1"/>
  <c r="S76" i="1"/>
  <c r="Q76" i="1"/>
  <c r="R70" i="1"/>
  <c r="T70" i="1"/>
  <c r="V70" i="1"/>
  <c r="X70" i="1"/>
  <c r="Z70" i="1"/>
  <c r="AB70" i="1"/>
  <c r="AD70" i="1"/>
  <c r="AF70" i="1"/>
  <c r="AH70" i="1"/>
  <c r="AI70" i="1"/>
  <c r="AG70" i="1"/>
  <c r="AE70" i="1"/>
  <c r="AC70" i="1"/>
  <c r="AA70" i="1"/>
  <c r="Y70" i="1"/>
  <c r="W70" i="1"/>
  <c r="U70" i="1"/>
  <c r="S70" i="1"/>
  <c r="Q70" i="1"/>
  <c r="R66" i="1"/>
  <c r="T66" i="1"/>
  <c r="V66" i="1"/>
  <c r="X66" i="1"/>
  <c r="Z66" i="1"/>
  <c r="AB66" i="1"/>
  <c r="AD66" i="1"/>
  <c r="AF66" i="1"/>
  <c r="AH66" i="1"/>
  <c r="AI66" i="1"/>
  <c r="AG66" i="1"/>
  <c r="AE66" i="1"/>
  <c r="AC66" i="1"/>
  <c r="AA66" i="1"/>
  <c r="Y66" i="1"/>
  <c r="W66" i="1"/>
  <c r="U66" i="1"/>
  <c r="S66" i="1"/>
  <c r="Q66" i="1"/>
  <c r="R65" i="1"/>
  <c r="T65" i="1"/>
  <c r="V65" i="1"/>
  <c r="X65" i="1"/>
  <c r="Z65" i="1"/>
  <c r="AB65" i="1"/>
  <c r="AD65" i="1"/>
  <c r="AF65" i="1"/>
  <c r="AH65" i="1"/>
  <c r="AI65" i="1"/>
  <c r="AG65" i="1"/>
  <c r="AE65" i="1"/>
  <c r="AC65" i="1"/>
  <c r="AA65" i="1"/>
  <c r="Y65" i="1"/>
  <c r="W65" i="1"/>
  <c r="U65" i="1"/>
  <c r="S65" i="1"/>
  <c r="Q65" i="1"/>
  <c r="R63" i="1"/>
  <c r="T63" i="1"/>
  <c r="V63" i="1"/>
  <c r="X63" i="1"/>
  <c r="Z63" i="1"/>
  <c r="AB63" i="1"/>
  <c r="AD63" i="1"/>
  <c r="AF63" i="1"/>
  <c r="AH63" i="1"/>
  <c r="AI63" i="1"/>
  <c r="AG63" i="1"/>
  <c r="AE63" i="1"/>
  <c r="AC63" i="1"/>
  <c r="AA63" i="1"/>
  <c r="Y63" i="1"/>
  <c r="W63" i="1"/>
  <c r="U63" i="1"/>
  <c r="S63" i="1"/>
  <c r="Q63" i="1"/>
  <c r="R62" i="1"/>
  <c r="T62" i="1"/>
  <c r="V62" i="1"/>
  <c r="X62" i="1"/>
  <c r="Z62" i="1"/>
  <c r="AB62" i="1"/>
  <c r="AD62" i="1"/>
  <c r="AF62" i="1"/>
  <c r="AH62" i="1"/>
  <c r="AI62" i="1"/>
  <c r="AG62" i="1"/>
  <c r="AE62" i="1"/>
  <c r="AC62" i="1"/>
  <c r="AA62" i="1"/>
  <c r="Y62" i="1"/>
  <c r="W62" i="1"/>
  <c r="U62" i="1"/>
  <c r="S62" i="1"/>
  <c r="Q62" i="1"/>
  <c r="R58" i="1"/>
  <c r="T58" i="1"/>
  <c r="V58" i="1"/>
  <c r="X58" i="1"/>
  <c r="Z58" i="1"/>
  <c r="AB58" i="1"/>
  <c r="AD58" i="1"/>
  <c r="AF58" i="1"/>
  <c r="AH58" i="1"/>
  <c r="AI58" i="1"/>
  <c r="AG58" i="1"/>
  <c r="AE58" i="1"/>
  <c r="AC58" i="1"/>
  <c r="AA58" i="1"/>
  <c r="Y58" i="1"/>
  <c r="W58" i="1"/>
  <c r="U58" i="1"/>
  <c r="S58" i="1"/>
  <c r="Q58" i="1"/>
  <c r="R57" i="1"/>
  <c r="T57" i="1"/>
  <c r="V57" i="1"/>
  <c r="X57" i="1"/>
  <c r="Z57" i="1"/>
  <c r="AB57" i="1"/>
  <c r="AD57" i="1"/>
  <c r="AF57" i="1"/>
  <c r="AH57" i="1"/>
  <c r="AI57" i="1"/>
  <c r="AG57" i="1"/>
  <c r="AE57" i="1"/>
  <c r="AC57" i="1"/>
  <c r="AA57" i="1"/>
  <c r="Y57" i="1"/>
  <c r="W57" i="1"/>
  <c r="U57" i="1"/>
  <c r="S57" i="1"/>
  <c r="Q57" i="1"/>
  <c r="R56" i="1"/>
  <c r="T56" i="1"/>
  <c r="V56" i="1"/>
  <c r="X56" i="1"/>
  <c r="Z56" i="1"/>
  <c r="AB56" i="1"/>
  <c r="AD56" i="1"/>
  <c r="AF56" i="1"/>
  <c r="AH56" i="1"/>
  <c r="AI56" i="1"/>
  <c r="AG56" i="1"/>
  <c r="AE56" i="1"/>
  <c r="AC56" i="1"/>
  <c r="AA56" i="1"/>
  <c r="Y56" i="1"/>
  <c r="W56" i="1"/>
  <c r="U56" i="1"/>
  <c r="S56" i="1"/>
  <c r="Q56" i="1"/>
  <c r="R55" i="1"/>
  <c r="T55" i="1"/>
  <c r="V55" i="1"/>
  <c r="X55" i="1"/>
  <c r="Z55" i="1"/>
  <c r="AB55" i="1"/>
  <c r="AD55" i="1"/>
  <c r="AF55" i="1"/>
  <c r="AH55" i="1"/>
  <c r="AI55" i="1"/>
  <c r="AG55" i="1"/>
  <c r="AE55" i="1"/>
  <c r="AC55" i="1"/>
  <c r="AA55" i="1"/>
  <c r="Y55" i="1"/>
  <c r="W55" i="1"/>
  <c r="U55" i="1"/>
  <c r="S55" i="1"/>
  <c r="Q55" i="1"/>
  <c r="R50" i="1"/>
  <c r="T50" i="1"/>
  <c r="V50" i="1"/>
  <c r="X50" i="1"/>
  <c r="Z50" i="1"/>
  <c r="AB50" i="1"/>
  <c r="AD50" i="1"/>
  <c r="AF50" i="1"/>
  <c r="AH50" i="1"/>
  <c r="AI50" i="1"/>
  <c r="AG50" i="1"/>
  <c r="AE50" i="1"/>
  <c r="AC50" i="1"/>
  <c r="AA50" i="1"/>
  <c r="Y50" i="1"/>
  <c r="W50" i="1"/>
  <c r="U50" i="1"/>
  <c r="S50" i="1"/>
  <c r="Q50" i="1"/>
  <c r="R47" i="1"/>
  <c r="T47" i="1"/>
  <c r="V47" i="1"/>
  <c r="X47" i="1"/>
  <c r="Z47" i="1"/>
  <c r="AB47" i="1"/>
  <c r="AD47" i="1"/>
  <c r="AF47" i="1"/>
  <c r="AH47" i="1"/>
  <c r="AI47" i="1"/>
  <c r="AG47" i="1"/>
  <c r="AE47" i="1"/>
  <c r="AC47" i="1"/>
  <c r="AA47" i="1"/>
  <c r="Y47" i="1"/>
  <c r="W47" i="1"/>
  <c r="U47" i="1"/>
  <c r="S47" i="1"/>
  <c r="Q47" i="1"/>
  <c r="R44" i="1"/>
  <c r="T44" i="1"/>
  <c r="V44" i="1"/>
  <c r="X44" i="1"/>
  <c r="Z44" i="1"/>
  <c r="AB44" i="1"/>
  <c r="AD44" i="1"/>
  <c r="AF44" i="1"/>
  <c r="AH44" i="1"/>
  <c r="AI44" i="1"/>
  <c r="AG44" i="1"/>
  <c r="AE44" i="1"/>
  <c r="AC44" i="1"/>
  <c r="AA44" i="1"/>
  <c r="Y44" i="1"/>
  <c r="W44" i="1"/>
  <c r="U44" i="1"/>
  <c r="S44" i="1"/>
  <c r="Q44" i="1"/>
  <c r="R43" i="1"/>
  <c r="T43" i="1"/>
  <c r="V43" i="1"/>
  <c r="X43" i="1"/>
  <c r="Z43" i="1"/>
  <c r="AB43" i="1"/>
  <c r="AD43" i="1"/>
  <c r="AF43" i="1"/>
  <c r="AH43" i="1"/>
  <c r="AI43" i="1"/>
  <c r="AG43" i="1"/>
  <c r="AE43" i="1"/>
  <c r="AC43" i="1"/>
  <c r="AA43" i="1"/>
  <c r="Y43" i="1"/>
  <c r="W43" i="1"/>
  <c r="U43" i="1"/>
  <c r="S43" i="1"/>
  <c r="Q43" i="1"/>
  <c r="R42" i="1"/>
  <c r="T42" i="1"/>
  <c r="V42" i="1"/>
  <c r="X42" i="1"/>
  <c r="Z42" i="1"/>
  <c r="AB42" i="1"/>
  <c r="AD42" i="1"/>
  <c r="AF42" i="1"/>
  <c r="AH42" i="1"/>
  <c r="AI42" i="1"/>
  <c r="AG42" i="1"/>
  <c r="AE42" i="1"/>
  <c r="AC42" i="1"/>
  <c r="AA42" i="1"/>
  <c r="Y42" i="1"/>
  <c r="W42" i="1"/>
  <c r="U42" i="1"/>
  <c r="S42" i="1"/>
  <c r="Q42" i="1"/>
  <c r="R38" i="1"/>
  <c r="T38" i="1"/>
  <c r="V38" i="1"/>
  <c r="X38" i="1"/>
  <c r="Z38" i="1"/>
  <c r="AB38" i="1"/>
  <c r="AD38" i="1"/>
  <c r="AF38" i="1"/>
  <c r="AH38" i="1"/>
  <c r="AI38" i="1"/>
  <c r="AG38" i="1"/>
  <c r="AE38" i="1"/>
  <c r="AC38" i="1"/>
  <c r="AA38" i="1"/>
  <c r="Y38" i="1"/>
  <c r="W38" i="1"/>
  <c r="U38" i="1"/>
  <c r="S38" i="1"/>
  <c r="Q38" i="1"/>
  <c r="R37" i="1"/>
  <c r="T37" i="1"/>
  <c r="V37" i="1"/>
  <c r="X37" i="1"/>
  <c r="Z37" i="1"/>
  <c r="AB37" i="1"/>
  <c r="AD37" i="1"/>
  <c r="AF37" i="1"/>
  <c r="AH37" i="1"/>
  <c r="AI37" i="1"/>
  <c r="AG37" i="1"/>
  <c r="AE37" i="1"/>
  <c r="AC37" i="1"/>
  <c r="AA37" i="1"/>
  <c r="Y37" i="1"/>
  <c r="W37" i="1"/>
  <c r="U37" i="1"/>
  <c r="S37" i="1"/>
  <c r="Q37" i="1"/>
  <c r="R34" i="1"/>
  <c r="T34" i="1"/>
  <c r="V34" i="1"/>
  <c r="X34" i="1"/>
  <c r="Z34" i="1"/>
  <c r="AB34" i="1"/>
  <c r="AD34" i="1"/>
  <c r="AF34" i="1"/>
  <c r="AH34" i="1"/>
  <c r="AI34" i="1"/>
  <c r="AG34" i="1"/>
  <c r="AE34" i="1"/>
  <c r="AC34" i="1"/>
  <c r="AA34" i="1"/>
  <c r="Y34" i="1"/>
  <c r="W34" i="1"/>
  <c r="U34" i="1"/>
  <c r="S34" i="1"/>
  <c r="Q34" i="1"/>
  <c r="R31" i="1"/>
  <c r="T31" i="1"/>
  <c r="V31" i="1"/>
  <c r="X31" i="1"/>
  <c r="Z31" i="1"/>
  <c r="AB31" i="1"/>
  <c r="AD31" i="1"/>
  <c r="AF31" i="1"/>
  <c r="AH31" i="1"/>
  <c r="AI31" i="1"/>
  <c r="AG31" i="1"/>
  <c r="AE31" i="1"/>
  <c r="AC31" i="1"/>
  <c r="AA31" i="1"/>
  <c r="Y31" i="1"/>
  <c r="W31" i="1"/>
  <c r="U31" i="1"/>
  <c r="S31" i="1"/>
  <c r="Q31" i="1"/>
  <c r="R30" i="1"/>
  <c r="T30" i="1"/>
  <c r="V30" i="1"/>
  <c r="X30" i="1"/>
  <c r="Z30" i="1"/>
  <c r="AB30" i="1"/>
  <c r="AD30" i="1"/>
  <c r="AF30" i="1"/>
  <c r="AH30" i="1"/>
  <c r="AI30" i="1"/>
  <c r="AG30" i="1"/>
  <c r="AE30" i="1"/>
  <c r="AC30" i="1"/>
  <c r="AA30" i="1"/>
  <c r="Y30" i="1"/>
  <c r="W30" i="1"/>
  <c r="U30" i="1"/>
  <c r="S30" i="1"/>
  <c r="Q30" i="1"/>
  <c r="R27" i="1"/>
  <c r="T27" i="1"/>
  <c r="V27" i="1"/>
  <c r="X27" i="1"/>
  <c r="Z27" i="1"/>
  <c r="AB27" i="1"/>
  <c r="AD27" i="1"/>
  <c r="AF27" i="1"/>
  <c r="AH27" i="1"/>
  <c r="AI27" i="1"/>
  <c r="AG27" i="1"/>
  <c r="AE27" i="1"/>
  <c r="AC27" i="1"/>
  <c r="AA27" i="1"/>
  <c r="Y27" i="1"/>
  <c r="W27" i="1"/>
  <c r="U27" i="1"/>
  <c r="S27" i="1"/>
  <c r="Q27" i="1"/>
  <c r="R24" i="1"/>
  <c r="T24" i="1"/>
  <c r="V24" i="1"/>
  <c r="X24" i="1"/>
  <c r="Z24" i="1"/>
  <c r="AB24" i="1"/>
  <c r="AD24" i="1"/>
  <c r="AF24" i="1"/>
  <c r="AH24" i="1"/>
  <c r="AI24" i="1"/>
  <c r="AG24" i="1"/>
  <c r="AE24" i="1"/>
  <c r="AC24" i="1"/>
  <c r="AA24" i="1"/>
  <c r="Y24" i="1"/>
  <c r="W24" i="1"/>
  <c r="U24" i="1"/>
  <c r="S24" i="1"/>
  <c r="Q24" i="1"/>
  <c r="R22" i="1"/>
  <c r="T22" i="1"/>
  <c r="V22" i="1"/>
  <c r="X22" i="1"/>
  <c r="Z22" i="1"/>
  <c r="AB22" i="1"/>
  <c r="AD22" i="1"/>
  <c r="AF22" i="1"/>
  <c r="AH22" i="1"/>
  <c r="AI22" i="1"/>
  <c r="AG22" i="1"/>
  <c r="AE22" i="1"/>
  <c r="AC22" i="1"/>
  <c r="AA22" i="1"/>
  <c r="Y22" i="1"/>
  <c r="W22" i="1"/>
  <c r="U22" i="1"/>
  <c r="S22" i="1"/>
  <c r="Q22" i="1"/>
  <c r="R21" i="1"/>
  <c r="T21" i="1"/>
  <c r="V21" i="1"/>
  <c r="X21" i="1"/>
  <c r="Z21" i="1"/>
  <c r="AB21" i="1"/>
  <c r="AD21" i="1"/>
  <c r="AF21" i="1"/>
  <c r="AH21" i="1"/>
  <c r="AI21" i="1"/>
  <c r="AG21" i="1"/>
  <c r="AE21" i="1"/>
  <c r="AC21" i="1"/>
  <c r="AA21" i="1"/>
  <c r="Y21" i="1"/>
  <c r="W21" i="1"/>
  <c r="U21" i="1"/>
  <c r="S21" i="1"/>
  <c r="Q21" i="1"/>
  <c r="R19" i="1"/>
  <c r="T19" i="1"/>
  <c r="V19" i="1"/>
  <c r="X19" i="1"/>
  <c r="Z19" i="1"/>
  <c r="AB19" i="1"/>
  <c r="AD19" i="1"/>
  <c r="AF19" i="1"/>
  <c r="AH19" i="1"/>
  <c r="AI19" i="1"/>
  <c r="AG19" i="1"/>
  <c r="AE19" i="1"/>
  <c r="AC19" i="1"/>
  <c r="AA19" i="1"/>
  <c r="Y19" i="1"/>
  <c r="W19" i="1"/>
  <c r="U19" i="1"/>
  <c r="S19" i="1"/>
  <c r="Q19" i="1"/>
  <c r="R17" i="1"/>
  <c r="T17" i="1"/>
  <c r="V17" i="1"/>
  <c r="X17" i="1"/>
  <c r="Z17" i="1"/>
  <c r="AB17" i="1"/>
  <c r="AD17" i="1"/>
  <c r="AF17" i="1"/>
  <c r="AH17" i="1"/>
  <c r="AI17" i="1"/>
  <c r="AG17" i="1"/>
  <c r="AE17" i="1"/>
  <c r="AC17" i="1"/>
  <c r="AA17" i="1"/>
  <c r="Y17" i="1"/>
  <c r="W17" i="1"/>
  <c r="U17" i="1"/>
  <c r="S17" i="1"/>
  <c r="Q17" i="1"/>
  <c r="R16" i="1"/>
  <c r="T16" i="1"/>
  <c r="V16" i="1"/>
  <c r="X16" i="1"/>
  <c r="Z16" i="1"/>
  <c r="AB16" i="1"/>
  <c r="AD16" i="1"/>
  <c r="AF16" i="1"/>
  <c r="AH16" i="1"/>
  <c r="AI16" i="1"/>
  <c r="AG16" i="1"/>
  <c r="AE16" i="1"/>
  <c r="AC16" i="1"/>
  <c r="AA16" i="1"/>
  <c r="Y16" i="1"/>
  <c r="W16" i="1"/>
  <c r="U16" i="1"/>
  <c r="S16" i="1"/>
  <c r="Q16" i="1"/>
  <c r="R10" i="1"/>
  <c r="T10" i="1"/>
  <c r="V10" i="1"/>
  <c r="X10" i="1"/>
  <c r="Z10" i="1"/>
  <c r="AB10" i="1"/>
  <c r="AD10" i="1"/>
  <c r="AF10" i="1"/>
  <c r="AH10" i="1"/>
  <c r="AJ10" i="1"/>
  <c r="AI10" i="1"/>
  <c r="AG10" i="1"/>
  <c r="AE10" i="1"/>
  <c r="AC10" i="1"/>
  <c r="AA10" i="1"/>
  <c r="Y10" i="1"/>
  <c r="W10" i="1"/>
  <c r="U10" i="1"/>
  <c r="S10" i="1"/>
  <c r="Q10" i="1"/>
  <c r="R8" i="1"/>
  <c r="T8" i="1"/>
  <c r="V8" i="1"/>
  <c r="X8" i="1"/>
  <c r="Z8" i="1"/>
  <c r="AB8" i="1"/>
  <c r="AD8" i="1"/>
  <c r="AF8" i="1"/>
  <c r="AH8" i="1"/>
  <c r="AJ8" i="1"/>
  <c r="AI8" i="1"/>
  <c r="AG8" i="1"/>
  <c r="AE8" i="1"/>
  <c r="AC8" i="1"/>
  <c r="AA8" i="1"/>
  <c r="Y8" i="1"/>
  <c r="W8" i="1"/>
  <c r="U8" i="1"/>
  <c r="S8" i="1"/>
  <c r="Q8" i="1"/>
  <c r="AH6" i="1"/>
  <c r="AF6" i="1"/>
  <c r="AD6" i="1"/>
  <c r="AB6" i="1"/>
  <c r="Z6" i="1"/>
  <c r="X6" i="1"/>
  <c r="V6" i="1"/>
  <c r="T6" i="1"/>
  <c r="R6" i="1"/>
  <c r="AJ6" i="1"/>
  <c r="AI6" i="1"/>
  <c r="AG6" i="1"/>
  <c r="AE6" i="1"/>
  <c r="AC6" i="1"/>
  <c r="AA6" i="1"/>
  <c r="Y6" i="1"/>
  <c r="W6" i="1"/>
  <c r="U6" i="1"/>
  <c r="Q6" i="1"/>
  <c r="F69" i="1"/>
  <c r="AI69" i="1"/>
  <c r="F75" i="1"/>
  <c r="AI75" i="1"/>
  <c r="F49" i="1"/>
  <c r="AI49" i="1"/>
  <c r="F59" i="1"/>
  <c r="AI59" i="1"/>
  <c r="F51" i="1"/>
  <c r="AI51" i="1"/>
  <c r="F48" i="1"/>
  <c r="AI48" i="1"/>
  <c r="F36" i="1"/>
  <c r="AI36" i="1"/>
  <c r="F40" i="1"/>
  <c r="AI40" i="1"/>
  <c r="F23" i="1"/>
  <c r="AI23" i="1"/>
  <c r="F35" i="1"/>
  <c r="AI35" i="1"/>
  <c r="F20" i="1"/>
  <c r="AI20" i="1"/>
  <c r="F15" i="1"/>
  <c r="AI15" i="1"/>
  <c r="F14" i="1"/>
  <c r="AI14" i="1"/>
  <c r="F12" i="1"/>
  <c r="AI12" i="1"/>
  <c r="F9" i="1"/>
  <c r="AI9" i="1"/>
  <c r="AG69" i="1"/>
  <c r="AG75" i="1"/>
  <c r="AG49" i="1"/>
  <c r="AG59" i="1"/>
  <c r="AG51" i="1"/>
  <c r="AG48" i="1"/>
  <c r="AG36" i="1"/>
  <c r="AG40" i="1"/>
  <c r="AG23" i="1"/>
  <c r="AG35" i="1"/>
  <c r="AG20" i="1"/>
  <c r="AG15" i="1"/>
  <c r="AG14" i="1"/>
  <c r="AG12" i="1"/>
  <c r="AG9" i="1"/>
  <c r="AE69" i="1"/>
  <c r="AE75" i="1"/>
  <c r="AE49" i="1"/>
  <c r="AE59" i="1"/>
  <c r="AE51" i="1"/>
  <c r="AE48" i="1"/>
  <c r="AE36" i="1"/>
  <c r="AE40" i="1"/>
  <c r="AE23" i="1"/>
  <c r="AE35" i="1"/>
  <c r="AE20" i="1"/>
  <c r="AE15" i="1"/>
  <c r="AE14" i="1"/>
  <c r="AE12" i="1"/>
  <c r="AE9" i="1"/>
  <c r="AC69" i="1"/>
  <c r="AC75" i="1"/>
  <c r="AC49" i="1"/>
  <c r="AC59" i="1"/>
  <c r="AC51" i="1"/>
  <c r="AC48" i="1"/>
  <c r="AC36" i="1"/>
  <c r="AC40" i="1"/>
  <c r="AC23" i="1"/>
  <c r="AC35" i="1"/>
  <c r="AC20" i="1"/>
  <c r="AC15" i="1"/>
  <c r="AC14" i="1"/>
  <c r="AC12" i="1"/>
  <c r="AC9" i="1"/>
  <c r="AA69" i="1"/>
  <c r="AA75" i="1"/>
  <c r="AA49" i="1"/>
  <c r="AA59" i="1"/>
  <c r="AA51" i="1"/>
  <c r="AA48" i="1"/>
  <c r="AA36" i="1"/>
  <c r="AA40" i="1"/>
  <c r="AA23" i="1"/>
  <c r="AA35" i="1"/>
  <c r="AA20" i="1"/>
  <c r="AA15" i="1"/>
  <c r="AA14" i="1"/>
  <c r="AA12" i="1"/>
  <c r="AA9" i="1"/>
  <c r="Y69" i="1"/>
  <c r="Y75" i="1"/>
  <c r="Y49" i="1"/>
  <c r="Y59" i="1"/>
  <c r="Y51" i="1"/>
  <c r="Y48" i="1"/>
  <c r="Y36" i="1"/>
  <c r="Y40" i="1"/>
  <c r="Y23" i="1"/>
  <c r="Y35" i="1"/>
  <c r="Y20" i="1"/>
  <c r="Y15" i="1"/>
  <c r="Y14" i="1"/>
  <c r="Y12" i="1"/>
  <c r="Y9" i="1"/>
  <c r="W69" i="1"/>
  <c r="W75" i="1"/>
  <c r="W49" i="1"/>
  <c r="W59" i="1"/>
  <c r="W51" i="1"/>
  <c r="W48" i="1"/>
  <c r="W36" i="1"/>
  <c r="W40" i="1"/>
  <c r="W23" i="1"/>
  <c r="W35" i="1"/>
  <c r="W20" i="1"/>
  <c r="W15" i="1"/>
  <c r="W14" i="1"/>
  <c r="W12" i="1"/>
  <c r="W9" i="1"/>
  <c r="U69" i="1"/>
  <c r="U75" i="1"/>
  <c r="U49" i="1"/>
  <c r="U59" i="1"/>
  <c r="U51" i="1"/>
  <c r="U48" i="1"/>
  <c r="U36" i="1"/>
  <c r="U40" i="1"/>
  <c r="U23" i="1"/>
  <c r="U35" i="1"/>
  <c r="U20" i="1"/>
  <c r="U15" i="1"/>
  <c r="U14" i="1"/>
  <c r="U12" i="1"/>
  <c r="U9" i="1"/>
  <c r="S69" i="1"/>
  <c r="S75" i="1"/>
  <c r="S49" i="1"/>
  <c r="S59" i="1"/>
  <c r="S51" i="1"/>
  <c r="S48" i="1"/>
  <c r="S36" i="1"/>
  <c r="S40" i="1"/>
  <c r="S23" i="1"/>
  <c r="S35" i="1"/>
  <c r="S20" i="1"/>
  <c r="S15" i="1"/>
  <c r="S14" i="1"/>
  <c r="S12" i="1"/>
  <c r="S9" i="1"/>
  <c r="Q69" i="1"/>
  <c r="Q75" i="1"/>
  <c r="Q49" i="1"/>
  <c r="Q59" i="1"/>
  <c r="Q51" i="1"/>
  <c r="Q48" i="1"/>
  <c r="Q36" i="1"/>
  <c r="Q40" i="1"/>
  <c r="Q23" i="1"/>
  <c r="Q35" i="1"/>
  <c r="Q20" i="1"/>
  <c r="Q15" i="1"/>
  <c r="Q14" i="1"/>
  <c r="Q12" i="1"/>
  <c r="Q9" i="1"/>
  <c r="F80" i="1"/>
  <c r="Q80" i="1"/>
  <c r="F79" i="1"/>
  <c r="Q79" i="1"/>
  <c r="F73" i="1"/>
  <c r="Q73" i="1"/>
  <c r="F67" i="1"/>
  <c r="Q67" i="1"/>
  <c r="F60" i="1"/>
  <c r="Q60" i="1"/>
  <c r="F52" i="1"/>
  <c r="Q52" i="1"/>
  <c r="F54" i="1"/>
  <c r="Q54" i="1"/>
  <c r="F53" i="1"/>
  <c r="Q53" i="1"/>
  <c r="F41" i="1"/>
  <c r="Q41" i="1"/>
  <c r="F39" i="1"/>
  <c r="Q39" i="1"/>
  <c r="F28" i="1"/>
  <c r="Q28" i="1"/>
  <c r="F18" i="1"/>
  <c r="Q18" i="1"/>
  <c r="F13" i="1"/>
  <c r="Q13" i="1"/>
  <c r="F7" i="1"/>
  <c r="Q7" i="1"/>
  <c r="F5" i="1"/>
  <c r="Q5" i="1"/>
  <c r="F10" i="1"/>
  <c r="S80" i="1"/>
  <c r="U80" i="1"/>
  <c r="W80" i="1"/>
  <c r="Y80" i="1"/>
  <c r="AA80" i="1"/>
  <c r="AC80" i="1"/>
  <c r="AE80" i="1"/>
  <c r="AG80" i="1"/>
  <c r="AI80" i="1"/>
  <c r="S79" i="1"/>
  <c r="U79" i="1"/>
  <c r="W79" i="1"/>
  <c r="Y79" i="1"/>
  <c r="AA79" i="1"/>
  <c r="AC79" i="1"/>
  <c r="AE79" i="1"/>
  <c r="AG79" i="1"/>
  <c r="AI79" i="1"/>
  <c r="S73" i="1"/>
  <c r="U73" i="1"/>
  <c r="W73" i="1"/>
  <c r="Y73" i="1"/>
  <c r="AA73" i="1"/>
  <c r="AC73" i="1"/>
  <c r="AE73" i="1"/>
  <c r="AG73" i="1"/>
  <c r="AI73" i="1"/>
  <c r="S67" i="1"/>
  <c r="U67" i="1"/>
  <c r="W67" i="1"/>
  <c r="Y67" i="1"/>
  <c r="AA67" i="1"/>
  <c r="AC67" i="1"/>
  <c r="AE67" i="1"/>
  <c r="AG67" i="1"/>
  <c r="AI67" i="1"/>
  <c r="S60" i="1"/>
  <c r="U60" i="1"/>
  <c r="W60" i="1"/>
  <c r="Y60" i="1"/>
  <c r="AA60" i="1"/>
  <c r="AC60" i="1"/>
  <c r="AE60" i="1"/>
  <c r="AG60" i="1"/>
  <c r="AI60" i="1"/>
  <c r="S52" i="1"/>
  <c r="U52" i="1"/>
  <c r="W52" i="1"/>
  <c r="Y52" i="1"/>
  <c r="AA52" i="1"/>
  <c r="AC52" i="1"/>
  <c r="AE52" i="1"/>
  <c r="AG52" i="1"/>
  <c r="AI52" i="1"/>
  <c r="S54" i="1"/>
  <c r="U54" i="1"/>
  <c r="W54" i="1"/>
  <c r="Y54" i="1"/>
  <c r="AA54" i="1"/>
  <c r="AC54" i="1"/>
  <c r="AE54" i="1"/>
  <c r="AG54" i="1"/>
  <c r="AI54" i="1"/>
  <c r="S53" i="1"/>
  <c r="U53" i="1"/>
  <c r="W53" i="1"/>
  <c r="Y53" i="1"/>
  <c r="AA53" i="1"/>
  <c r="AC53" i="1"/>
  <c r="AE53" i="1"/>
  <c r="AG53" i="1"/>
  <c r="AI53" i="1"/>
  <c r="S41" i="1"/>
  <c r="U41" i="1"/>
  <c r="W41" i="1"/>
  <c r="Y41" i="1"/>
  <c r="AA41" i="1"/>
  <c r="AC41" i="1"/>
  <c r="AE41" i="1"/>
  <c r="AG41" i="1"/>
  <c r="AI41" i="1"/>
  <c r="S39" i="1"/>
  <c r="U39" i="1"/>
  <c r="W39" i="1"/>
  <c r="Y39" i="1"/>
  <c r="AA39" i="1"/>
  <c r="AC39" i="1"/>
  <c r="AE39" i="1"/>
  <c r="AG39" i="1"/>
  <c r="AI39" i="1"/>
  <c r="S28" i="1"/>
  <c r="U28" i="1"/>
  <c r="W28" i="1"/>
  <c r="Y28" i="1"/>
  <c r="AA28" i="1"/>
  <c r="AC28" i="1"/>
  <c r="AE28" i="1"/>
  <c r="AG28" i="1"/>
  <c r="AI28" i="1"/>
  <c r="S18" i="1"/>
  <c r="U18" i="1"/>
  <c r="W18" i="1"/>
  <c r="Y18" i="1"/>
  <c r="AA18" i="1"/>
  <c r="AC18" i="1"/>
  <c r="AE18" i="1"/>
  <c r="AG18" i="1"/>
  <c r="AI18" i="1"/>
  <c r="S13" i="1"/>
  <c r="U13" i="1"/>
  <c r="W13" i="1"/>
  <c r="Y13" i="1"/>
  <c r="AA13" i="1"/>
  <c r="AC13" i="1"/>
  <c r="AE13" i="1"/>
  <c r="AG13" i="1"/>
  <c r="AI13" i="1"/>
  <c r="S7" i="1"/>
  <c r="U7" i="1"/>
  <c r="W7" i="1"/>
  <c r="Y7" i="1"/>
  <c r="AA7" i="1"/>
  <c r="AC7" i="1"/>
  <c r="AE7" i="1"/>
  <c r="AG7" i="1"/>
  <c r="AI7" i="1"/>
  <c r="S5" i="1"/>
  <c r="U5" i="1"/>
  <c r="W5" i="1"/>
  <c r="Y5" i="1"/>
  <c r="AA5" i="1"/>
  <c r="AC5" i="1"/>
  <c r="AE5" i="1"/>
  <c r="AG5" i="1"/>
  <c r="AI5" i="1"/>
  <c r="F78" i="1"/>
  <c r="Q78" i="1"/>
  <c r="S78" i="1"/>
  <c r="U78" i="1"/>
  <c r="W78" i="1"/>
  <c r="Y78" i="1"/>
  <c r="AA78" i="1"/>
  <c r="AC78" i="1"/>
  <c r="AE78" i="1"/>
  <c r="AG78" i="1"/>
  <c r="AI78" i="1"/>
  <c r="F77" i="1"/>
  <c r="Q77" i="1"/>
  <c r="S77" i="1"/>
  <c r="U77" i="1"/>
  <c r="W77" i="1"/>
  <c r="Y77" i="1"/>
  <c r="AA77" i="1"/>
  <c r="AC77" i="1"/>
  <c r="AE77" i="1"/>
  <c r="AG77" i="1"/>
  <c r="AI77" i="1"/>
  <c r="F71" i="1"/>
  <c r="Q71" i="1"/>
  <c r="S71" i="1"/>
  <c r="U71" i="1"/>
  <c r="W71" i="1"/>
  <c r="Y71" i="1"/>
  <c r="AA71" i="1"/>
  <c r="AC71" i="1"/>
  <c r="AE71" i="1"/>
  <c r="AG71" i="1"/>
  <c r="AI71" i="1"/>
  <c r="F61" i="1"/>
  <c r="Q61" i="1"/>
  <c r="S61" i="1"/>
  <c r="U61" i="1"/>
  <c r="W61" i="1"/>
  <c r="Y61" i="1"/>
  <c r="AA61" i="1"/>
  <c r="AC61" i="1"/>
  <c r="AE61" i="1"/>
  <c r="AG61" i="1"/>
  <c r="AI61" i="1"/>
  <c r="F45" i="1"/>
  <c r="Q45" i="1"/>
  <c r="S45" i="1"/>
  <c r="U45" i="1"/>
  <c r="W45" i="1"/>
  <c r="Y45" i="1"/>
  <c r="AA45" i="1"/>
  <c r="AC45" i="1"/>
  <c r="AE45" i="1"/>
  <c r="AG45" i="1"/>
  <c r="AI45" i="1"/>
  <c r="F32" i="1"/>
  <c r="Q32" i="1"/>
  <c r="S32" i="1"/>
  <c r="U32" i="1"/>
  <c r="W32" i="1"/>
  <c r="Y32" i="1"/>
  <c r="AA32" i="1"/>
  <c r="AC32" i="1"/>
  <c r="AE32" i="1"/>
  <c r="AG32" i="1"/>
  <c r="AI32" i="1"/>
  <c r="F33" i="1"/>
  <c r="Q33" i="1"/>
  <c r="S33" i="1"/>
  <c r="U33" i="1"/>
  <c r="W33" i="1"/>
  <c r="Y33" i="1"/>
  <c r="AA33" i="1"/>
  <c r="AC33" i="1"/>
  <c r="AE33" i="1"/>
  <c r="AG33" i="1"/>
  <c r="AI33" i="1"/>
  <c r="F29" i="1"/>
  <c r="Q29" i="1"/>
  <c r="S29" i="1"/>
  <c r="U29" i="1"/>
  <c r="W29" i="1"/>
  <c r="Y29" i="1"/>
  <c r="AA29" i="1"/>
  <c r="AC29" i="1"/>
  <c r="AE29" i="1"/>
  <c r="AG29" i="1"/>
  <c r="AI29" i="1"/>
  <c r="F26" i="1"/>
  <c r="Q26" i="1"/>
  <c r="S26" i="1"/>
  <c r="U26" i="1"/>
  <c r="W26" i="1"/>
  <c r="Y26" i="1"/>
  <c r="AA26" i="1"/>
  <c r="AC26" i="1"/>
  <c r="AE26" i="1"/>
  <c r="AG26" i="1"/>
  <c r="AI26" i="1"/>
  <c r="F25" i="1"/>
  <c r="Q25" i="1"/>
  <c r="S25" i="1"/>
  <c r="U25" i="1"/>
  <c r="W25" i="1"/>
  <c r="Y25" i="1"/>
  <c r="AA25" i="1"/>
  <c r="AC25" i="1"/>
  <c r="AE25" i="1"/>
  <c r="AG25" i="1"/>
  <c r="AI25" i="1"/>
  <c r="F11" i="1"/>
  <c r="Q11" i="1"/>
  <c r="S11" i="1"/>
  <c r="U11" i="1"/>
  <c r="W11" i="1"/>
  <c r="Y11" i="1"/>
  <c r="AA11" i="1"/>
  <c r="AC11" i="1"/>
  <c r="AE11" i="1"/>
  <c r="AG11" i="1"/>
  <c r="AI11" i="1"/>
  <c r="R7" i="1"/>
  <c r="C85" i="1"/>
  <c r="M6" i="1"/>
  <c r="N6" i="1"/>
  <c r="M8" i="1"/>
  <c r="N8" i="1"/>
  <c r="M10" i="1"/>
  <c r="N10" i="1"/>
  <c r="M16" i="1"/>
  <c r="N16" i="1"/>
  <c r="M9" i="1"/>
  <c r="N9" i="1"/>
  <c r="M11" i="1"/>
  <c r="N11" i="1"/>
  <c r="M12" i="1"/>
  <c r="N12" i="1"/>
  <c r="M13" i="1"/>
  <c r="N13" i="1"/>
  <c r="M14" i="1"/>
  <c r="N14" i="1"/>
  <c r="M15" i="1"/>
  <c r="N15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N83" i="1"/>
  <c r="G85" i="1"/>
  <c r="G91" i="1"/>
  <c r="G92" i="1"/>
  <c r="G93" i="1"/>
  <c r="G94" i="1"/>
  <c r="G86" i="1"/>
  <c r="G87" i="1"/>
  <c r="G88" i="1"/>
  <c r="G89" i="1"/>
  <c r="G90" i="1"/>
  <c r="G95" i="1"/>
  <c r="M5" i="1"/>
  <c r="N5" i="1"/>
  <c r="C86" i="1"/>
  <c r="C87" i="1"/>
  <c r="C88" i="1"/>
  <c r="C89" i="1"/>
  <c r="D89" i="1"/>
  <c r="C90" i="1"/>
  <c r="C91" i="1"/>
  <c r="C92" i="1"/>
  <c r="C93" i="1"/>
  <c r="C94" i="1"/>
  <c r="D87" i="1"/>
  <c r="D88" i="1"/>
  <c r="D90" i="1"/>
  <c r="D91" i="1"/>
  <c r="D92" i="1"/>
  <c r="D93" i="1"/>
  <c r="D94" i="1"/>
  <c r="D85" i="1"/>
  <c r="D86" i="1"/>
  <c r="F44" i="1"/>
  <c r="G44" i="1"/>
  <c r="H44" i="1"/>
  <c r="L44" i="1"/>
  <c r="O44" i="1"/>
  <c r="L47" i="1"/>
  <c r="G25" i="1"/>
  <c r="G65" i="1"/>
  <c r="F65" i="1"/>
  <c r="O102" i="1"/>
  <c r="L27" i="1"/>
  <c r="G52" i="1"/>
  <c r="H52" i="1"/>
  <c r="L52" i="1"/>
  <c r="F22" i="1"/>
  <c r="G22" i="1"/>
  <c r="H22" i="1"/>
  <c r="L22" i="1"/>
  <c r="AY52" i="1"/>
  <c r="AZ52" i="1"/>
  <c r="O52" i="1"/>
  <c r="O22" i="1"/>
  <c r="H65" i="1"/>
  <c r="H36" i="1"/>
  <c r="G13" i="1"/>
  <c r="H13" i="1"/>
  <c r="L13" i="1"/>
  <c r="O13" i="1"/>
  <c r="O10" i="1"/>
  <c r="O12" i="1"/>
  <c r="O14" i="1"/>
  <c r="O18" i="1"/>
  <c r="O19" i="1"/>
  <c r="O20" i="1"/>
  <c r="O24" i="1"/>
  <c r="O27" i="1"/>
  <c r="O29" i="1"/>
  <c r="O32" i="1"/>
  <c r="O37" i="1"/>
  <c r="O38" i="1"/>
  <c r="O43" i="1"/>
  <c r="O46" i="1"/>
  <c r="O48" i="1"/>
  <c r="O53" i="1"/>
  <c r="O55" i="1"/>
  <c r="O57" i="1"/>
  <c r="O59" i="1"/>
  <c r="O67" i="1"/>
  <c r="O68" i="1"/>
  <c r="O69" i="1"/>
  <c r="O70" i="1"/>
  <c r="O72" i="1"/>
  <c r="O75" i="1"/>
  <c r="O77" i="1"/>
  <c r="O80" i="1"/>
  <c r="O81" i="1"/>
  <c r="L9" i="1"/>
  <c r="H11" i="1"/>
  <c r="G11" i="1"/>
  <c r="L11" i="1"/>
  <c r="F24" i="1"/>
  <c r="F27" i="1"/>
  <c r="AY48" i="1"/>
  <c r="AZ48" i="1"/>
  <c r="H48" i="1"/>
  <c r="G48" i="1"/>
  <c r="L48" i="1"/>
  <c r="F62" i="1"/>
  <c r="H62" i="1"/>
  <c r="G62" i="1"/>
  <c r="L62" i="1"/>
  <c r="F68" i="1"/>
  <c r="H68" i="1"/>
  <c r="G68" i="1"/>
  <c r="L68" i="1"/>
  <c r="H28" i="1"/>
  <c r="G28" i="1"/>
  <c r="L28" i="1"/>
  <c r="H40" i="1"/>
  <c r="G40" i="1"/>
  <c r="L40" i="1"/>
  <c r="H5" i="1"/>
  <c r="G5" i="1"/>
  <c r="L5" i="1"/>
  <c r="F56" i="1"/>
  <c r="H56" i="1"/>
  <c r="G56" i="1"/>
  <c r="L56" i="1"/>
  <c r="AY32" i="1"/>
  <c r="AZ32" i="1"/>
  <c r="H32" i="1"/>
  <c r="G32" i="1"/>
  <c r="L32" i="1"/>
  <c r="G31" i="1"/>
  <c r="AY29" i="1"/>
  <c r="AZ29" i="1"/>
  <c r="F16" i="1"/>
  <c r="H16" i="1"/>
  <c r="G16" i="1"/>
  <c r="L16" i="1"/>
  <c r="H15" i="1"/>
  <c r="G15" i="1"/>
  <c r="L15" i="1"/>
  <c r="H41" i="1"/>
  <c r="G41" i="1"/>
  <c r="L41" i="1"/>
  <c r="L51" i="1"/>
  <c r="H51" i="1"/>
  <c r="G51" i="1"/>
  <c r="G14" i="1"/>
  <c r="L14" i="1"/>
  <c r="H14" i="1"/>
  <c r="H29" i="1"/>
  <c r="G29" i="1"/>
  <c r="L29" i="1"/>
  <c r="L64" i="1"/>
  <c r="F64" i="1"/>
  <c r="H64" i="1"/>
  <c r="G64" i="1"/>
  <c r="G53" i="1"/>
  <c r="H39" i="1"/>
  <c r="G39" i="1"/>
  <c r="L39" i="1"/>
  <c r="H25" i="1"/>
  <c r="L25" i="1"/>
  <c r="H7" i="1"/>
  <c r="G7" i="1"/>
  <c r="G36" i="1"/>
  <c r="L36" i="1"/>
  <c r="H45" i="1"/>
  <c r="H46" i="1"/>
  <c r="G46" i="1"/>
  <c r="L46" i="1"/>
  <c r="F46" i="1"/>
  <c r="H24" i="1"/>
  <c r="G24" i="1"/>
  <c r="L24" i="1"/>
  <c r="F76" i="1"/>
  <c r="G76" i="1"/>
  <c r="F74" i="1"/>
  <c r="G26" i="1"/>
  <c r="L26" i="1"/>
  <c r="H26" i="1"/>
  <c r="G33" i="1"/>
  <c r="G74" i="1"/>
  <c r="G75" i="1"/>
  <c r="G69" i="1"/>
  <c r="G59" i="1"/>
  <c r="G45" i="1"/>
  <c r="G47" i="1"/>
  <c r="G49" i="1"/>
  <c r="G50" i="1"/>
  <c r="G54" i="1"/>
  <c r="G55" i="1"/>
  <c r="G57" i="1"/>
  <c r="G58" i="1"/>
  <c r="G38" i="1"/>
  <c r="G23" i="1"/>
  <c r="G17" i="1"/>
  <c r="G18" i="1"/>
  <c r="G19" i="1"/>
  <c r="G20" i="1"/>
  <c r="G10" i="1"/>
  <c r="G6" i="1"/>
  <c r="G8" i="1"/>
  <c r="G9" i="1"/>
  <c r="G67" i="1"/>
  <c r="G60" i="1"/>
  <c r="G30" i="1"/>
  <c r="H6" i="1"/>
  <c r="H8" i="1"/>
  <c r="H9" i="1"/>
  <c r="H10" i="1"/>
  <c r="H12" i="1"/>
  <c r="H17" i="1"/>
  <c r="H18" i="1"/>
  <c r="H19" i="1"/>
  <c r="H20" i="1"/>
  <c r="H23" i="1"/>
  <c r="H27" i="1"/>
  <c r="H30" i="1"/>
  <c r="H31" i="1"/>
  <c r="H33" i="1"/>
  <c r="H34" i="1"/>
  <c r="H35" i="1"/>
  <c r="H37" i="1"/>
  <c r="H38" i="1"/>
  <c r="H42" i="1"/>
  <c r="H43" i="1"/>
  <c r="H47" i="1"/>
  <c r="H49" i="1"/>
  <c r="H50" i="1"/>
  <c r="H53" i="1"/>
  <c r="H54" i="1"/>
  <c r="H55" i="1"/>
  <c r="H57" i="1"/>
  <c r="H58" i="1"/>
  <c r="H59" i="1"/>
  <c r="H60" i="1"/>
  <c r="H61" i="1"/>
  <c r="H63" i="1"/>
  <c r="H66" i="1"/>
  <c r="H67" i="1"/>
  <c r="H69" i="1"/>
  <c r="H70" i="1"/>
  <c r="H73" i="1"/>
  <c r="H74" i="1"/>
  <c r="H75" i="1"/>
  <c r="H21" i="1"/>
  <c r="F6" i="1"/>
  <c r="F8" i="1"/>
  <c r="F17" i="1"/>
  <c r="F19" i="1"/>
  <c r="AY20" i="1"/>
  <c r="AZ20" i="1"/>
  <c r="F30" i="1"/>
  <c r="F31" i="1"/>
  <c r="F34" i="1"/>
  <c r="F37" i="1"/>
  <c r="F38" i="1"/>
  <c r="F42" i="1"/>
  <c r="F43" i="1"/>
  <c r="F47" i="1"/>
  <c r="F50" i="1"/>
  <c r="F55" i="1"/>
  <c r="F57" i="1"/>
  <c r="F58" i="1"/>
  <c r="F63" i="1"/>
  <c r="F66" i="1"/>
  <c r="F70" i="1"/>
  <c r="F21" i="1"/>
  <c r="G12" i="1"/>
  <c r="G27" i="1"/>
  <c r="G34" i="1"/>
  <c r="G35" i="1"/>
  <c r="G37" i="1"/>
  <c r="G42" i="1"/>
  <c r="G43" i="1"/>
  <c r="G61" i="1"/>
  <c r="G63" i="1"/>
  <c r="G66" i="1"/>
  <c r="G70" i="1"/>
  <c r="G73" i="1"/>
  <c r="G21" i="1"/>
  <c r="G71" i="1"/>
  <c r="G72" i="1"/>
  <c r="G77" i="1"/>
  <c r="G78" i="1"/>
  <c r="G79" i="1"/>
  <c r="G80" i="1"/>
  <c r="G81" i="1"/>
  <c r="L60" i="1"/>
  <c r="L21" i="1"/>
  <c r="L76" i="1"/>
  <c r="L71" i="1"/>
  <c r="L72" i="1"/>
  <c r="L77" i="1"/>
  <c r="L78" i="1"/>
  <c r="L79" i="1"/>
  <c r="L80" i="1"/>
  <c r="L81" i="1"/>
  <c r="H76" i="1"/>
  <c r="H71" i="1"/>
  <c r="F72" i="1"/>
  <c r="H72" i="1"/>
  <c r="H77" i="1"/>
  <c r="H78" i="1"/>
  <c r="H79" i="1"/>
  <c r="H80" i="1"/>
  <c r="F81" i="1"/>
  <c r="H81" i="1"/>
  <c r="L23" i="1"/>
  <c r="K83" i="1"/>
  <c r="J83" i="1"/>
  <c r="O101" i="1"/>
  <c r="O99" i="1"/>
  <c r="O98" i="1"/>
  <c r="O94" i="1"/>
  <c r="O93" i="1"/>
  <c r="O100" i="1"/>
  <c r="O97" i="1"/>
  <c r="O96" i="1"/>
  <c r="O95" i="1"/>
  <c r="L20" i="1"/>
  <c r="L35" i="1"/>
  <c r="L42" i="1"/>
  <c r="L43" i="1"/>
  <c r="L50" i="1"/>
  <c r="L55" i="1"/>
  <c r="L58" i="1"/>
  <c r="L61" i="1"/>
  <c r="L63" i="1"/>
  <c r="L66" i="1"/>
  <c r="L67" i="1"/>
  <c r="L73" i="1"/>
  <c r="L12" i="1"/>
  <c r="L38" i="1"/>
  <c r="L18" i="1"/>
  <c r="L10" i="1"/>
  <c r="L8" i="1"/>
  <c r="L17" i="1"/>
  <c r="L6" i="1"/>
  <c r="I83" i="1"/>
  <c r="L53" i="1"/>
  <c r="L69" i="1"/>
  <c r="L37" i="1"/>
  <c r="L57" i="1"/>
  <c r="L30" i="1"/>
  <c r="L19" i="1"/>
  <c r="L31" i="1"/>
  <c r="L70" i="1"/>
  <c r="L45" i="1"/>
  <c r="L75" i="1"/>
  <c r="L34" i="1"/>
  <c r="L33" i="1"/>
  <c r="L65" i="1"/>
  <c r="L74" i="1"/>
  <c r="L54" i="1"/>
  <c r="L59" i="1"/>
  <c r="L49" i="1"/>
  <c r="O86" i="1"/>
  <c r="O85" i="1"/>
  <c r="O88" i="1"/>
  <c r="O92" i="1"/>
  <c r="O90" i="1"/>
  <c r="O87" i="1"/>
  <c r="O91" i="1"/>
  <c r="O89" i="1"/>
  <c r="AY46" i="1"/>
  <c r="AZ46" i="1"/>
  <c r="AY72" i="1"/>
  <c r="AZ72" i="1"/>
  <c r="AY80" i="1"/>
  <c r="AZ80" i="1"/>
  <c r="AY9" i="1"/>
  <c r="AZ9" i="1"/>
  <c r="AY45" i="1"/>
  <c r="AZ45" i="1"/>
  <c r="AY64" i="1"/>
  <c r="AZ64" i="1"/>
  <c r="AY79" i="1"/>
  <c r="AZ79" i="1"/>
  <c r="AY12" i="1"/>
  <c r="AZ12" i="1"/>
  <c r="AY81" i="1"/>
  <c r="AZ81" i="1"/>
  <c r="AY73" i="1"/>
  <c r="AZ73" i="1"/>
  <c r="AY69" i="1"/>
  <c r="AZ69" i="1"/>
  <c r="AY39" i="1"/>
  <c r="AZ39" i="1"/>
  <c r="AY75" i="1"/>
  <c r="AZ75" i="1"/>
  <c r="AY67" i="1"/>
  <c r="AZ67" i="1"/>
  <c r="AY60" i="1"/>
  <c r="AZ60" i="1"/>
  <c r="AY49" i="1"/>
  <c r="AZ49" i="1"/>
  <c r="AY71" i="1"/>
  <c r="AZ71" i="1"/>
  <c r="AY59" i="1"/>
  <c r="AZ59" i="1"/>
  <c r="AY54" i="1"/>
  <c r="AZ54" i="1"/>
  <c r="AY7" i="1"/>
  <c r="AZ7" i="1"/>
  <c r="AY15" i="1"/>
  <c r="AZ15" i="1"/>
  <c r="AY40" i="1"/>
  <c r="AZ40" i="1"/>
  <c r="AY28" i="1"/>
  <c r="AZ28" i="1"/>
  <c r="AY11" i="1"/>
  <c r="AZ11" i="1"/>
  <c r="AY13" i="1"/>
  <c r="AZ13" i="1"/>
  <c r="AY33" i="1"/>
  <c r="AZ33" i="1"/>
  <c r="AY36" i="1"/>
  <c r="AZ36" i="1"/>
  <c r="AY14" i="1"/>
  <c r="AZ14" i="1"/>
  <c r="AY74" i="1"/>
  <c r="AZ74" i="1"/>
  <c r="AY23" i="1"/>
  <c r="AZ23" i="1"/>
  <c r="AY5" i="1"/>
  <c r="AZ5" i="1"/>
  <c r="AY78" i="1"/>
  <c r="AZ78" i="1"/>
  <c r="AY77" i="1"/>
  <c r="AZ77" i="1"/>
  <c r="AY26" i="1"/>
  <c r="AZ26" i="1"/>
  <c r="AY41" i="1"/>
  <c r="AZ41" i="1"/>
  <c r="AY25" i="1"/>
  <c r="AZ25" i="1"/>
  <c r="AY53" i="1"/>
  <c r="AZ53" i="1"/>
  <c r="AY18" i="1"/>
  <c r="AZ18" i="1"/>
  <c r="AY51" i="1"/>
  <c r="AZ51" i="1"/>
  <c r="AY68" i="1"/>
  <c r="AZ68" i="1"/>
  <c r="AY61" i="1"/>
  <c r="AZ61" i="1"/>
  <c r="AY35" i="1"/>
  <c r="AZ35" i="1"/>
  <c r="AU52" i="1"/>
  <c r="AV52" i="1"/>
  <c r="AO52" i="1"/>
  <c r="AP52" i="1"/>
  <c r="AH52" i="1"/>
  <c r="AB52" i="1"/>
  <c r="AS52" i="1"/>
  <c r="AT52" i="1"/>
  <c r="AM52" i="1"/>
  <c r="AN52" i="1"/>
  <c r="AD52" i="1"/>
  <c r="T52" i="1"/>
  <c r="AK52" i="1"/>
  <c r="AL52" i="1"/>
  <c r="AQ52" i="1"/>
  <c r="AR52" i="1"/>
  <c r="V52" i="1"/>
  <c r="AJ52" i="1"/>
  <c r="AF52" i="1"/>
  <c r="Z52" i="1"/>
  <c r="R52" i="1"/>
  <c r="AW52" i="1"/>
  <c r="AX52" i="1"/>
  <c r="X52" i="1"/>
  <c r="AS67" i="1"/>
  <c r="AT67" i="1"/>
  <c r="AS20" i="1"/>
  <c r="AT20" i="1"/>
  <c r="AS33" i="1"/>
  <c r="AT33" i="1"/>
  <c r="V5" i="1"/>
  <c r="AS35" i="1"/>
  <c r="AT35" i="1"/>
  <c r="O35" i="1"/>
  <c r="AS80" i="1"/>
  <c r="AT80" i="1"/>
  <c r="AA72" i="1"/>
  <c r="AB72" i="1"/>
  <c r="AM69" i="1"/>
  <c r="AN69" i="1"/>
  <c r="AM35" i="1"/>
  <c r="AN35" i="1"/>
  <c r="AW9" i="1"/>
  <c r="AX9" i="1"/>
  <c r="AO13" i="1"/>
  <c r="AP13" i="1"/>
  <c r="AO45" i="1"/>
  <c r="AP45" i="1"/>
  <c r="AO18" i="1"/>
  <c r="AP18" i="1"/>
  <c r="S68" i="1"/>
  <c r="T68" i="1"/>
  <c r="AO23" i="1"/>
  <c r="AP23" i="1"/>
  <c r="AQ59" i="1"/>
  <c r="AR59" i="1"/>
  <c r="AS79" i="1"/>
  <c r="AT79" i="1"/>
  <c r="X61" i="1"/>
  <c r="X41" i="1"/>
  <c r="AO73" i="1"/>
  <c r="AP73" i="1"/>
  <c r="X60" i="1"/>
  <c r="AQ12" i="1"/>
  <c r="AR12" i="1"/>
  <c r="S74" i="1"/>
  <c r="T74" i="1"/>
  <c r="X7" i="1"/>
  <c r="R25" i="1"/>
  <c r="AS13" i="1"/>
  <c r="AT13" i="1"/>
  <c r="AD29" i="1"/>
  <c r="AD9" i="1"/>
  <c r="AJ13" i="1"/>
  <c r="X13" i="1"/>
  <c r="AO53" i="1"/>
  <c r="AP53" i="1"/>
  <c r="R41" i="1"/>
  <c r="AI64" i="1"/>
  <c r="AJ64" i="1"/>
  <c r="AJ75" i="1"/>
  <c r="AJ49" i="1"/>
  <c r="T20" i="1"/>
  <c r="AW20" i="1"/>
  <c r="AX20" i="1"/>
  <c r="Z29" i="1"/>
  <c r="AK60" i="1"/>
  <c r="AL60" i="1"/>
  <c r="AJ29" i="1"/>
  <c r="X29" i="1"/>
  <c r="AK13" i="1"/>
  <c r="AL13" i="1"/>
  <c r="X9" i="1"/>
  <c r="V13" i="1"/>
  <c r="V73" i="1"/>
  <c r="T60" i="1"/>
  <c r="X20" i="1"/>
  <c r="AF73" i="1"/>
  <c r="AM12" i="1"/>
  <c r="AN12" i="1"/>
  <c r="V60" i="1"/>
  <c r="AF20" i="1"/>
  <c r="V20" i="1"/>
  <c r="AH20" i="1"/>
  <c r="AO60" i="1"/>
  <c r="AP60" i="1"/>
  <c r="V49" i="1"/>
  <c r="AF49" i="1"/>
  <c r="AB12" i="1"/>
  <c r="T12" i="1"/>
  <c r="X12" i="1"/>
  <c r="AJ20" i="1"/>
  <c r="W72" i="1"/>
  <c r="X72" i="1"/>
  <c r="V75" i="1"/>
  <c r="T35" i="1"/>
  <c r="AB67" i="1"/>
  <c r="AB75" i="1"/>
  <c r="X35" i="1"/>
  <c r="AJ67" i="1"/>
  <c r="AK35" i="1"/>
  <c r="AL35" i="1"/>
  <c r="AM75" i="1"/>
  <c r="AN75" i="1"/>
  <c r="AK75" i="1"/>
  <c r="AL75" i="1"/>
  <c r="AK72" i="1"/>
  <c r="AL72" i="1"/>
  <c r="AO72" i="1"/>
  <c r="AP72" i="1"/>
  <c r="AM78" i="1"/>
  <c r="AN78" i="1"/>
  <c r="U72" i="1"/>
  <c r="V72" i="1"/>
  <c r="X80" i="1"/>
  <c r="AI72" i="1"/>
  <c r="AJ72" i="1"/>
  <c r="AM72" i="1"/>
  <c r="AN72" i="1"/>
  <c r="T80" i="1"/>
  <c r="X59" i="1"/>
  <c r="AB80" i="1"/>
  <c r="AE72" i="1"/>
  <c r="AF72" i="1"/>
  <c r="AK80" i="1"/>
  <c r="AL80" i="1"/>
  <c r="AS72" i="1"/>
  <c r="AT72" i="1"/>
  <c r="V80" i="1"/>
  <c r="AF80" i="1"/>
  <c r="AJ80" i="1"/>
  <c r="T78" i="1"/>
  <c r="O50" i="1"/>
  <c r="AK18" i="1"/>
  <c r="AL18" i="1"/>
  <c r="AF78" i="1"/>
  <c r="AK78" i="1"/>
  <c r="AL78" i="1"/>
  <c r="AS78" i="1"/>
  <c r="AT78" i="1"/>
  <c r="AW80" i="1"/>
  <c r="AX80" i="1"/>
  <c r="AB53" i="1"/>
  <c r="AJ78" i="1"/>
  <c r="V78" i="1"/>
  <c r="V29" i="1"/>
  <c r="X78" i="1"/>
  <c r="AF69" i="1"/>
  <c r="Z78" i="1"/>
  <c r="AD78" i="1"/>
  <c r="O78" i="1"/>
  <c r="AO78" i="1"/>
  <c r="AP78" i="1"/>
  <c r="AK29" i="1"/>
  <c r="AL29" i="1"/>
  <c r="V23" i="1"/>
  <c r="X67" i="1"/>
  <c r="AW67" i="1"/>
  <c r="AX67" i="1"/>
  <c r="AM67" i="1"/>
  <c r="AN67" i="1"/>
  <c r="AB35" i="1"/>
  <c r="AQ35" i="1"/>
  <c r="AR35" i="1"/>
  <c r="AJ35" i="1"/>
  <c r="AF75" i="1"/>
  <c r="AO75" i="1"/>
  <c r="AP75" i="1"/>
  <c r="V67" i="1"/>
  <c r="U68" i="1"/>
  <c r="V68" i="1"/>
  <c r="X75" i="1"/>
  <c r="Z20" i="1"/>
  <c r="AK20" i="1"/>
  <c r="AL20" i="1"/>
  <c r="AM20" i="1"/>
  <c r="AN20" i="1"/>
  <c r="AF67" i="1"/>
  <c r="AO67" i="1"/>
  <c r="AP67" i="1"/>
  <c r="AD35" i="1"/>
  <c r="AH35" i="1"/>
  <c r="AO35" i="1"/>
  <c r="AP35" i="1"/>
  <c r="AH75" i="1"/>
  <c r="AW75" i="1"/>
  <c r="AX75" i="1"/>
  <c r="AU75" i="1"/>
  <c r="AV75" i="1"/>
  <c r="V35" i="1"/>
  <c r="W64" i="1"/>
  <c r="X64" i="1"/>
  <c r="AO20" i="1"/>
  <c r="AP20" i="1"/>
  <c r="Z67" i="1"/>
  <c r="AK67" i="1"/>
  <c r="AL67" i="1"/>
  <c r="AF35" i="1"/>
  <c r="AS75" i="1"/>
  <c r="AT75" i="1"/>
  <c r="AA64" i="1"/>
  <c r="AB64" i="1"/>
  <c r="O42" i="1"/>
  <c r="AK61" i="1"/>
  <c r="AL61" i="1"/>
  <c r="AO61" i="1"/>
  <c r="AP61" i="1"/>
  <c r="V61" i="1"/>
  <c r="AJ61" i="1"/>
  <c r="AD61" i="1"/>
  <c r="AQ61" i="1"/>
  <c r="AR61" i="1"/>
  <c r="AF61" i="1"/>
  <c r="O61" i="1"/>
  <c r="AM61" i="1"/>
  <c r="AN61" i="1"/>
  <c r="AS61" i="1"/>
  <c r="AT61" i="1"/>
  <c r="AS49" i="1"/>
  <c r="AT49" i="1"/>
  <c r="AM49" i="1"/>
  <c r="AN49" i="1"/>
  <c r="O49" i="1"/>
  <c r="X49" i="1"/>
  <c r="AO49" i="1"/>
  <c r="AP49" i="1"/>
  <c r="AK49" i="1"/>
  <c r="AL49" i="1"/>
  <c r="AJ9" i="1"/>
  <c r="AK9" i="1"/>
  <c r="AL9" i="1"/>
  <c r="O9" i="1"/>
  <c r="V9" i="1"/>
  <c r="AM9" i="1"/>
  <c r="AN9" i="1"/>
  <c r="AF9" i="1"/>
  <c r="AS9" i="1"/>
  <c r="AT9" i="1"/>
  <c r="AO9" i="1"/>
  <c r="AP9" i="1"/>
  <c r="AB9" i="1"/>
  <c r="T9" i="1"/>
  <c r="AQ9" i="1"/>
  <c r="AR9" i="1"/>
  <c r="AM73" i="1"/>
  <c r="AN73" i="1"/>
  <c r="AK73" i="1"/>
  <c r="AL73" i="1"/>
  <c r="O73" i="1"/>
  <c r="X73" i="1"/>
  <c r="T73" i="1"/>
  <c r="X40" i="1"/>
  <c r="V40" i="1"/>
  <c r="O34" i="1"/>
  <c r="R29" i="1"/>
  <c r="R78" i="1"/>
  <c r="R11" i="1"/>
  <c r="AB49" i="1"/>
  <c r="AM51" i="1"/>
  <c r="AN51" i="1"/>
  <c r="X51" i="1"/>
  <c r="V51" i="1"/>
  <c r="O47" i="1"/>
  <c r="O17" i="1"/>
  <c r="V7" i="1"/>
  <c r="Z7" i="1"/>
  <c r="AK32" i="1"/>
  <c r="AL32" i="1"/>
  <c r="V69" i="1"/>
  <c r="T40" i="1"/>
  <c r="Z49" i="1"/>
  <c r="AH49" i="1"/>
  <c r="AB69" i="1"/>
  <c r="AD73" i="1"/>
  <c r="AU73" i="1"/>
  <c r="AV73" i="1"/>
  <c r="AM18" i="1"/>
  <c r="AN18" i="1"/>
  <c r="Z12" i="1"/>
  <c r="Z61" i="1"/>
  <c r="AH61" i="1"/>
  <c r="AH67" i="1"/>
  <c r="Z59" i="1"/>
  <c r="AW35" i="1"/>
  <c r="AX35" i="1"/>
  <c r="Z75" i="1"/>
  <c r="Y72" i="1"/>
  <c r="Z72" i="1"/>
  <c r="Z51" i="1"/>
  <c r="Z13" i="1"/>
  <c r="AC72" i="1"/>
  <c r="AD72" i="1"/>
  <c r="AD51" i="1"/>
  <c r="AD13" i="1"/>
  <c r="AG72" i="1"/>
  <c r="AH72" i="1"/>
  <c r="AH80" i="1"/>
  <c r="AA81" i="1"/>
  <c r="AB81" i="1"/>
  <c r="Z77" i="1"/>
  <c r="X54" i="1"/>
  <c r="AH13" i="1"/>
  <c r="AW64" i="1"/>
  <c r="AX64" i="1"/>
  <c r="AK40" i="1"/>
  <c r="AL40" i="1"/>
  <c r="AK68" i="1"/>
  <c r="AL68" i="1"/>
  <c r="AD49" i="1"/>
  <c r="AU49" i="1"/>
  <c r="AV49" i="1"/>
  <c r="AH53" i="1"/>
  <c r="AC74" i="1"/>
  <c r="AD74" i="1"/>
  <c r="AQ18" i="1"/>
  <c r="AR18" i="1"/>
  <c r="AH9" i="1"/>
  <c r="AW12" i="1"/>
  <c r="AX12" i="1"/>
  <c r="AD20" i="1"/>
  <c r="AU61" i="1"/>
  <c r="AV61" i="1"/>
  <c r="AD75" i="1"/>
  <c r="Z80" i="1"/>
  <c r="Z40" i="1"/>
  <c r="AD40" i="1"/>
  <c r="AH78" i="1"/>
  <c r="AW78" i="1"/>
  <c r="AX78" i="1"/>
  <c r="R36" i="1"/>
  <c r="AO7" i="1"/>
  <c r="AP7" i="1"/>
  <c r="AD15" i="1"/>
  <c r="AB5" i="1"/>
  <c r="AD26" i="1"/>
  <c r="AS69" i="1"/>
  <c r="AT69" i="1"/>
  <c r="V53" i="1"/>
  <c r="X53" i="1"/>
  <c r="T13" i="1"/>
  <c r="AW49" i="1"/>
  <c r="AX49" i="1"/>
  <c r="AF53" i="1"/>
  <c r="Z18" i="1"/>
  <c r="Z9" i="1"/>
  <c r="AU9" i="1"/>
  <c r="AV9" i="1"/>
  <c r="AW61" i="1"/>
  <c r="AX61" i="1"/>
  <c r="AD67" i="1"/>
  <c r="AU67" i="1"/>
  <c r="AV67" i="1"/>
  <c r="Z35" i="1"/>
  <c r="AU35" i="1"/>
  <c r="AV35" i="1"/>
  <c r="Z60" i="1"/>
  <c r="Y64" i="1"/>
  <c r="Z64" i="1"/>
  <c r="AC64" i="1"/>
  <c r="AD64" i="1"/>
  <c r="AO80" i="1"/>
  <c r="AP80" i="1"/>
  <c r="AW60" i="1"/>
  <c r="AX60" i="1"/>
  <c r="AW13" i="1"/>
  <c r="AX13" i="1"/>
  <c r="AH59" i="1"/>
  <c r="AM77" i="1"/>
  <c r="AN77" i="1"/>
  <c r="U81" i="1"/>
  <c r="V81" i="1"/>
  <c r="AD33" i="1"/>
  <c r="AU80" i="1"/>
  <c r="AV80" i="1"/>
  <c r="AU28" i="1"/>
  <c r="AV28" i="1"/>
  <c r="V59" i="1"/>
  <c r="W81" i="1"/>
  <c r="X81" i="1"/>
  <c r="AJ59" i="1"/>
  <c r="V33" i="1"/>
  <c r="X77" i="1"/>
  <c r="AS59" i="1"/>
  <c r="AT59" i="1"/>
  <c r="AM59" i="1"/>
  <c r="AN59" i="1"/>
  <c r="AO54" i="1"/>
  <c r="AP54" i="1"/>
  <c r="AQ74" i="1"/>
  <c r="AR74" i="1"/>
  <c r="AM33" i="1"/>
  <c r="AN33" i="1"/>
  <c r="AD59" i="1"/>
  <c r="AO59" i="1"/>
  <c r="AP59" i="1"/>
  <c r="AF59" i="1"/>
  <c r="AS77" i="1"/>
  <c r="AT77" i="1"/>
  <c r="R54" i="1"/>
  <c r="AK59" i="1"/>
  <c r="AL59" i="1"/>
  <c r="AW59" i="1"/>
  <c r="AX59" i="1"/>
  <c r="AB32" i="1"/>
  <c r="AW77" i="1"/>
  <c r="AX77" i="1"/>
  <c r="T26" i="1"/>
  <c r="T53" i="1"/>
  <c r="R15" i="1"/>
  <c r="T69" i="1"/>
  <c r="T7" i="1"/>
  <c r="X69" i="1"/>
  <c r="X15" i="1"/>
  <c r="AK69" i="1"/>
  <c r="AL69" i="1"/>
  <c r="AJ69" i="1"/>
  <c r="AW69" i="1"/>
  <c r="AX69" i="1"/>
  <c r="AK53" i="1"/>
  <c r="AL53" i="1"/>
  <c r="AQ53" i="1"/>
  <c r="AR53" i="1"/>
  <c r="AM53" i="1"/>
  <c r="AN53" i="1"/>
  <c r="AD18" i="1"/>
  <c r="AU18" i="1"/>
  <c r="AV18" i="1"/>
  <c r="AS18" i="1"/>
  <c r="AT18" i="1"/>
  <c r="Z26" i="1"/>
  <c r="AF26" i="1"/>
  <c r="AH79" i="1"/>
  <c r="AQ71" i="1"/>
  <c r="AR71" i="1"/>
  <c r="AJ54" i="1"/>
  <c r="X45" i="1"/>
  <c r="T28" i="1"/>
  <c r="X26" i="1"/>
  <c r="V15" i="1"/>
  <c r="R53" i="1"/>
  <c r="T18" i="1"/>
  <c r="Z69" i="1"/>
  <c r="AO69" i="1"/>
  <c r="AP69" i="1"/>
  <c r="AU69" i="1"/>
  <c r="AV69" i="1"/>
  <c r="Z53" i="1"/>
  <c r="AW53" i="1"/>
  <c r="AX53" i="1"/>
  <c r="AU53" i="1"/>
  <c r="AV53" i="1"/>
  <c r="AS53" i="1"/>
  <c r="AT53" i="1"/>
  <c r="AH18" i="1"/>
  <c r="AW18" i="1"/>
  <c r="AX18" i="1"/>
  <c r="AJ18" i="1"/>
  <c r="AK26" i="1"/>
  <c r="AL26" i="1"/>
  <c r="AU81" i="1"/>
  <c r="AV81" i="1"/>
  <c r="AW73" i="1"/>
  <c r="AX73" i="1"/>
  <c r="AD25" i="1"/>
  <c r="V18" i="1"/>
  <c r="X18" i="1"/>
  <c r="AD69" i="1"/>
  <c r="AH69" i="1"/>
  <c r="AD53" i="1"/>
  <c r="AJ53" i="1"/>
  <c r="AB18" i="1"/>
  <c r="AF18" i="1"/>
  <c r="Z15" i="1"/>
  <c r="AB15" i="1"/>
  <c r="AD7" i="1"/>
  <c r="AM7" i="1"/>
  <c r="AN7" i="1"/>
  <c r="AH5" i="1"/>
  <c r="O5" i="1"/>
  <c r="AM5" i="1"/>
  <c r="AN5" i="1"/>
  <c r="AO5" i="1"/>
  <c r="AP5" i="1"/>
  <c r="AJ5" i="1"/>
  <c r="X5" i="1"/>
  <c r="AW74" i="1"/>
  <c r="AX74" i="1"/>
  <c r="AS74" i="1"/>
  <c r="AT74" i="1"/>
  <c r="AM74" i="1"/>
  <c r="AN74" i="1"/>
  <c r="Y74" i="1"/>
  <c r="Z74" i="1"/>
  <c r="W74" i="1"/>
  <c r="X74" i="1"/>
  <c r="AU74" i="1"/>
  <c r="AV74" i="1"/>
  <c r="AG74" i="1"/>
  <c r="AH74" i="1"/>
  <c r="AE74" i="1"/>
  <c r="AF74" i="1"/>
  <c r="O74" i="1"/>
  <c r="U74" i="1"/>
  <c r="V74" i="1"/>
  <c r="O66" i="1"/>
  <c r="O39" i="1"/>
  <c r="V39" i="1"/>
  <c r="O31" i="1"/>
  <c r="AM23" i="1"/>
  <c r="AN23" i="1"/>
  <c r="AW23" i="1"/>
  <c r="AX23" i="1"/>
  <c r="AK23" i="1"/>
  <c r="AL23" i="1"/>
  <c r="AH23" i="1"/>
  <c r="AU23" i="1"/>
  <c r="AV23" i="1"/>
  <c r="AD23" i="1"/>
  <c r="X23" i="1"/>
  <c r="AF23" i="1"/>
  <c r="O23" i="1"/>
  <c r="O11" i="1"/>
  <c r="AJ11" i="1"/>
  <c r="AH11" i="1"/>
  <c r="AB11" i="1"/>
  <c r="R75" i="1"/>
  <c r="R59" i="1"/>
  <c r="R45" i="1"/>
  <c r="V79" i="1"/>
  <c r="R39" i="1"/>
  <c r="X71" i="1"/>
  <c r="AD54" i="1"/>
  <c r="AK74" i="1"/>
  <c r="AL74" i="1"/>
  <c r="AM45" i="1"/>
  <c r="AN45" i="1"/>
  <c r="AS23" i="1"/>
  <c r="AT23" i="1"/>
  <c r="AK79" i="1"/>
  <c r="AL79" i="1"/>
  <c r="R49" i="1"/>
  <c r="R35" i="1"/>
  <c r="T77" i="1"/>
  <c r="V71" i="1"/>
  <c r="R80" i="1"/>
  <c r="S64" i="1"/>
  <c r="T64" i="1"/>
  <c r="T51" i="1"/>
  <c r="V11" i="1"/>
  <c r="AQ54" i="1"/>
  <c r="AR54" i="1"/>
  <c r="AI74" i="1"/>
  <c r="AJ74" i="1"/>
  <c r="AJ23" i="1"/>
  <c r="Z11" i="1"/>
  <c r="AQ7" i="1"/>
  <c r="AR7" i="1"/>
  <c r="AQ15" i="1"/>
  <c r="AR15" i="1"/>
  <c r="AQ26" i="1"/>
  <c r="AR26" i="1"/>
  <c r="AQ13" i="1"/>
  <c r="AR13" i="1"/>
  <c r="AQ64" i="1"/>
  <c r="AR64" i="1"/>
  <c r="AQ23" i="1"/>
  <c r="AR23" i="1"/>
  <c r="AQ75" i="1"/>
  <c r="AR75" i="1"/>
  <c r="AQ20" i="1"/>
  <c r="AR20" i="1"/>
  <c r="AQ28" i="1"/>
  <c r="AR28" i="1"/>
  <c r="AQ79" i="1"/>
  <c r="AR79" i="1"/>
  <c r="AQ77" i="1"/>
  <c r="AR77" i="1"/>
  <c r="AQ45" i="1"/>
  <c r="AR45" i="1"/>
  <c r="AQ67" i="1"/>
  <c r="AR67" i="1"/>
  <c r="AQ33" i="1"/>
  <c r="AR33" i="1"/>
  <c r="AQ60" i="1"/>
  <c r="AR60" i="1"/>
  <c r="AQ69" i="1"/>
  <c r="AR69" i="1"/>
  <c r="AQ81" i="1"/>
  <c r="AR81" i="1"/>
  <c r="AQ73" i="1"/>
  <c r="AR73" i="1"/>
  <c r="AQ49" i="1"/>
  <c r="AR49" i="1"/>
  <c r="AQ39" i="1"/>
  <c r="AR39" i="1"/>
  <c r="R13" i="1"/>
  <c r="R28" i="1"/>
  <c r="R51" i="1"/>
  <c r="Q64" i="1"/>
  <c r="R64" i="1"/>
  <c r="Q81" i="1"/>
  <c r="R81" i="1"/>
  <c r="R60" i="1"/>
  <c r="R23" i="1"/>
  <c r="R67" i="1"/>
  <c r="R73" i="1"/>
  <c r="R18" i="1"/>
  <c r="R40" i="1"/>
  <c r="R79" i="1"/>
  <c r="R71" i="1"/>
  <c r="R77" i="1"/>
  <c r="R61" i="1"/>
  <c r="R69" i="1"/>
  <c r="R33" i="1"/>
  <c r="O79" i="1"/>
  <c r="AB79" i="1"/>
  <c r="AO79" i="1"/>
  <c r="AP79" i="1"/>
  <c r="AJ79" i="1"/>
  <c r="Z79" i="1"/>
  <c r="X79" i="1"/>
  <c r="AF79" i="1"/>
  <c r="AO71" i="1"/>
  <c r="AP71" i="1"/>
  <c r="AM71" i="1"/>
  <c r="AN71" i="1"/>
  <c r="AW71" i="1"/>
  <c r="AX71" i="1"/>
  <c r="AS71" i="1"/>
  <c r="AT71" i="1"/>
  <c r="AJ71" i="1"/>
  <c r="AK71" i="1"/>
  <c r="AL71" i="1"/>
  <c r="O71" i="1"/>
  <c r="AU71" i="1"/>
  <c r="AV71" i="1"/>
  <c r="AH71" i="1"/>
  <c r="AD71" i="1"/>
  <c r="AF71" i="1"/>
  <c r="O63" i="1"/>
  <c r="O58" i="1"/>
  <c r="AM54" i="1"/>
  <c r="AN54" i="1"/>
  <c r="AH54" i="1"/>
  <c r="AB54" i="1"/>
  <c r="AU54" i="1"/>
  <c r="AV54" i="1"/>
  <c r="AK54" i="1"/>
  <c r="AL54" i="1"/>
  <c r="AS54" i="1"/>
  <c r="AT54" i="1"/>
  <c r="Z54" i="1"/>
  <c r="V54" i="1"/>
  <c r="AF45" i="1"/>
  <c r="AK45" i="1"/>
  <c r="AL45" i="1"/>
  <c r="AJ45" i="1"/>
  <c r="AD45" i="1"/>
  <c r="AW45" i="1"/>
  <c r="AX45" i="1"/>
  <c r="AB45" i="1"/>
  <c r="V45" i="1"/>
  <c r="AS45" i="1"/>
  <c r="AT45" i="1"/>
  <c r="Z45" i="1"/>
  <c r="O45" i="1"/>
  <c r="AM36" i="1"/>
  <c r="AN36" i="1"/>
  <c r="O36" i="1"/>
  <c r="AJ36" i="1"/>
  <c r="AD36" i="1"/>
  <c r="X36" i="1"/>
  <c r="AS36" i="1"/>
  <c r="AT36" i="1"/>
  <c r="O28" i="1"/>
  <c r="AW28" i="1"/>
  <c r="AX28" i="1"/>
  <c r="AH28" i="1"/>
  <c r="AM28" i="1"/>
  <c r="AN28" i="1"/>
  <c r="AJ28" i="1"/>
  <c r="AD28" i="1"/>
  <c r="O6" i="1"/>
  <c r="R5" i="1"/>
  <c r="O54" i="1"/>
  <c r="AW54" i="1"/>
  <c r="AX54" i="1"/>
  <c r="Q74" i="1"/>
  <c r="R74" i="1"/>
  <c r="R9" i="1"/>
  <c r="R12" i="1"/>
  <c r="R20" i="1"/>
  <c r="T71" i="1"/>
  <c r="Q72" i="1"/>
  <c r="R72" i="1"/>
  <c r="R26" i="1"/>
  <c r="X28" i="1"/>
  <c r="X11" i="1"/>
  <c r="T5" i="1"/>
  <c r="T41" i="1"/>
  <c r="S81" i="1"/>
  <c r="T81" i="1"/>
  <c r="T79" i="1"/>
  <c r="T67" i="1"/>
  <c r="T61" i="1"/>
  <c r="T54" i="1"/>
  <c r="T59" i="1"/>
  <c r="T33" i="1"/>
  <c r="T11" i="1"/>
  <c r="T48" i="1"/>
  <c r="T29" i="1"/>
  <c r="T36" i="1"/>
  <c r="S72" i="1"/>
  <c r="T72" i="1"/>
  <c r="T23" i="1"/>
  <c r="T45" i="1"/>
  <c r="T49" i="1"/>
  <c r="T15" i="1"/>
  <c r="T75" i="1"/>
  <c r="AF54" i="1"/>
  <c r="AA74" i="1"/>
  <c r="AB74" i="1"/>
  <c r="AO74" i="1"/>
  <c r="AP74" i="1"/>
  <c r="AH45" i="1"/>
  <c r="Z36" i="1"/>
  <c r="Z28" i="1"/>
  <c r="AO28" i="1"/>
  <c r="AP28" i="1"/>
  <c r="O76" i="1"/>
  <c r="AM60" i="1"/>
  <c r="AN60" i="1"/>
  <c r="AF60" i="1"/>
  <c r="O41" i="1"/>
  <c r="AJ41" i="1"/>
  <c r="AM41" i="1"/>
  <c r="AN41" i="1"/>
  <c r="Z41" i="1"/>
  <c r="AW33" i="1"/>
  <c r="AX33" i="1"/>
  <c r="AO33" i="1"/>
  <c r="AP33" i="1"/>
  <c r="AK33" i="1"/>
  <c r="AL33" i="1"/>
  <c r="Z33" i="1"/>
  <c r="AJ33" i="1"/>
  <c r="AH33" i="1"/>
  <c r="O16" i="1"/>
  <c r="AO12" i="1"/>
  <c r="AP12" i="1"/>
  <c r="AK12" i="1"/>
  <c r="AL12" i="1"/>
  <c r="AJ12" i="1"/>
  <c r="AH12" i="1"/>
  <c r="O56" i="1"/>
  <c r="V77" i="1"/>
  <c r="V26" i="1"/>
  <c r="V36" i="1"/>
  <c r="U64" i="1"/>
  <c r="V64" i="1"/>
  <c r="V41" i="1"/>
  <c r="V28" i="1"/>
  <c r="O8" i="1"/>
  <c r="Z73" i="1"/>
  <c r="AJ73" i="1"/>
  <c r="AS73" i="1"/>
  <c r="AT73" i="1"/>
  <c r="AD12" i="1"/>
  <c r="AF12" i="1"/>
  <c r="AF33" i="1"/>
  <c r="AB60" i="1"/>
  <c r="AB13" i="1"/>
  <c r="AB28" i="1"/>
  <c r="AB29" i="1"/>
  <c r="AB71" i="1"/>
  <c r="AB7" i="1"/>
  <c r="AB26" i="1"/>
  <c r="AB77" i="1"/>
  <c r="AB23" i="1"/>
  <c r="AB61" i="1"/>
  <c r="AB20" i="1"/>
  <c r="AB40" i="1"/>
  <c r="AB51" i="1"/>
  <c r="AB36" i="1"/>
  <c r="AB78" i="1"/>
  <c r="AB59" i="1"/>
  <c r="AD11" i="1"/>
  <c r="O21" i="1"/>
  <c r="AS60" i="1"/>
  <c r="AT60" i="1"/>
  <c r="AF41" i="1"/>
  <c r="O25" i="1"/>
  <c r="AM11" i="1"/>
  <c r="AN11" i="1"/>
  <c r="V12" i="1"/>
  <c r="X33" i="1"/>
  <c r="O30" i="1"/>
  <c r="O65" i="1"/>
  <c r="O33" i="1"/>
  <c r="AB73" i="1"/>
  <c r="AH73" i="1"/>
  <c r="AS12" i="1"/>
  <c r="AT12" i="1"/>
  <c r="AU12" i="1"/>
  <c r="AV12" i="1"/>
  <c r="AB33" i="1"/>
  <c r="AU33" i="1"/>
  <c r="AV33" i="1"/>
  <c r="AB41" i="1"/>
  <c r="AA68" i="1"/>
  <c r="AB68" i="1"/>
  <c r="AD60" i="1"/>
  <c r="AC68" i="1"/>
  <c r="AD68" i="1"/>
  <c r="O60" i="1"/>
  <c r="AO81" i="1"/>
  <c r="AP81" i="1"/>
  <c r="AH60" i="1"/>
  <c r="AC81" i="1"/>
  <c r="AD81" i="1"/>
  <c r="AW81" i="1"/>
  <c r="AX81" i="1"/>
  <c r="AI81" i="1"/>
  <c r="AJ81" i="1"/>
  <c r="AG81" i="1"/>
  <c r="AH81" i="1"/>
  <c r="AS81" i="1"/>
  <c r="AT81" i="1"/>
  <c r="AM81" i="1"/>
  <c r="AN81" i="1"/>
  <c r="AK81" i="1"/>
  <c r="AL81" i="1"/>
  <c r="AE81" i="1"/>
  <c r="AF81" i="1"/>
  <c r="AD79" i="1"/>
  <c r="AM79" i="1"/>
  <c r="AN79" i="1"/>
  <c r="AW79" i="1"/>
  <c r="AX79" i="1"/>
  <c r="AD77" i="1"/>
  <c r="AO77" i="1"/>
  <c r="AP77" i="1"/>
  <c r="AJ77" i="1"/>
  <c r="AH77" i="1"/>
  <c r="AK77" i="1"/>
  <c r="AL77" i="1"/>
  <c r="AF77" i="1"/>
  <c r="AF28" i="1"/>
  <c r="AU13" i="1"/>
  <c r="AV13" i="1"/>
  <c r="AU14" i="1"/>
  <c r="AV14" i="1"/>
  <c r="AU26" i="1"/>
  <c r="AV26" i="1"/>
  <c r="AU5" i="1"/>
  <c r="AV5" i="1"/>
  <c r="AU7" i="1"/>
  <c r="AV7" i="1"/>
  <c r="AU79" i="1"/>
  <c r="AV79" i="1"/>
  <c r="AU77" i="1"/>
  <c r="AV77" i="1"/>
  <c r="AU59" i="1"/>
  <c r="AV59" i="1"/>
  <c r="AU45" i="1"/>
  <c r="AV45" i="1"/>
  <c r="AU60" i="1"/>
  <c r="AV60" i="1"/>
  <c r="AU20" i="1"/>
  <c r="AV20" i="1"/>
  <c r="Z23" i="1"/>
  <c r="Y81" i="1"/>
  <c r="Z81" i="1"/>
  <c r="Z25" i="1"/>
  <c r="Z71" i="1"/>
  <c r="Z5" i="1"/>
  <c r="AD80" i="1"/>
  <c r="AD41" i="1"/>
  <c r="AD5" i="1"/>
  <c r="AJ60" i="1"/>
  <c r="AU72" i="1"/>
  <c r="AV72" i="1"/>
  <c r="AS41" i="1"/>
  <c r="AT41" i="1"/>
  <c r="AW11" i="1"/>
  <c r="AX11" i="1"/>
  <c r="O62" i="1"/>
  <c r="AO40" i="1"/>
  <c r="AP40" i="1"/>
  <c r="AJ40" i="1"/>
  <c r="O40" i="1"/>
  <c r="AH40" i="1"/>
  <c r="AM15" i="1"/>
  <c r="AN15" i="1"/>
  <c r="AH15" i="1"/>
  <c r="O15" i="1"/>
  <c r="AW15" i="1"/>
  <c r="AX15" i="1"/>
  <c r="AJ15" i="1"/>
  <c r="AW7" i="1"/>
  <c r="AX7" i="1"/>
  <c r="AJ7" i="1"/>
  <c r="AH7" i="1"/>
  <c r="AS7" i="1"/>
  <c r="AT7" i="1"/>
  <c r="AF13" i="1"/>
  <c r="AF51" i="1"/>
  <c r="AF7" i="1"/>
  <c r="AF14" i="1"/>
  <c r="AF36" i="1"/>
  <c r="AF5" i="1"/>
  <c r="AF15" i="1"/>
  <c r="AE64" i="1"/>
  <c r="AF64" i="1"/>
  <c r="AK41" i="1"/>
  <c r="AL41" i="1"/>
  <c r="AK7" i="1"/>
  <c r="AL7" i="1"/>
  <c r="AK5" i="1"/>
  <c r="AL5" i="1"/>
  <c r="AK51" i="1"/>
  <c r="AL51" i="1"/>
  <c r="AK36" i="1"/>
  <c r="AL36" i="1"/>
  <c r="AK11" i="1"/>
  <c r="AL11" i="1"/>
  <c r="AK28" i="1"/>
  <c r="AL28" i="1"/>
  <c r="AK15" i="1"/>
  <c r="AL15" i="1"/>
  <c r="AK64" i="1"/>
  <c r="AL64" i="1"/>
  <c r="AQ46" i="1"/>
  <c r="AR46" i="1"/>
  <c r="AO39" i="1"/>
  <c r="AP39" i="1"/>
  <c r="AO48" i="1"/>
  <c r="AP48" i="1"/>
  <c r="AH25" i="1"/>
  <c r="AO25" i="1"/>
  <c r="AP25" i="1"/>
  <c r="AM25" i="1"/>
  <c r="AN25" i="1"/>
  <c r="AM64" i="1"/>
  <c r="AN64" i="1"/>
  <c r="O64" i="1"/>
  <c r="AG64" i="1"/>
  <c r="AH64" i="1"/>
  <c r="O51" i="1"/>
  <c r="AJ51" i="1"/>
  <c r="O26" i="1"/>
  <c r="AO26" i="1"/>
  <c r="AP26" i="1"/>
  <c r="AJ26" i="1"/>
  <c r="AH26" i="1"/>
  <c r="AW26" i="1"/>
  <c r="AX26" i="1"/>
  <c r="AM26" i="1"/>
  <c r="AN26" i="1"/>
  <c r="AU64" i="1"/>
  <c r="AV64" i="1"/>
  <c r="AO15" i="1"/>
  <c r="AP15" i="1"/>
  <c r="AW5" i="1"/>
  <c r="AX5" i="1"/>
  <c r="AM13" i="1"/>
  <c r="AN13" i="1"/>
  <c r="AS26" i="1"/>
  <c r="AT26" i="1"/>
  <c r="AS28" i="1"/>
  <c r="AT28" i="1"/>
  <c r="AU51" i="1"/>
  <c r="AV51" i="1"/>
  <c r="AW29" i="1"/>
  <c r="AX29" i="1"/>
  <c r="AW14" i="1"/>
  <c r="AX14" i="1"/>
  <c r="AJ14" i="1"/>
  <c r="AQ14" i="1"/>
  <c r="AR14" i="1"/>
  <c r="AK14" i="1"/>
  <c r="AL14" i="1"/>
  <c r="AB14" i="1"/>
  <c r="Z14" i="1"/>
  <c r="AW25" i="1"/>
  <c r="AX25" i="1"/>
  <c r="AJ25" i="1"/>
  <c r="AQ25" i="1"/>
  <c r="AR25" i="1"/>
  <c r="AK25" i="1"/>
  <c r="AL25" i="1"/>
  <c r="AB25" i="1"/>
  <c r="S46" i="1"/>
  <c r="T46" i="1"/>
  <c r="Q46" i="1"/>
  <c r="R46" i="1"/>
  <c r="V14" i="1"/>
  <c r="T14" i="1"/>
  <c r="T32" i="1"/>
  <c r="V32" i="1"/>
  <c r="X25" i="1"/>
  <c r="X39" i="1"/>
  <c r="X14" i="1"/>
  <c r="X32" i="1"/>
  <c r="R48" i="1"/>
  <c r="Y46" i="1"/>
  <c r="Z46" i="1"/>
  <c r="AF25" i="1"/>
  <c r="AG46" i="1"/>
  <c r="AH46" i="1"/>
  <c r="AI46" i="1"/>
  <c r="AJ46" i="1"/>
  <c r="AS14" i="1"/>
  <c r="AT14" i="1"/>
  <c r="AO46" i="1"/>
  <c r="AP46" i="1"/>
  <c r="AQ48" i="1"/>
  <c r="AR48" i="1"/>
  <c r="AW39" i="1"/>
  <c r="AX39" i="1"/>
  <c r="Z39" i="1"/>
  <c r="AU39" i="1"/>
  <c r="AV39" i="1"/>
  <c r="AS39" i="1"/>
  <c r="AT39" i="1"/>
  <c r="AM39" i="1"/>
  <c r="AN39" i="1"/>
  <c r="AF39" i="1"/>
  <c r="AD39" i="1"/>
  <c r="AB39" i="1"/>
  <c r="AJ39" i="1"/>
  <c r="AH32" i="1"/>
  <c r="AF32" i="1"/>
  <c r="AW32" i="1"/>
  <c r="AX32" i="1"/>
  <c r="AQ32" i="1"/>
  <c r="AR32" i="1"/>
  <c r="AS32" i="1"/>
  <c r="AT32" i="1"/>
  <c r="AM32" i="1"/>
  <c r="AN32" i="1"/>
  <c r="Z32" i="1"/>
  <c r="AJ32" i="1"/>
  <c r="AG68" i="1"/>
  <c r="AH68" i="1"/>
  <c r="AU68" i="1"/>
  <c r="AV68" i="1"/>
  <c r="Y68" i="1"/>
  <c r="Z68" i="1"/>
  <c r="AW68" i="1"/>
  <c r="AX68" i="1"/>
  <c r="AI68" i="1"/>
  <c r="AJ68" i="1"/>
  <c r="AE68" i="1"/>
  <c r="AF68" i="1"/>
  <c r="V25" i="1"/>
  <c r="T25" i="1"/>
  <c r="T39" i="1"/>
  <c r="Q68" i="1"/>
  <c r="R68" i="1"/>
  <c r="V48" i="1"/>
  <c r="AD32" i="1"/>
  <c r="AH14" i="1"/>
  <c r="AK39" i="1"/>
  <c r="AL39" i="1"/>
  <c r="AO14" i="1"/>
  <c r="AP14" i="1"/>
  <c r="AQ68" i="1"/>
  <c r="AR68" i="1"/>
  <c r="AU25" i="1"/>
  <c r="AV25" i="1"/>
  <c r="AU32" i="1"/>
  <c r="AV32" i="1"/>
  <c r="AW46" i="1"/>
  <c r="AX46" i="1"/>
  <c r="AK46" i="1"/>
  <c r="AL46" i="1"/>
  <c r="AU46" i="1"/>
  <c r="AV46" i="1"/>
  <c r="AS46" i="1"/>
  <c r="AT46" i="1"/>
  <c r="AM46" i="1"/>
  <c r="AN46" i="1"/>
  <c r="AE46" i="1"/>
  <c r="AF46" i="1"/>
  <c r="AC46" i="1"/>
  <c r="AD46" i="1"/>
  <c r="AW48" i="1"/>
  <c r="AX48" i="1"/>
  <c r="AH48" i="1"/>
  <c r="AJ48" i="1"/>
  <c r="AU48" i="1"/>
  <c r="AV48" i="1"/>
  <c r="AB48" i="1"/>
  <c r="Z48" i="1"/>
  <c r="AK48" i="1"/>
  <c r="AL48" i="1"/>
  <c r="AM48" i="1"/>
  <c r="AN48" i="1"/>
  <c r="AF48" i="1"/>
  <c r="U46" i="1"/>
  <c r="V46" i="1"/>
  <c r="R14" i="1"/>
  <c r="R32" i="1"/>
  <c r="W46" i="1"/>
  <c r="X46" i="1"/>
  <c r="W68" i="1"/>
  <c r="X68" i="1"/>
  <c r="X48" i="1"/>
  <c r="AA46" i="1"/>
  <c r="AB46" i="1"/>
  <c r="AD14" i="1"/>
  <c r="AD48" i="1"/>
  <c r="AM14" i="1"/>
  <c r="AN14" i="1"/>
  <c r="AM68" i="1"/>
  <c r="AN68" i="1"/>
  <c r="AH39" i="1"/>
  <c r="AS25" i="1"/>
  <c r="AT25" i="1"/>
  <c r="AS68" i="1"/>
  <c r="AT68" i="1"/>
  <c r="AO32" i="1"/>
  <c r="AP32" i="1"/>
  <c r="AO68" i="1"/>
  <c r="AP68" i="1"/>
  <c r="AS48" i="1"/>
  <c r="AT48" i="1"/>
  <c r="AQ78" i="1"/>
  <c r="AR78" i="1"/>
  <c r="AQ80" i="1"/>
  <c r="AR80" i="1"/>
  <c r="AW72" i="1"/>
  <c r="AX72" i="1"/>
  <c r="AU78" i="1"/>
  <c r="AV78" i="1"/>
  <c r="AS15" i="1"/>
  <c r="AT15" i="1"/>
  <c r="AS5" i="1"/>
  <c r="AT5" i="1"/>
  <c r="AO64" i="1"/>
  <c r="AP64" i="1"/>
  <c r="AQ5" i="1"/>
  <c r="AR5" i="1"/>
  <c r="AU15" i="1"/>
  <c r="AV15" i="1"/>
  <c r="AQ72" i="1"/>
  <c r="AR72" i="1"/>
  <c r="AM80" i="1"/>
  <c r="AN80" i="1"/>
  <c r="AS64" i="1"/>
  <c r="AT64" i="1"/>
  <c r="AQ51" i="1"/>
  <c r="AR51" i="1"/>
  <c r="AO36" i="1"/>
  <c r="AP36" i="1"/>
  <c r="AW36" i="1"/>
  <c r="AX36" i="1"/>
  <c r="AH36" i="1"/>
  <c r="AU36" i="1"/>
  <c r="AV36" i="1"/>
  <c r="AQ36" i="1"/>
  <c r="AR36" i="1"/>
  <c r="AW51" i="1"/>
  <c r="AX51" i="1"/>
  <c r="AH51" i="1"/>
  <c r="AO51" i="1"/>
  <c r="AP51" i="1"/>
  <c r="AS51" i="1"/>
  <c r="AT51" i="1"/>
  <c r="AO41" i="1"/>
  <c r="AP41" i="1"/>
  <c r="AW41" i="1"/>
  <c r="AX41" i="1"/>
  <c r="AH41" i="1"/>
  <c r="AU41" i="1"/>
  <c r="AV41" i="1"/>
  <c r="AQ41" i="1"/>
  <c r="AR41" i="1"/>
  <c r="AO29" i="1"/>
  <c r="AP29" i="1"/>
  <c r="AH29" i="1"/>
  <c r="AF29" i="1"/>
  <c r="AS29" i="1"/>
  <c r="AT29" i="1"/>
  <c r="AM29" i="1"/>
  <c r="AN29" i="1"/>
  <c r="AU29" i="1"/>
  <c r="AV29" i="1"/>
  <c r="AQ29" i="1"/>
  <c r="AR29" i="1"/>
  <c r="AU40" i="1"/>
  <c r="AV40" i="1"/>
  <c r="AQ40" i="1"/>
  <c r="AR40" i="1"/>
  <c r="AM40" i="1"/>
  <c r="AN40" i="1"/>
  <c r="AS40" i="1"/>
  <c r="AT40" i="1"/>
  <c r="AF40" i="1"/>
  <c r="AW40" i="1"/>
  <c r="AX40" i="1"/>
  <c r="AU11" i="1"/>
  <c r="AV11" i="1"/>
  <c r="AO11" i="1"/>
  <c r="AP11" i="1"/>
  <c r="AQ11" i="1"/>
  <c r="AR11" i="1"/>
  <c r="AS11" i="1"/>
  <c r="AT11" i="1"/>
  <c r="AF11" i="1"/>
  <c r="S6" i="1"/>
</calcChain>
</file>

<file path=xl/sharedStrings.xml><?xml version="1.0" encoding="utf-8"?>
<sst xmlns="http://schemas.openxmlformats.org/spreadsheetml/2006/main" count="243" uniqueCount="165">
  <si>
    <t>stavba</t>
  </si>
  <si>
    <t>SPZ</t>
  </si>
  <si>
    <t>jméno</t>
  </si>
  <si>
    <t>Pokorný Jan</t>
  </si>
  <si>
    <t>číslo</t>
  </si>
  <si>
    <t>Sluka Petr</t>
  </si>
  <si>
    <t>Kopřiva Radovan</t>
  </si>
  <si>
    <t>Teslík Petr</t>
  </si>
  <si>
    <t>Vybíral Jiří</t>
  </si>
  <si>
    <t>Dehner Jiří</t>
  </si>
  <si>
    <t>Bašista Milan</t>
  </si>
  <si>
    <t>Majer Vladimír</t>
  </si>
  <si>
    <t>ujeto</t>
  </si>
  <si>
    <t>sazba</t>
  </si>
  <si>
    <t>Hudeček Petr</t>
  </si>
  <si>
    <t>Nedabýlek Petr</t>
  </si>
  <si>
    <t>Markovský Jan</t>
  </si>
  <si>
    <t>Indrák Jaromír</t>
  </si>
  <si>
    <t>Lyčka Tomáš</t>
  </si>
  <si>
    <t>Břežný Michal</t>
  </si>
  <si>
    <t>Balát Vladimír</t>
  </si>
  <si>
    <t>Alli Radovan</t>
  </si>
  <si>
    <t>9T7 5278</t>
  </si>
  <si>
    <t>Dudík Petr</t>
  </si>
  <si>
    <t>Zapletal Jiří</t>
  </si>
  <si>
    <t>Příkopa Jan</t>
  </si>
  <si>
    <t>Šujeta Roman</t>
  </si>
  <si>
    <t>Benda Miroslav</t>
  </si>
  <si>
    <t>8T2 7964</t>
  </si>
  <si>
    <t>Klimánek Michal</t>
  </si>
  <si>
    <t>9T9 6993</t>
  </si>
  <si>
    <t>Matuš Milan</t>
  </si>
  <si>
    <t>Jandík Zdeněk</t>
  </si>
  <si>
    <t>3T0 2233</t>
  </si>
  <si>
    <t>Kačinský Břetislav</t>
  </si>
  <si>
    <t>9T9 7409</t>
  </si>
  <si>
    <t>1T1 0046</t>
  </si>
  <si>
    <t>1T3 5859</t>
  </si>
  <si>
    <t>1T4 6658</t>
  </si>
  <si>
    <t>4T1 5834</t>
  </si>
  <si>
    <t>stavbyv.</t>
  </si>
  <si>
    <t>PHM</t>
  </si>
  <si>
    <t>dny</t>
  </si>
  <si>
    <t>Dobrodinec Stanislav</t>
  </si>
  <si>
    <t>Kroček Kamil</t>
  </si>
  <si>
    <t>8T5 1915</t>
  </si>
  <si>
    <t>Severéni Pavel</t>
  </si>
  <si>
    <t>5T2 0822</t>
  </si>
  <si>
    <t>NM</t>
  </si>
  <si>
    <t>Bogdan Emil</t>
  </si>
  <si>
    <t>8T0 8296</t>
  </si>
  <si>
    <t>7T6 1458</t>
  </si>
  <si>
    <t>4M0 1371</t>
  </si>
  <si>
    <t>4T9 1018</t>
  </si>
  <si>
    <t>5T3 7431</t>
  </si>
  <si>
    <t>Lombár Adam</t>
  </si>
  <si>
    <t>Miavec Rostislav</t>
  </si>
  <si>
    <t>5T5 3024</t>
  </si>
  <si>
    <t>Novák Martin</t>
  </si>
  <si>
    <t>6T2 5836</t>
  </si>
  <si>
    <t>6T6 9619</t>
  </si>
  <si>
    <t>Ruman Martin</t>
  </si>
  <si>
    <t>2T7 6980</t>
  </si>
  <si>
    <t>1T1 0565</t>
  </si>
  <si>
    <t>Stanovský Roman</t>
  </si>
  <si>
    <t>3T7 6715</t>
  </si>
  <si>
    <t>6T3 0260</t>
  </si>
  <si>
    <t>Vrhel Miroslav</t>
  </si>
  <si>
    <t>Stavinoha Jan</t>
  </si>
  <si>
    <t>8T6 1871</t>
  </si>
  <si>
    <t>Základ</t>
  </si>
  <si>
    <t>spo.</t>
  </si>
  <si>
    <t>BA 95</t>
  </si>
  <si>
    <t>OVZ 0370</t>
  </si>
  <si>
    <t>8T2 0910</t>
  </si>
  <si>
    <t>9T4 4464</t>
  </si>
  <si>
    <t>Knopp Zdeněk</t>
  </si>
  <si>
    <t>9T7 2694</t>
  </si>
  <si>
    <t>nafta</t>
  </si>
  <si>
    <t>4T8 9462</t>
  </si>
  <si>
    <t>2AL 2393</t>
  </si>
  <si>
    <t>6T4 1193</t>
  </si>
  <si>
    <t>Rapan Martin</t>
  </si>
  <si>
    <t>5T1 1070</t>
  </si>
  <si>
    <t>Gora Martin</t>
  </si>
  <si>
    <t>1TA 8282</t>
  </si>
  <si>
    <t>Finsterle Pavel</t>
  </si>
  <si>
    <t>1T9 0790</t>
  </si>
  <si>
    <t>NJI 5751</t>
  </si>
  <si>
    <t>Zdráhal Jiří</t>
  </si>
  <si>
    <t>Vaverka Milan</t>
  </si>
  <si>
    <t>.</t>
  </si>
  <si>
    <t>Effenberger Tomáš</t>
  </si>
  <si>
    <t>1TL 2232</t>
  </si>
  <si>
    <t>Hrdlica Aleš</t>
  </si>
  <si>
    <t>3B8 1328</t>
  </si>
  <si>
    <t>Hahn Stanislav</t>
  </si>
  <si>
    <t>Majer Vojtěch</t>
  </si>
  <si>
    <t>Kolomiychuk Pavlo</t>
  </si>
  <si>
    <t>Adámek Rudolf</t>
  </si>
  <si>
    <t>8T2 7457</t>
  </si>
  <si>
    <t>Horváth Rudolf</t>
  </si>
  <si>
    <t>Košek Martin</t>
  </si>
  <si>
    <t>Sitora David</t>
  </si>
  <si>
    <t>Chorina Ivan</t>
  </si>
  <si>
    <t>9T30217</t>
  </si>
  <si>
    <t>Boháč Pavel</t>
  </si>
  <si>
    <t>1TB 0629</t>
  </si>
  <si>
    <t>Musil Karel</t>
  </si>
  <si>
    <t>1TE 5954</t>
  </si>
  <si>
    <t>Vrabec Tomáš</t>
  </si>
  <si>
    <t>6AA 7833</t>
  </si>
  <si>
    <t>Kučera Karel</t>
  </si>
  <si>
    <t>Čuda Petr</t>
  </si>
  <si>
    <t>3Z2 1424</t>
  </si>
  <si>
    <t>Kabil Petr</t>
  </si>
  <si>
    <t>4T1 1951</t>
  </si>
  <si>
    <t>Pavlík Jan</t>
  </si>
  <si>
    <t>Alli Dominik</t>
  </si>
  <si>
    <t>Kozubal Martin</t>
  </si>
  <si>
    <t>2T5 3254</t>
  </si>
  <si>
    <t>Hošťálek Richard</t>
  </si>
  <si>
    <t>1J59877</t>
  </si>
  <si>
    <t>Ščurek Roman</t>
  </si>
  <si>
    <t>1TY 4325</t>
  </si>
  <si>
    <t>Rychtr Oldřich</t>
  </si>
  <si>
    <t>Marszalík Michal</t>
  </si>
  <si>
    <t>1TF 4439</t>
  </si>
  <si>
    <t>Kč/km</t>
  </si>
  <si>
    <t>6T9 9991</t>
  </si>
  <si>
    <t>AM0 2956</t>
  </si>
  <si>
    <t>5T0 8629</t>
  </si>
  <si>
    <t>1T2 0879</t>
  </si>
  <si>
    <t>5T6 6531</t>
  </si>
  <si>
    <t>9T2 5401</t>
  </si>
  <si>
    <t>9U7 6552</t>
  </si>
  <si>
    <t>8T1 8036</t>
  </si>
  <si>
    <t>9T9 0230</t>
  </si>
  <si>
    <t>6T4 2977</t>
  </si>
  <si>
    <t>3AV 7420</t>
  </si>
  <si>
    <t>3T4 6502</t>
  </si>
  <si>
    <t>5J3 6193</t>
  </si>
  <si>
    <t>6T3 1852</t>
  </si>
  <si>
    <t>4T9 055</t>
  </si>
  <si>
    <t>km/d</t>
  </si>
  <si>
    <t>5M8 7850</t>
  </si>
  <si>
    <t>8T6 6031</t>
  </si>
  <si>
    <t>7T4 1415</t>
  </si>
  <si>
    <t>Bogdan Filip</t>
  </si>
  <si>
    <t>1T2 4630</t>
  </si>
  <si>
    <t>Býma Miroslav</t>
  </si>
  <si>
    <t>Furmánek Zdeněk</t>
  </si>
  <si>
    <t>9T27096</t>
  </si>
  <si>
    <t>Mrázek Vojtěch</t>
  </si>
  <si>
    <t>2TI 2646</t>
  </si>
  <si>
    <t>9T4 0135</t>
  </si>
  <si>
    <t>Petraško Milan</t>
  </si>
  <si>
    <t>Náhlík František</t>
  </si>
  <si>
    <t>3K5 7667</t>
  </si>
  <si>
    <t>1TY 5498</t>
  </si>
  <si>
    <t>Machara Lukáš</t>
  </si>
  <si>
    <t>Cestovní náhrady červenec 2024</t>
  </si>
  <si>
    <t>Bankovky</t>
  </si>
  <si>
    <t>X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</si>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</sst>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u/>
      <sz val="10"/>
      <color theme="1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i/>
      <sz val="9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9" fillId="0" borderId="9" xfId="0" applyFont="1" applyBorder="1" applyAlignment="1">
      <alignment horizontal="left"/>
    </xf>
    <xf numFmtId="3" fontId="9" fillId="0" borderId="9" xfId="0" applyNumberFormat="1" applyFont="1" applyBorder="1" applyAlignment="1">
      <alignment horizontal="left"/>
    </xf>
    <xf numFmtId="3" fontId="7" fillId="0" borderId="0" xfId="0" applyNumberFormat="1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6" fillId="0" borderId="3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3" fontId="9" fillId="2" borderId="9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/>
    <xf numFmtId="0" fontId="9" fillId="0" borderId="0" xfId="0" applyFont="1" applyAlignment="1">
      <alignment horizontal="left"/>
    </xf>
    <xf numFmtId="3" fontId="9" fillId="0" borderId="7" xfId="0" applyNumberFormat="1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3" fontId="9" fillId="2" borderId="9" xfId="0" applyNumberFormat="1" applyFont="1" applyFill="1" applyBorder="1" applyAlignment="1">
      <alignment horizontal="right"/>
    </xf>
    <xf numFmtId="3" fontId="7" fillId="0" borderId="14" xfId="0" applyNumberFormat="1" applyFont="1" applyBorder="1" applyAlignment="1">
      <alignment horizontal="right"/>
    </xf>
    <xf numFmtId="3" fontId="7" fillId="0" borderId="0" xfId="0" applyNumberFormat="1" applyFont="1"/>
    <xf numFmtId="0" fontId="9" fillId="0" borderId="9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4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4" fontId="6" fillId="3" borderId="11" xfId="0" applyNumberFormat="1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4" fontId="6" fillId="3" borderId="5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4" fontId="6" fillId="3" borderId="0" xfId="0" applyNumberFormat="1" applyFont="1" applyFill="1" applyAlignment="1">
      <alignment horizontal="right"/>
    </xf>
    <xf numFmtId="3" fontId="7" fillId="0" borderId="17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right"/>
    </xf>
    <xf numFmtId="3" fontId="7" fillId="0" borderId="16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3" fontId="6" fillId="2" borderId="5" xfId="0" applyNumberFormat="1" applyFont="1" applyFill="1" applyBorder="1" applyAlignment="1">
      <alignment horizontal="right"/>
    </xf>
    <xf numFmtId="3" fontId="6" fillId="2" borderId="5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3" fontId="9" fillId="2" borderId="7" xfId="0" applyNumberFormat="1" applyFont="1" applyFill="1" applyBorder="1" applyAlignment="1">
      <alignment horizontal="left"/>
    </xf>
    <xf numFmtId="3" fontId="9" fillId="2" borderId="7" xfId="0" applyNumberFormat="1" applyFont="1" applyFill="1" applyBorder="1" applyAlignment="1">
      <alignment horizontal="right"/>
    </xf>
    <xf numFmtId="0" fontId="9" fillId="2" borderId="8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3" fontId="4" fillId="0" borderId="5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0" xfId="0" applyFont="1"/>
    <xf numFmtId="3" fontId="9" fillId="0" borderId="19" xfId="0" applyNumberFormat="1" applyFont="1" applyBorder="1" applyAlignment="1">
      <alignment horizontal="left"/>
    </xf>
    <xf numFmtId="3" fontId="9" fillId="0" borderId="20" xfId="0" applyNumberFormat="1" applyFont="1" applyBorder="1" applyAlignment="1">
      <alignment horizontal="left"/>
    </xf>
    <xf numFmtId="3" fontId="6" fillId="0" borderId="2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4" fontId="6" fillId="0" borderId="18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1" fillId="2" borderId="2" xfId="0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left"/>
    </xf>
    <xf numFmtId="3" fontId="9" fillId="4" borderId="10" xfId="0" applyNumberFormat="1" applyFont="1" applyFill="1" applyBorder="1" applyAlignment="1">
      <alignment horizontal="left"/>
    </xf>
    <xf numFmtId="3" fontId="9" fillId="4" borderId="13" xfId="0" applyNumberFormat="1" applyFont="1" applyFill="1" applyBorder="1" applyAlignment="1">
      <alignment horizontal="left"/>
    </xf>
    <xf numFmtId="3" fontId="6" fillId="4" borderId="3" xfId="0" applyNumberFormat="1" applyFont="1" applyFill="1" applyBorder="1" applyAlignment="1">
      <alignment horizontal="right"/>
    </xf>
    <xf numFmtId="3" fontId="6" fillId="4" borderId="6" xfId="0" applyNumberFormat="1" applyFont="1" applyFill="1" applyBorder="1" applyAlignment="1">
      <alignment horizontal="right"/>
    </xf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22" xfId="0" applyFont="1" applyBorder="1"/>
    <xf numFmtId="0" fontId="6" fillId="0" borderId="22" xfId="0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164" fontId="8" fillId="0" borderId="0" xfId="0" applyNumberFormat="1" applyFont="1"/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103"/>
  <sheetViews>
    <sheetView tabSelected="1" view="pageBreakPreview" zoomScaleSheetLayoutView="100" workbookViewId="0">
      <pane ySplit="1" topLeftCell="A2" activePane="bottomLeft" state="frozen"/>
      <selection pane="bottomLeft" activeCell="Q83" sqref="Q83"/>
    </sheetView>
  </sheetViews>
  <sheetFormatPr defaultRowHeight="12.75" x14ac:dyDescent="0.2"/>
  <cols>
    <col min="1" max="1" width="4.42578125" style="10" bestFit="1" customWidth="1"/>
    <col min="2" max="2" width="18.7109375" style="4" bestFit="1" customWidth="1"/>
    <col min="3" max="3" width="9.42578125" style="4" bestFit="1" customWidth="1"/>
    <col min="4" max="4" width="7.28515625" style="4" bestFit="1" customWidth="1"/>
    <col min="5" max="5" width="6.140625" style="4" bestFit="1" customWidth="1"/>
    <col min="6" max="6" width="16.42578125" style="4" bestFit="1" customWidth="1"/>
    <col min="7" max="7" width="10.42578125" style="4" bestFit="1" customWidth="1"/>
    <col min="8" max="8" width="5.7109375" style="4" bestFit="1" customWidth="1"/>
    <col min="9" max="9" width="8" style="4" customWidth="1"/>
    <col min="10" max="10" width="5.5703125" style="4" bestFit="1" customWidth="1"/>
    <col min="11" max="11" width="5.85546875" style="6" bestFit="1" customWidth="1"/>
    <col min="12" max="12" width="6.140625" style="4" bestFit="1" customWidth="1"/>
    <col min="13" max="13" width="7.5703125" style="4" bestFit="1" customWidth="1"/>
    <col min="14" max="14" width="7.28515625" style="4" customWidth="1"/>
    <col min="15" max="15" width="2.5703125" style="4" bestFit="1" customWidth="1"/>
    <col min="16" max="16" width="3.7109375" style="4" customWidth="1"/>
    <col min="17" max="17" width="5.5703125" style="4" customWidth="1"/>
    <col min="18" max="18" width="4" style="10" hidden="1" customWidth="1"/>
    <col min="19" max="19" width="4.5703125" style="4" bestFit="1" customWidth="1"/>
    <col min="20" max="20" width="4" style="4" hidden="1" customWidth="1"/>
    <col min="21" max="21" width="4.5703125" style="4" bestFit="1" customWidth="1"/>
    <col min="22" max="22" width="4" style="4" hidden="1" customWidth="1"/>
    <col min="23" max="23" width="4.5703125" style="4" bestFit="1" customWidth="1"/>
    <col min="24" max="24" width="3" style="4" hidden="1" customWidth="1"/>
    <col min="25" max="25" width="3.5703125" style="4" bestFit="1" customWidth="1"/>
    <col min="26" max="26" width="3" style="4" hidden="1" customWidth="1"/>
    <col min="27" max="27" width="3.5703125" style="4" bestFit="1" customWidth="1"/>
    <col min="28" max="28" width="3" style="4" hidden="1" customWidth="1"/>
    <col min="29" max="29" width="3.5703125" style="4" bestFit="1" customWidth="1"/>
    <col min="30" max="30" width="2" style="4" hidden="1" customWidth="1"/>
    <col min="31" max="31" width="2.5703125" style="4" bestFit="1" customWidth="1"/>
    <col min="32" max="32" width="2" style="4" hidden="1" customWidth="1"/>
    <col min="33" max="33" width="2.5703125" style="4" bestFit="1" customWidth="1"/>
    <col min="34" max="34" width="2" style="4" hidden="1" customWidth="1"/>
    <col min="35" max="35" width="2.5703125" style="4" bestFit="1" customWidth="1"/>
    <col min="36" max="36" width="2" style="4" hidden="1" customWidth="1"/>
    <col min="37" max="37" width="10" style="4" customWidth="1"/>
    <col min="38" max="38" width="3.7109375" style="4" customWidth="1"/>
    <col min="39" max="39" width="10.5703125" style="4" customWidth="1"/>
    <col min="40" max="40" width="3.7109375" style="4" customWidth="1"/>
    <col min="41" max="41" width="10.5703125" style="4" customWidth="1"/>
    <col min="42" max="42" width="3.7109375" style="4" customWidth="1"/>
    <col min="43" max="43" width="10.5703125" style="4" customWidth="1"/>
    <col min="44" max="44" width="3.7109375" style="4" customWidth="1"/>
    <col min="45" max="45" width="10.5703125" style="4" customWidth="1"/>
    <col min="46" max="46" width="3.7109375" style="4" customWidth="1"/>
    <col min="47" max="47" width="10.5703125" style="4" customWidth="1"/>
    <col min="48" max="48" width="3.7109375" style="4" customWidth="1"/>
    <col min="49" max="49" width="9.140625" style="4"/>
    <col min="50" max="50" width="3.7109375" style="4" customWidth="1"/>
    <col min="51" max="51" width="9.140625" style="4"/>
    <col min="52" max="52" width="3.7109375" style="4" customWidth="1"/>
    <col min="53" max="16384" width="9.140625" style="4"/>
  </cols>
  <sheetData>
    <row r="1" spans="1:52" x14ac:dyDescent="0.2">
      <c r="A1" s="22" t="s">
        <v>161</v>
      </c>
      <c r="B1" s="23"/>
      <c r="C1" s="23"/>
      <c r="D1" s="6" t="s">
        <v>48</v>
      </c>
      <c r="E1" s="42">
        <v>38.700000000000003</v>
      </c>
      <c r="F1" s="6" t="s">
        <v>70</v>
      </c>
      <c r="H1" s="42">
        <v>5.6</v>
      </c>
      <c r="N1" s="5"/>
      <c r="O1" s="5"/>
    </row>
    <row r="2" spans="1:52" ht="13.5" thickBot="1" x14ac:dyDescent="0.25">
      <c r="D2" s="77" t="s">
        <v>72</v>
      </c>
      <c r="E2" s="42">
        <v>38.200000000000003</v>
      </c>
      <c r="H2" s="10"/>
      <c r="O2" s="59" t="s">
        <v>91</v>
      </c>
    </row>
    <row r="3" spans="1:52" s="19" customFormat="1" ht="13.5" thickBot="1" x14ac:dyDescent="0.25">
      <c r="A3" s="52"/>
      <c r="B3" s="32" t="s">
        <v>2</v>
      </c>
      <c r="C3" s="32" t="s">
        <v>1</v>
      </c>
      <c r="D3" s="32" t="s">
        <v>71</v>
      </c>
      <c r="E3" s="32" t="s">
        <v>41</v>
      </c>
      <c r="F3" s="1" t="s">
        <v>0</v>
      </c>
      <c r="G3" s="2" t="s">
        <v>40</v>
      </c>
      <c r="H3" s="27" t="s">
        <v>4</v>
      </c>
      <c r="I3" s="14" t="s">
        <v>12</v>
      </c>
      <c r="J3" s="14" t="s">
        <v>42</v>
      </c>
      <c r="K3" s="24" t="s">
        <v>78</v>
      </c>
      <c r="L3" s="2" t="s">
        <v>144</v>
      </c>
      <c r="M3" s="68" t="s">
        <v>128</v>
      </c>
      <c r="N3" s="82" t="s">
        <v>13</v>
      </c>
      <c r="O3" s="58" t="s">
        <v>91</v>
      </c>
      <c r="Q3" s="106">
        <v>1000</v>
      </c>
      <c r="R3" s="102"/>
      <c r="S3" s="106">
        <v>500</v>
      </c>
      <c r="T3" s="102"/>
      <c r="U3" s="106">
        <v>200</v>
      </c>
      <c r="V3" s="102"/>
      <c r="W3" s="106">
        <v>100</v>
      </c>
      <c r="X3" s="102"/>
      <c r="Y3" s="106">
        <v>50</v>
      </c>
      <c r="Z3" s="102"/>
      <c r="AA3" s="106">
        <v>20</v>
      </c>
      <c r="AB3" s="102"/>
      <c r="AC3" s="106">
        <v>10</v>
      </c>
      <c r="AD3" s="102"/>
      <c r="AE3" s="106">
        <v>5</v>
      </c>
      <c r="AF3" s="102"/>
      <c r="AG3" s="108">
        <v>2</v>
      </c>
      <c r="AH3" s="102"/>
      <c r="AI3" s="106">
        <v>1</v>
      </c>
      <c r="AJ3" s="102"/>
      <c r="AK3" s="100"/>
      <c r="AL3" s="100"/>
      <c r="AW3" s="101"/>
      <c r="AX3" s="101"/>
    </row>
    <row r="4" spans="1:52" s="19" customFormat="1" ht="12.75" customHeight="1" x14ac:dyDescent="0.2">
      <c r="A4" s="53"/>
      <c r="B4" s="35"/>
      <c r="C4" s="35"/>
      <c r="D4" s="35"/>
      <c r="E4" s="35"/>
      <c r="F4" s="21"/>
      <c r="G4" s="20"/>
      <c r="H4" s="49"/>
      <c r="I4" s="50"/>
      <c r="J4" s="50"/>
      <c r="K4" s="51"/>
      <c r="L4" s="20"/>
      <c r="M4" s="69"/>
      <c r="N4" s="83"/>
      <c r="O4" s="58" t="s">
        <v>91</v>
      </c>
      <c r="Q4" s="106"/>
      <c r="R4" s="102"/>
      <c r="S4" s="106"/>
      <c r="T4" s="102"/>
      <c r="U4" s="106"/>
      <c r="V4" s="102"/>
      <c r="W4" s="106"/>
      <c r="X4" s="102"/>
      <c r="Y4" s="106"/>
      <c r="Z4" s="102"/>
      <c r="AA4" s="106"/>
      <c r="AB4" s="102"/>
      <c r="AC4" s="106"/>
      <c r="AD4" s="102"/>
      <c r="AE4" s="106"/>
      <c r="AF4" s="102"/>
      <c r="AG4" s="106"/>
      <c r="AH4" s="102"/>
      <c r="AI4" s="106"/>
      <c r="AJ4" s="102"/>
    </row>
    <row r="5" spans="1:52" ht="12.75" hidden="1" customHeight="1" x14ac:dyDescent="0.2">
      <c r="A5" s="71"/>
      <c r="B5" s="60" t="s">
        <v>118</v>
      </c>
      <c r="C5" s="60" t="s">
        <v>22</v>
      </c>
      <c r="D5" s="36">
        <v>9</v>
      </c>
      <c r="E5" s="76" t="s">
        <v>48</v>
      </c>
      <c r="F5" s="28" t="str">
        <f t="shared" ref="F5:F36" ca="1" si="0">IF(A5=0,"-",OFFSET(B$84,A5,))</f>
        <v>-</v>
      </c>
      <c r="G5" s="28" t="str">
        <f t="shared" ref="G5:G36" ca="1" si="1">IF(A5=0,"-",OFFSET(F$84,A5,))</f>
        <v>-</v>
      </c>
      <c r="H5" s="29" t="str">
        <f t="shared" ref="H5:H36" ca="1" si="2">IF(A5=0,"-",OFFSET(D$84,A5,))</f>
        <v>-</v>
      </c>
      <c r="I5" s="72"/>
      <c r="J5" s="73"/>
      <c r="K5" s="15"/>
      <c r="L5" s="12">
        <f t="shared" ref="L5:L37" si="3">IFERROR(I5/J5,0)</f>
        <v>0</v>
      </c>
      <c r="M5" s="74">
        <f>((IF(E5=$D$1,1,0)*$E$1)+(IF(E5=$D$2,1,0)*$E$2))*D5/100+$H$1</f>
        <v>9.0830000000000002</v>
      </c>
      <c r="N5" s="7">
        <f>I5*M5+K5</f>
        <v>0</v>
      </c>
      <c r="O5" s="11" t="str">
        <f t="shared" ref="O5:O38" si="4">IF(N5=0,"N","-")</f>
        <v>N</v>
      </c>
      <c r="P5" s="10"/>
      <c r="Q5" s="88">
        <f t="shared" ref="Q5:Q36" ca="1" si="5">IF(Q$3=$F5,1,0)*$N5</f>
        <v>0</v>
      </c>
      <c r="R5" s="89">
        <f t="shared" ref="R5:R36" ca="1" si="6">IF(Q5=0,"0",$J5)*1</f>
        <v>0</v>
      </c>
      <c r="S5" s="88">
        <f t="shared" ref="S5:S36" ca="1" si="7">IF(S$3=$F5,1,0)*$N5</f>
        <v>0</v>
      </c>
      <c r="T5" s="89">
        <f t="shared" ref="T5:T36" ca="1" si="8">IF(S5=0,"0",$J5)*1</f>
        <v>0</v>
      </c>
      <c r="U5" s="88">
        <f t="shared" ref="U5:U36" ca="1" si="9">IF(U$3=$F5,1,0)*$N5</f>
        <v>0</v>
      </c>
      <c r="V5" s="89">
        <f t="shared" ref="V5:V36" ca="1" si="10">IF(U5=0,"0",$J5)*1</f>
        <v>0</v>
      </c>
      <c r="W5" s="88">
        <f t="shared" ref="W5:W36" ca="1" si="11">IF(W$3=$F5,1,0)*$N5</f>
        <v>0</v>
      </c>
      <c r="X5" s="89">
        <f t="shared" ref="X5:X36" ca="1" si="12">IF(W5=0,"0",$J5)*1</f>
        <v>0</v>
      </c>
      <c r="Y5" s="88">
        <f t="shared" ref="Y5:Y36" ca="1" si="13">IF(Y$3=$F5,1,0)*$N5</f>
        <v>0</v>
      </c>
      <c r="Z5" s="89">
        <f t="shared" ref="Z5:Z36" ca="1" si="14">IF(Y5=0,"0",$J5)*1</f>
        <v>0</v>
      </c>
      <c r="AA5" s="88">
        <f t="shared" ref="AA5:AA36" ca="1" si="15">IF(AA$3=$F5,1,0)*$N5</f>
        <v>0</v>
      </c>
      <c r="AB5" s="89">
        <f t="shared" ref="AB5:AB36" ca="1" si="16">IF(AA5=0,"0",$J5)*1</f>
        <v>0</v>
      </c>
      <c r="AC5" s="88">
        <f t="shared" ref="AC5:AC36" ca="1" si="17">IF(AC$3=$F5,1,0)*$N5</f>
        <v>0</v>
      </c>
      <c r="AD5" s="89">
        <f t="shared" ref="AD5:AD36" ca="1" si="18">IF(AC5=0,"0",$J5)*1</f>
        <v>0</v>
      </c>
      <c r="AE5" s="88">
        <f t="shared" ref="AE5:AE36" ca="1" si="19">IF(AE$3=$F5,1,0)*$N5</f>
        <v>0</v>
      </c>
      <c r="AF5" s="89">
        <f t="shared" ref="AF5:AF36" ca="1" si="20">IF(AE5=0,"0",$J5)*1</f>
        <v>0</v>
      </c>
      <c r="AG5" s="88">
        <f t="shared" ref="AG5:AG36" ca="1" si="21">IF(AG$3=$F5,1,0)*$N5</f>
        <v>0</v>
      </c>
      <c r="AH5" s="89">
        <f t="shared" ref="AH5:AH36" ca="1" si="22">IF(AG5=0,"0",$J5)*1</f>
        <v>0</v>
      </c>
      <c r="AI5" s="88">
        <f t="shared" ref="AI5:AI36" ca="1" si="23">IF(AI$3=$F5,1,0)*$N5</f>
        <v>0</v>
      </c>
      <c r="AJ5" s="89">
        <f t="shared" ref="AJ5:AJ36" ca="1" si="24">IF(AI5=0,"0",$J5)*1</f>
        <v>0</v>
      </c>
      <c r="AK5" s="88">
        <f t="shared" ref="AK5:AK36" ca="1" si="25">IF(AK$3=$F5,1,0)*$N5</f>
        <v>0</v>
      </c>
      <c r="AL5" s="89">
        <f t="shared" ref="AL5:AL36" ca="1" si="26">IF(AK5=0,"0",$J5)*1</f>
        <v>0</v>
      </c>
      <c r="AM5" s="88">
        <f t="shared" ref="AM5:AM36" ca="1" si="27">IF(AM$3=$F5,1,0)*$N5</f>
        <v>0</v>
      </c>
      <c r="AN5" s="89">
        <f t="shared" ref="AN5:AN36" ca="1" si="28">IF(AM5=0,"0",$J5)*1</f>
        <v>0</v>
      </c>
      <c r="AO5" s="88">
        <f t="shared" ref="AO5:AO36" ca="1" si="29">IF(AO$3=$F5,1,0)*$N5</f>
        <v>0</v>
      </c>
      <c r="AP5" s="89">
        <f t="shared" ref="AP5:AP36" ca="1" si="30">IF(AO5=0,"0",$J5)*1</f>
        <v>0</v>
      </c>
      <c r="AQ5" s="88">
        <f t="shared" ref="AQ5:AQ36" ca="1" si="31">IF(AQ$3=$F5,1,0)*$N5</f>
        <v>0</v>
      </c>
      <c r="AR5" s="89">
        <f t="shared" ref="AR5:AR36" ca="1" si="32">IF(AQ5=0,"0",$J5)*1</f>
        <v>0</v>
      </c>
      <c r="AS5" s="88">
        <f t="shared" ref="AS5:AS36" ca="1" si="33">IF(AS$3=$F5,1,0)*$N5</f>
        <v>0</v>
      </c>
      <c r="AT5" s="89">
        <f t="shared" ref="AT5:AT36" ca="1" si="34">IF(AS5=0,"0",$J5)*1</f>
        <v>0</v>
      </c>
      <c r="AU5" s="88">
        <f t="shared" ref="AU5:AU36" ca="1" si="35">IF(AU$3=$F5,1,0)*$N5</f>
        <v>0</v>
      </c>
      <c r="AV5" s="89">
        <f t="shared" ref="AV5:AV36" ca="1" si="36">IF(AU5=0,"0",$J5)*1</f>
        <v>0</v>
      </c>
      <c r="AW5" s="88">
        <f t="shared" ref="AW5:AY36" ca="1" si="37">IF(AW$3=$F5,1,0)*$N5</f>
        <v>0</v>
      </c>
      <c r="AX5" s="89">
        <f t="shared" ref="AX5:AX36" ca="1" si="38">IF(AW5=0,"0",$J5)*1</f>
        <v>0</v>
      </c>
      <c r="AY5" s="88">
        <f t="shared" ca="1" si="37"/>
        <v>0</v>
      </c>
      <c r="AZ5" s="89">
        <f t="shared" ref="AZ5:AZ54" ca="1" si="39">IF(AY5=0,"0",$J5)*1</f>
        <v>0</v>
      </c>
    </row>
    <row r="6" spans="1:52" ht="12.75" customHeight="1" x14ac:dyDescent="0.2">
      <c r="A6" s="71">
        <v>3</v>
      </c>
      <c r="B6" s="46" t="s">
        <v>21</v>
      </c>
      <c r="C6" s="75" t="s">
        <v>158</v>
      </c>
      <c r="D6" s="36">
        <v>11.63</v>
      </c>
      <c r="E6" s="76" t="s">
        <v>48</v>
      </c>
      <c r="F6" s="28">
        <f t="shared" ca="1" si="0"/>
        <v>200</v>
      </c>
      <c r="G6" s="28">
        <f t="shared" ca="1" si="1"/>
        <v>21</v>
      </c>
      <c r="H6" s="29">
        <f t="shared" ca="1" si="2"/>
        <v>1</v>
      </c>
      <c r="I6" s="72">
        <v>1040</v>
      </c>
      <c r="J6" s="73">
        <v>13</v>
      </c>
      <c r="K6" s="15"/>
      <c r="L6" s="12">
        <f t="shared" si="3"/>
        <v>80</v>
      </c>
      <c r="M6" s="74">
        <f t="shared" ref="M6:M72" si="40">((IF(E6=$D$1,1,0)*$E$1)+(IF(E6=$D$2,1,0)*$E$2))*D6/100+$H$1</f>
        <v>10.100809999999999</v>
      </c>
      <c r="N6" s="84">
        <f t="shared" ref="N6:N72" si="41">I6*M6+K6</f>
        <v>10504.8424</v>
      </c>
      <c r="O6" s="11" t="str">
        <f t="shared" si="4"/>
        <v>-</v>
      </c>
      <c r="P6" s="10"/>
      <c r="Q6" s="107">
        <f>(ROUND(N6,0)-R6)/$Q$3</f>
        <v>10</v>
      </c>
      <c r="R6" s="104">
        <f>MOD(ROUND(N6,0),$Q$3)</f>
        <v>505</v>
      </c>
      <c r="S6" s="107">
        <f>(R6-T6)/$S$3</f>
        <v>1</v>
      </c>
      <c r="T6" s="104">
        <f>MOD(R6,$S$3)</f>
        <v>5</v>
      </c>
      <c r="U6" s="107">
        <f>(T6-V6)/$U$3</f>
        <v>0</v>
      </c>
      <c r="V6" s="104">
        <f>MOD(T6,$U$3)</f>
        <v>5</v>
      </c>
      <c r="W6" s="107">
        <f>(V6-X6)/$W$3</f>
        <v>0</v>
      </c>
      <c r="X6" s="104">
        <f>MOD(V6,$W$3)</f>
        <v>5</v>
      </c>
      <c r="Y6" s="107">
        <f>(X6-Z6)/$Y$3</f>
        <v>0</v>
      </c>
      <c r="Z6" s="104">
        <f>MOD(X6,$Y$3)</f>
        <v>5</v>
      </c>
      <c r="AA6" s="107">
        <f>(Z6-AB6)/$AA$3</f>
        <v>0</v>
      </c>
      <c r="AB6" s="104">
        <f>MOD(Z6,$AA$3)</f>
        <v>5</v>
      </c>
      <c r="AC6" s="107">
        <f>(AB6-AD6)/$AC$3</f>
        <v>0</v>
      </c>
      <c r="AD6" s="104">
        <f>MOD(AB6,$AC$3)</f>
        <v>5</v>
      </c>
      <c r="AE6" s="107">
        <f>(AD6-AF6)/$AE$3</f>
        <v>1</v>
      </c>
      <c r="AF6" s="104">
        <f>MOD(AD6,$AE$3)</f>
        <v>0</v>
      </c>
      <c r="AG6" s="107">
        <f>(AF6-AH6)/$AG$3</f>
        <v>0</v>
      </c>
      <c r="AH6" s="104">
        <f>MOD(AF6,$AG$3)</f>
        <v>0</v>
      </c>
      <c r="AI6" s="107">
        <f>(AH6-AJ6)/$AI$3</f>
        <v>0</v>
      </c>
      <c r="AJ6" s="104">
        <f t="shared" ref="AJ6" si="42">MOD(AH6,AI3)</f>
        <v>0</v>
      </c>
      <c r="AL6" s="10"/>
      <c r="AN6" s="10"/>
      <c r="AP6" s="10"/>
      <c r="AR6" s="10"/>
      <c r="AT6" s="10"/>
      <c r="AV6" s="10"/>
      <c r="AX6" s="10"/>
      <c r="AZ6" s="10"/>
    </row>
    <row r="7" spans="1:52" ht="12.75" hidden="1" customHeight="1" x14ac:dyDescent="0.2">
      <c r="A7" s="71"/>
      <c r="B7" s="60" t="s">
        <v>99</v>
      </c>
      <c r="C7" s="60" t="s">
        <v>100</v>
      </c>
      <c r="D7" s="36">
        <v>5.0999999999999996</v>
      </c>
      <c r="E7" s="76" t="s">
        <v>48</v>
      </c>
      <c r="F7" s="28" t="str">
        <f t="shared" ca="1" si="0"/>
        <v>-</v>
      </c>
      <c r="G7" s="28" t="str">
        <f t="shared" ca="1" si="1"/>
        <v>-</v>
      </c>
      <c r="H7" s="29" t="str">
        <f t="shared" ca="1" si="2"/>
        <v>-</v>
      </c>
      <c r="I7" s="72"/>
      <c r="J7" s="73"/>
      <c r="K7" s="15"/>
      <c r="L7" s="12"/>
      <c r="M7" s="74"/>
      <c r="N7" s="7"/>
      <c r="O7" s="11"/>
      <c r="P7" s="10"/>
      <c r="Q7" s="88">
        <f t="shared" ca="1" si="5"/>
        <v>0</v>
      </c>
      <c r="R7" s="89">
        <f t="shared" ca="1" si="6"/>
        <v>0</v>
      </c>
      <c r="S7" s="88">
        <f t="shared" ca="1" si="7"/>
        <v>0</v>
      </c>
      <c r="T7" s="89">
        <f t="shared" ca="1" si="8"/>
        <v>0</v>
      </c>
      <c r="U7" s="88">
        <f t="shared" ca="1" si="9"/>
        <v>0</v>
      </c>
      <c r="V7" s="89">
        <f t="shared" ca="1" si="10"/>
        <v>0</v>
      </c>
      <c r="W7" s="88">
        <f t="shared" ca="1" si="11"/>
        <v>0</v>
      </c>
      <c r="X7" s="89">
        <f t="shared" ca="1" si="12"/>
        <v>0</v>
      </c>
      <c r="Y7" s="88">
        <f t="shared" ca="1" si="13"/>
        <v>0</v>
      </c>
      <c r="Z7" s="89">
        <f t="shared" ca="1" si="14"/>
        <v>0</v>
      </c>
      <c r="AA7" s="88">
        <f t="shared" ca="1" si="15"/>
        <v>0</v>
      </c>
      <c r="AB7" s="89">
        <f t="shared" ca="1" si="16"/>
        <v>0</v>
      </c>
      <c r="AC7" s="88">
        <f t="shared" ca="1" si="17"/>
        <v>0</v>
      </c>
      <c r="AD7" s="89">
        <f t="shared" ca="1" si="18"/>
        <v>0</v>
      </c>
      <c r="AE7" s="88">
        <f t="shared" ca="1" si="19"/>
        <v>0</v>
      </c>
      <c r="AF7" s="89">
        <f t="shared" ca="1" si="20"/>
        <v>0</v>
      </c>
      <c r="AG7" s="88">
        <f t="shared" ca="1" si="21"/>
        <v>0</v>
      </c>
      <c r="AH7" s="89">
        <f t="shared" ca="1" si="22"/>
        <v>0</v>
      </c>
      <c r="AI7" s="88">
        <f t="shared" ca="1" si="23"/>
        <v>0</v>
      </c>
      <c r="AJ7" s="89">
        <f t="shared" ca="1" si="24"/>
        <v>0</v>
      </c>
      <c r="AK7" s="88">
        <f t="shared" ca="1" si="25"/>
        <v>0</v>
      </c>
      <c r="AL7" s="89">
        <f t="shared" ca="1" si="26"/>
        <v>0</v>
      </c>
      <c r="AM7" s="88">
        <f t="shared" ca="1" si="27"/>
        <v>0</v>
      </c>
      <c r="AN7" s="89">
        <f t="shared" ca="1" si="28"/>
        <v>0</v>
      </c>
      <c r="AO7" s="88">
        <f t="shared" ca="1" si="29"/>
        <v>0</v>
      </c>
      <c r="AP7" s="89">
        <f t="shared" ca="1" si="30"/>
        <v>0</v>
      </c>
      <c r="AQ7" s="88">
        <f t="shared" ca="1" si="31"/>
        <v>0</v>
      </c>
      <c r="AR7" s="89">
        <f t="shared" ca="1" si="32"/>
        <v>0</v>
      </c>
      <c r="AS7" s="88">
        <f t="shared" ca="1" si="33"/>
        <v>0</v>
      </c>
      <c r="AT7" s="89">
        <f t="shared" ca="1" si="34"/>
        <v>0</v>
      </c>
      <c r="AU7" s="88">
        <f t="shared" ca="1" si="35"/>
        <v>0</v>
      </c>
      <c r="AV7" s="89">
        <f t="shared" ca="1" si="36"/>
        <v>0</v>
      </c>
      <c r="AW7" s="88">
        <f t="shared" ca="1" si="37"/>
        <v>0</v>
      </c>
      <c r="AX7" s="89">
        <f t="shared" ca="1" si="38"/>
        <v>0</v>
      </c>
      <c r="AY7" s="88">
        <f t="shared" ca="1" si="37"/>
        <v>0</v>
      </c>
      <c r="AZ7" s="89">
        <f t="shared" ca="1" si="39"/>
        <v>0</v>
      </c>
    </row>
    <row r="8" spans="1:52" ht="12.75" customHeight="1" x14ac:dyDescent="0.2">
      <c r="A8" s="71">
        <v>9</v>
      </c>
      <c r="B8" s="46" t="s">
        <v>20</v>
      </c>
      <c r="C8" s="33" t="s">
        <v>47</v>
      </c>
      <c r="D8" s="36">
        <v>5.47</v>
      </c>
      <c r="E8" s="37" t="s">
        <v>48</v>
      </c>
      <c r="F8" s="28">
        <f t="shared" ca="1" si="0"/>
        <v>2</v>
      </c>
      <c r="G8" s="28">
        <f t="shared" ca="1" si="1"/>
        <v>25</v>
      </c>
      <c r="H8" s="29">
        <f t="shared" ca="1" si="2"/>
        <v>0</v>
      </c>
      <c r="I8" s="72">
        <v>1921</v>
      </c>
      <c r="J8" s="73">
        <v>20</v>
      </c>
      <c r="K8" s="15"/>
      <c r="L8" s="12">
        <f t="shared" si="3"/>
        <v>96.05</v>
      </c>
      <c r="M8" s="74">
        <f t="shared" si="40"/>
        <v>7.7168899999999994</v>
      </c>
      <c r="N8" s="84">
        <f t="shared" si="41"/>
        <v>14824.145689999999</v>
      </c>
      <c r="O8" s="11" t="str">
        <f t="shared" si="4"/>
        <v>-</v>
      </c>
      <c r="P8" s="10"/>
      <c r="Q8" s="107">
        <f>(ROUND(N8,0)-R8)/$Q$3</f>
        <v>14</v>
      </c>
      <c r="R8" s="104">
        <f>MOD(ROUND(N8,0),$Q$3)</f>
        <v>824</v>
      </c>
      <c r="S8" s="107">
        <f>(R8-T8)/$S$3</f>
        <v>1</v>
      </c>
      <c r="T8" s="104">
        <f>MOD(R8,$S$3)</f>
        <v>324</v>
      </c>
      <c r="U8" s="107">
        <f>(T8-V8)/$U$3</f>
        <v>1</v>
      </c>
      <c r="V8" s="104">
        <f>MOD(T8,$U$3)</f>
        <v>124</v>
      </c>
      <c r="W8" s="107">
        <f>(V8-X8)/$W$3</f>
        <v>1</v>
      </c>
      <c r="X8" s="104">
        <f>MOD(V8,$W$3)</f>
        <v>24</v>
      </c>
      <c r="Y8" s="107">
        <f>(X8-Z8)/$Y$3</f>
        <v>0</v>
      </c>
      <c r="Z8" s="104">
        <f>MOD(X8,$Y$3)</f>
        <v>24</v>
      </c>
      <c r="AA8" s="107">
        <f>(Z8-AB8)/$AA$3</f>
        <v>1</v>
      </c>
      <c r="AB8" s="104">
        <f>MOD(Z8,$AA$3)</f>
        <v>4</v>
      </c>
      <c r="AC8" s="107">
        <f>(AB8-AD8)/$AC$3</f>
        <v>0</v>
      </c>
      <c r="AD8" s="104">
        <f>MOD(AB8,$AC$3)</f>
        <v>4</v>
      </c>
      <c r="AE8" s="107">
        <f>(AD8-AF8)/$AE$3</f>
        <v>0</v>
      </c>
      <c r="AF8" s="104">
        <f>MOD(AD8,$AE$3)</f>
        <v>4</v>
      </c>
      <c r="AG8" s="107">
        <f>(AF8-AH8)/$AG$3</f>
        <v>2</v>
      </c>
      <c r="AH8" s="104">
        <f>MOD(AF8,$AG$3)</f>
        <v>0</v>
      </c>
      <c r="AI8" s="107">
        <f>(AH8-AJ8)/$AI$3</f>
        <v>0</v>
      </c>
      <c r="AJ8" s="104">
        <f t="shared" ref="AJ8" si="43">MOD(AH8,AI3)</f>
        <v>0</v>
      </c>
      <c r="AL8" s="10"/>
      <c r="AN8" s="10"/>
      <c r="AP8" s="10"/>
      <c r="AR8" s="10"/>
      <c r="AT8" s="10"/>
      <c r="AV8" s="10"/>
      <c r="AX8" s="10"/>
      <c r="AZ8" s="10"/>
    </row>
    <row r="9" spans="1:52" ht="12.75" hidden="1" customHeight="1" x14ac:dyDescent="0.2">
      <c r="A9" s="71"/>
      <c r="B9" s="46" t="s">
        <v>10</v>
      </c>
      <c r="C9" s="33" t="s">
        <v>79</v>
      </c>
      <c r="D9" s="36">
        <v>7.8</v>
      </c>
      <c r="E9" s="76" t="s">
        <v>72</v>
      </c>
      <c r="F9" s="28" t="str">
        <f t="shared" ca="1" si="0"/>
        <v>-</v>
      </c>
      <c r="G9" s="28" t="str">
        <f t="shared" ca="1" si="1"/>
        <v>-</v>
      </c>
      <c r="H9" s="29" t="str">
        <f t="shared" ca="1" si="2"/>
        <v>-</v>
      </c>
      <c r="I9" s="72"/>
      <c r="J9" s="73"/>
      <c r="K9" s="15"/>
      <c r="L9" s="12">
        <f t="shared" si="3"/>
        <v>0</v>
      </c>
      <c r="M9" s="74">
        <f t="shared" si="40"/>
        <v>8.5795999999999992</v>
      </c>
      <c r="N9" s="7">
        <f t="shared" si="41"/>
        <v>0</v>
      </c>
      <c r="O9" s="11" t="str">
        <f t="shared" si="4"/>
        <v>N</v>
      </c>
      <c r="P9" s="10"/>
      <c r="Q9" s="88">
        <f t="shared" ca="1" si="5"/>
        <v>0</v>
      </c>
      <c r="R9" s="89">
        <f t="shared" ca="1" si="6"/>
        <v>0</v>
      </c>
      <c r="S9" s="88">
        <f t="shared" ca="1" si="7"/>
        <v>0</v>
      </c>
      <c r="T9" s="89">
        <f t="shared" ca="1" si="8"/>
        <v>0</v>
      </c>
      <c r="U9" s="88">
        <f t="shared" ca="1" si="9"/>
        <v>0</v>
      </c>
      <c r="V9" s="89">
        <f t="shared" ca="1" si="10"/>
        <v>0</v>
      </c>
      <c r="W9" s="88">
        <f t="shared" ca="1" si="11"/>
        <v>0</v>
      </c>
      <c r="X9" s="89">
        <f t="shared" ca="1" si="12"/>
        <v>0</v>
      </c>
      <c r="Y9" s="88">
        <f t="shared" ca="1" si="13"/>
        <v>0</v>
      </c>
      <c r="Z9" s="89">
        <f t="shared" ca="1" si="14"/>
        <v>0</v>
      </c>
      <c r="AA9" s="88">
        <f t="shared" ca="1" si="15"/>
        <v>0</v>
      </c>
      <c r="AB9" s="89">
        <f t="shared" ca="1" si="16"/>
        <v>0</v>
      </c>
      <c r="AC9" s="88">
        <f t="shared" ca="1" si="17"/>
        <v>0</v>
      </c>
      <c r="AD9" s="89">
        <f t="shared" ca="1" si="18"/>
        <v>0</v>
      </c>
      <c r="AE9" s="88">
        <f t="shared" ca="1" si="19"/>
        <v>0</v>
      </c>
      <c r="AF9" s="89">
        <f t="shared" ca="1" si="20"/>
        <v>0</v>
      </c>
      <c r="AG9" s="88">
        <f t="shared" ca="1" si="21"/>
        <v>0</v>
      </c>
      <c r="AH9" s="89">
        <f t="shared" ca="1" si="22"/>
        <v>0</v>
      </c>
      <c r="AI9" s="88">
        <f t="shared" ca="1" si="23"/>
        <v>0</v>
      </c>
      <c r="AJ9" s="89">
        <f t="shared" ca="1" si="24"/>
        <v>0</v>
      </c>
      <c r="AK9" s="88">
        <f t="shared" ca="1" si="25"/>
        <v>0</v>
      </c>
      <c r="AL9" s="89">
        <f t="shared" ca="1" si="26"/>
        <v>0</v>
      </c>
      <c r="AM9" s="88">
        <f t="shared" ca="1" si="27"/>
        <v>0</v>
      </c>
      <c r="AN9" s="89">
        <f t="shared" ca="1" si="28"/>
        <v>0</v>
      </c>
      <c r="AO9" s="88">
        <f t="shared" ca="1" si="29"/>
        <v>0</v>
      </c>
      <c r="AP9" s="89">
        <f t="shared" ca="1" si="30"/>
        <v>0</v>
      </c>
      <c r="AQ9" s="88">
        <f t="shared" ca="1" si="31"/>
        <v>0</v>
      </c>
      <c r="AR9" s="89">
        <f t="shared" ca="1" si="32"/>
        <v>0</v>
      </c>
      <c r="AS9" s="88">
        <f t="shared" ca="1" si="33"/>
        <v>0</v>
      </c>
      <c r="AT9" s="89">
        <f t="shared" ca="1" si="34"/>
        <v>0</v>
      </c>
      <c r="AU9" s="88">
        <f t="shared" ca="1" si="35"/>
        <v>0</v>
      </c>
      <c r="AV9" s="89">
        <f t="shared" ca="1" si="36"/>
        <v>0</v>
      </c>
      <c r="AW9" s="88">
        <f t="shared" ca="1" si="37"/>
        <v>0</v>
      </c>
      <c r="AX9" s="89">
        <f t="shared" ca="1" si="38"/>
        <v>0</v>
      </c>
      <c r="AY9" s="88">
        <f t="shared" ca="1" si="37"/>
        <v>0</v>
      </c>
      <c r="AZ9" s="89">
        <f t="shared" ca="1" si="39"/>
        <v>0</v>
      </c>
    </row>
    <row r="10" spans="1:52" ht="12.75" customHeight="1" x14ac:dyDescent="0.2">
      <c r="A10" s="71">
        <v>12</v>
      </c>
      <c r="B10" s="46" t="s">
        <v>27</v>
      </c>
      <c r="C10" s="33" t="s">
        <v>28</v>
      </c>
      <c r="D10" s="36">
        <v>6.17</v>
      </c>
      <c r="E10" s="76" t="s">
        <v>72</v>
      </c>
      <c r="F10" s="28">
        <f t="shared" ca="1" si="0"/>
        <v>0</v>
      </c>
      <c r="G10" s="28">
        <f t="shared" ca="1" si="1"/>
        <v>0</v>
      </c>
      <c r="H10" s="29">
        <f t="shared" ca="1" si="2"/>
        <v>0</v>
      </c>
      <c r="I10" s="72">
        <v>1044</v>
      </c>
      <c r="J10" s="73">
        <v>17</v>
      </c>
      <c r="K10" s="15"/>
      <c r="L10" s="12">
        <f t="shared" si="3"/>
        <v>61.411764705882355</v>
      </c>
      <c r="M10" s="74">
        <f t="shared" si="40"/>
        <v>7.9569399999999995</v>
      </c>
      <c r="N10" s="84">
        <f t="shared" si="41"/>
        <v>8307.0453600000001</v>
      </c>
      <c r="O10" s="11" t="str">
        <f t="shared" si="4"/>
        <v>-</v>
      </c>
      <c r="P10" s="10"/>
      <c r="Q10" s="107">
        <f>(ROUND(N10,0)-R10)/$Q$3</f>
        <v>8</v>
      </c>
      <c r="R10" s="104">
        <f>MOD(ROUND(N10,0),$Q$3)</f>
        <v>307</v>
      </c>
      <c r="S10" s="107">
        <f>(R10-T10)/$S$3</f>
        <v>0</v>
      </c>
      <c r="T10" s="104">
        <f>MOD(R10,$S$3)</f>
        <v>307</v>
      </c>
      <c r="U10" s="107">
        <f>(T10-V10)/$U$3</f>
        <v>1</v>
      </c>
      <c r="V10" s="104">
        <f>MOD(T10,$U$3)</f>
        <v>107</v>
      </c>
      <c r="W10" s="107">
        <f>(V10-X10)/$W$3</f>
        <v>1</v>
      </c>
      <c r="X10" s="104">
        <f>MOD(V10,$W$3)</f>
        <v>7</v>
      </c>
      <c r="Y10" s="107">
        <f>(X10-Z10)/$Y$3</f>
        <v>0</v>
      </c>
      <c r="Z10" s="104">
        <f>MOD(X10,$Y$3)</f>
        <v>7</v>
      </c>
      <c r="AA10" s="107">
        <f>(Z10-AB10)/$AA$3</f>
        <v>0</v>
      </c>
      <c r="AB10" s="104">
        <f>MOD(Z10,$AA$3)</f>
        <v>7</v>
      </c>
      <c r="AC10" s="107">
        <f>(AB10-AD10)/$AC$3</f>
        <v>0</v>
      </c>
      <c r="AD10" s="104">
        <f>MOD(AB10,$AC$3)</f>
        <v>7</v>
      </c>
      <c r="AE10" s="107">
        <f>(AD10-AF10)/$AE$3</f>
        <v>1</v>
      </c>
      <c r="AF10" s="104">
        <f>MOD(AD10,$AE$3)</f>
        <v>2</v>
      </c>
      <c r="AG10" s="107">
        <f>(AF10-AH10)/$AG$3</f>
        <v>1</v>
      </c>
      <c r="AH10" s="104">
        <f>MOD(AF10,$AG$3)</f>
        <v>0</v>
      </c>
      <c r="AI10" s="107">
        <f>(AH10-AJ10)/$AI$3</f>
        <v>0</v>
      </c>
      <c r="AJ10" s="104">
        <f t="shared" ref="AJ10" si="44">MOD(AH10,AI3)</f>
        <v>0</v>
      </c>
      <c r="AL10" s="10"/>
      <c r="AN10" s="10"/>
      <c r="AP10" s="10"/>
      <c r="AR10" s="10"/>
      <c r="AT10" s="10"/>
      <c r="AV10" s="10"/>
      <c r="AX10" s="10"/>
      <c r="AZ10" s="10"/>
    </row>
    <row r="11" spans="1:52" ht="12.75" hidden="1" customHeight="1" x14ac:dyDescent="0.2">
      <c r="A11" s="71"/>
      <c r="B11" s="75" t="s">
        <v>150</v>
      </c>
      <c r="C11" s="60" t="s">
        <v>127</v>
      </c>
      <c r="D11" s="36">
        <v>5.67</v>
      </c>
      <c r="E11" s="61" t="s">
        <v>48</v>
      </c>
      <c r="F11" s="28" t="str">
        <f t="shared" ca="1" si="0"/>
        <v>-</v>
      </c>
      <c r="G11" s="28" t="str">
        <f t="shared" ca="1" si="1"/>
        <v>-</v>
      </c>
      <c r="H11" s="29" t="str">
        <f t="shared" ca="1" si="2"/>
        <v>-</v>
      </c>
      <c r="I11" s="72"/>
      <c r="J11" s="73"/>
      <c r="K11" s="15"/>
      <c r="L11" s="12">
        <f t="shared" si="3"/>
        <v>0</v>
      </c>
      <c r="M11" s="74">
        <f t="shared" si="40"/>
        <v>7.7942900000000002</v>
      </c>
      <c r="N11" s="7">
        <f t="shared" si="41"/>
        <v>0</v>
      </c>
      <c r="O11" s="11" t="str">
        <f t="shared" ref="O11" si="45">IF(N11=0,"N","-")</f>
        <v>N</v>
      </c>
      <c r="P11" s="10"/>
      <c r="Q11" s="90">
        <f t="shared" ca="1" si="5"/>
        <v>0</v>
      </c>
      <c r="R11" s="91">
        <f t="shared" ref="R11" ca="1" si="46">IF(Q11=0,"0",$J11)*1</f>
        <v>0</v>
      </c>
      <c r="S11" s="90">
        <f t="shared" ca="1" si="7"/>
        <v>0</v>
      </c>
      <c r="T11" s="91">
        <f t="shared" ref="T11" ca="1" si="47">IF(S11=0,"0",$J11)*1</f>
        <v>0</v>
      </c>
      <c r="U11" s="90">
        <f t="shared" ca="1" si="9"/>
        <v>0</v>
      </c>
      <c r="V11" s="91">
        <f t="shared" ref="V11" ca="1" si="48">IF(U11=0,"0",$J11)*1</f>
        <v>0</v>
      </c>
      <c r="W11" s="90">
        <f t="shared" ca="1" si="11"/>
        <v>0</v>
      </c>
      <c r="X11" s="91">
        <f t="shared" ref="X11" ca="1" si="49">IF(W11=0,"0",$J11)*1</f>
        <v>0</v>
      </c>
      <c r="Y11" s="90">
        <f t="shared" ca="1" si="13"/>
        <v>0</v>
      </c>
      <c r="Z11" s="91">
        <f t="shared" ref="Z11" ca="1" si="50">IF(Y11=0,"0",$J11)*1</f>
        <v>0</v>
      </c>
      <c r="AA11" s="90">
        <f t="shared" ca="1" si="15"/>
        <v>0</v>
      </c>
      <c r="AB11" s="91">
        <f t="shared" ref="AB11" ca="1" si="51">IF(AA11=0,"0",$J11)*1</f>
        <v>0</v>
      </c>
      <c r="AC11" s="90">
        <f t="shared" ca="1" si="17"/>
        <v>0</v>
      </c>
      <c r="AD11" s="91">
        <f t="shared" ref="AD11" ca="1" si="52">IF(AC11=0,"0",$J11)*1</f>
        <v>0</v>
      </c>
      <c r="AE11" s="90">
        <f t="shared" ca="1" si="19"/>
        <v>0</v>
      </c>
      <c r="AF11" s="91">
        <f t="shared" ref="AF11" ca="1" si="53">IF(AE11=0,"0",$J11)*1</f>
        <v>0</v>
      </c>
      <c r="AG11" s="90">
        <f t="shared" ca="1" si="21"/>
        <v>0</v>
      </c>
      <c r="AH11" s="91">
        <f t="shared" ref="AH11" ca="1" si="54">IF(AG11=0,"0",$J11)*1</f>
        <v>0</v>
      </c>
      <c r="AI11" s="90">
        <f t="shared" ca="1" si="23"/>
        <v>0</v>
      </c>
      <c r="AJ11" s="91">
        <f t="shared" ref="AJ11" ca="1" si="55">IF(AI11=0,"0",$J11)*1</f>
        <v>0</v>
      </c>
      <c r="AK11" s="90">
        <f t="shared" ca="1" si="25"/>
        <v>0</v>
      </c>
      <c r="AL11" s="91">
        <f t="shared" ref="AL11" ca="1" si="56">IF(AK11=0,"0",$J11)*1</f>
        <v>0</v>
      </c>
      <c r="AM11" s="90">
        <f t="shared" ca="1" si="27"/>
        <v>0</v>
      </c>
      <c r="AN11" s="91">
        <f t="shared" ref="AN11" ca="1" si="57">IF(AM11=0,"0",$J11)*1</f>
        <v>0</v>
      </c>
      <c r="AO11" s="90">
        <f t="shared" ca="1" si="29"/>
        <v>0</v>
      </c>
      <c r="AP11" s="91">
        <f t="shared" ref="AP11" ca="1" si="58">IF(AO11=0,"0",$J11)*1</f>
        <v>0</v>
      </c>
      <c r="AQ11" s="90">
        <f t="shared" ca="1" si="31"/>
        <v>0</v>
      </c>
      <c r="AR11" s="91">
        <f t="shared" ref="AR11" ca="1" si="59">IF(AQ11=0,"0",$J11)*1</f>
        <v>0</v>
      </c>
      <c r="AS11" s="90">
        <f t="shared" ca="1" si="33"/>
        <v>0</v>
      </c>
      <c r="AT11" s="91">
        <f t="shared" ref="AT11" ca="1" si="60">IF(AS11=0,"0",$J11)*1</f>
        <v>0</v>
      </c>
      <c r="AU11" s="90">
        <f t="shared" ca="1" si="35"/>
        <v>0</v>
      </c>
      <c r="AV11" s="91">
        <f t="shared" ref="AV11" ca="1" si="61">IF(AU11=0,"0",$J11)*1</f>
        <v>0</v>
      </c>
      <c r="AW11" s="90">
        <f t="shared" ca="1" si="37"/>
        <v>0</v>
      </c>
      <c r="AX11" s="91">
        <f t="shared" ref="AX11" ca="1" si="62">IF(AW11=0,"0",$J11)*1</f>
        <v>0</v>
      </c>
      <c r="AY11" s="90">
        <f t="shared" ca="1" si="37"/>
        <v>0</v>
      </c>
      <c r="AZ11" s="91">
        <f t="shared" ca="1" si="39"/>
        <v>0</v>
      </c>
    </row>
    <row r="12" spans="1:52" ht="12.75" hidden="1" customHeight="1" x14ac:dyDescent="0.2">
      <c r="A12" s="71"/>
      <c r="B12" s="46" t="s">
        <v>49</v>
      </c>
      <c r="C12" s="33" t="s">
        <v>50</v>
      </c>
      <c r="D12" s="36">
        <v>7.46</v>
      </c>
      <c r="E12" s="37" t="s">
        <v>48</v>
      </c>
      <c r="F12" s="28" t="str">
        <f t="shared" ca="1" si="0"/>
        <v>-</v>
      </c>
      <c r="G12" s="28" t="str">
        <f t="shared" ca="1" si="1"/>
        <v>-</v>
      </c>
      <c r="H12" s="29" t="str">
        <f t="shared" ca="1" si="2"/>
        <v>-</v>
      </c>
      <c r="I12" s="15"/>
      <c r="J12" s="16"/>
      <c r="K12" s="15"/>
      <c r="L12" s="12">
        <f t="shared" si="3"/>
        <v>0</v>
      </c>
      <c r="M12" s="74">
        <f t="shared" si="40"/>
        <v>8.4870199999999993</v>
      </c>
      <c r="N12" s="7">
        <f t="shared" si="41"/>
        <v>0</v>
      </c>
      <c r="O12" s="11" t="str">
        <f t="shared" si="4"/>
        <v>N</v>
      </c>
      <c r="P12" s="10"/>
      <c r="Q12" s="18">
        <f t="shared" ca="1" si="5"/>
        <v>0</v>
      </c>
      <c r="R12" s="8">
        <f t="shared" ca="1" si="6"/>
        <v>0</v>
      </c>
      <c r="S12" s="18">
        <f t="shared" ca="1" si="7"/>
        <v>0</v>
      </c>
      <c r="T12" s="8">
        <f t="shared" ca="1" si="8"/>
        <v>0</v>
      </c>
      <c r="U12" s="18">
        <f t="shared" ca="1" si="9"/>
        <v>0</v>
      </c>
      <c r="V12" s="8">
        <f t="shared" ca="1" si="10"/>
        <v>0</v>
      </c>
      <c r="W12" s="18">
        <f t="shared" ca="1" si="11"/>
        <v>0</v>
      </c>
      <c r="X12" s="8">
        <f t="shared" ca="1" si="12"/>
        <v>0</v>
      </c>
      <c r="Y12" s="18">
        <f t="shared" ca="1" si="13"/>
        <v>0</v>
      </c>
      <c r="Z12" s="8">
        <f t="shared" ca="1" si="14"/>
        <v>0</v>
      </c>
      <c r="AA12" s="18">
        <f t="shared" ca="1" si="15"/>
        <v>0</v>
      </c>
      <c r="AB12" s="8">
        <f t="shared" ca="1" si="16"/>
        <v>0</v>
      </c>
      <c r="AC12" s="18">
        <f t="shared" ca="1" si="17"/>
        <v>0</v>
      </c>
      <c r="AD12" s="8">
        <f t="shared" ca="1" si="18"/>
        <v>0</v>
      </c>
      <c r="AE12" s="18">
        <f t="shared" ca="1" si="19"/>
        <v>0</v>
      </c>
      <c r="AF12" s="8">
        <f t="shared" ca="1" si="20"/>
        <v>0</v>
      </c>
      <c r="AG12" s="18">
        <f t="shared" ca="1" si="21"/>
        <v>0</v>
      </c>
      <c r="AH12" s="8">
        <f t="shared" ca="1" si="22"/>
        <v>0</v>
      </c>
      <c r="AI12" s="18">
        <f t="shared" ca="1" si="23"/>
        <v>0</v>
      </c>
      <c r="AJ12" s="8">
        <f t="shared" ca="1" si="24"/>
        <v>0</v>
      </c>
      <c r="AK12" s="18">
        <f t="shared" ca="1" si="25"/>
        <v>0</v>
      </c>
      <c r="AL12" s="8">
        <f t="shared" ca="1" si="26"/>
        <v>0</v>
      </c>
      <c r="AM12" s="18">
        <f t="shared" ca="1" si="27"/>
        <v>0</v>
      </c>
      <c r="AN12" s="8">
        <f t="shared" ca="1" si="28"/>
        <v>0</v>
      </c>
      <c r="AO12" s="18">
        <f t="shared" ca="1" si="29"/>
        <v>0</v>
      </c>
      <c r="AP12" s="8">
        <f t="shared" ca="1" si="30"/>
        <v>0</v>
      </c>
      <c r="AQ12" s="18">
        <f t="shared" ca="1" si="31"/>
        <v>0</v>
      </c>
      <c r="AR12" s="8">
        <f t="shared" ca="1" si="32"/>
        <v>0</v>
      </c>
      <c r="AS12" s="18">
        <f t="shared" ca="1" si="33"/>
        <v>0</v>
      </c>
      <c r="AT12" s="8">
        <f t="shared" ca="1" si="34"/>
        <v>0</v>
      </c>
      <c r="AU12" s="18">
        <f t="shared" ca="1" si="35"/>
        <v>0</v>
      </c>
      <c r="AV12" s="8">
        <f t="shared" ca="1" si="36"/>
        <v>0</v>
      </c>
      <c r="AW12" s="18">
        <f t="shared" ca="1" si="37"/>
        <v>0</v>
      </c>
      <c r="AX12" s="8">
        <f t="shared" ca="1" si="38"/>
        <v>0</v>
      </c>
      <c r="AY12" s="18">
        <f t="shared" ca="1" si="37"/>
        <v>0</v>
      </c>
      <c r="AZ12" s="8">
        <f t="shared" ca="1" si="39"/>
        <v>0</v>
      </c>
    </row>
    <row r="13" spans="1:52" ht="12.75" hidden="1" customHeight="1" x14ac:dyDescent="0.2">
      <c r="A13" s="71"/>
      <c r="B13" s="75" t="s">
        <v>148</v>
      </c>
      <c r="C13" s="75" t="s">
        <v>149</v>
      </c>
      <c r="D13" s="36">
        <v>5.33</v>
      </c>
      <c r="E13" s="37" t="s">
        <v>48</v>
      </c>
      <c r="F13" s="28" t="str">
        <f t="shared" ca="1" si="0"/>
        <v>-</v>
      </c>
      <c r="G13" s="28" t="str">
        <f t="shared" ca="1" si="1"/>
        <v>-</v>
      </c>
      <c r="H13" s="29" t="str">
        <f t="shared" ca="1" si="2"/>
        <v>-</v>
      </c>
      <c r="I13" s="15"/>
      <c r="J13" s="16"/>
      <c r="K13" s="15"/>
      <c r="L13" s="12">
        <f t="shared" ref="L13" si="63">IFERROR(I13/J13,0)</f>
        <v>0</v>
      </c>
      <c r="M13" s="74">
        <f t="shared" ref="M13" si="64">((IF(E13=$D$1,1,0)*$E$1)+(IF(E13=$D$2,1,0)*$E$2))*D13/100+$H$1</f>
        <v>7.6627099999999997</v>
      </c>
      <c r="N13" s="7">
        <f t="shared" ref="N13" si="65">I13*M13+K13</f>
        <v>0</v>
      </c>
      <c r="O13" s="11" t="str">
        <f t="shared" ref="O13" si="66">IF(N13=0,"N","-")</f>
        <v>N</v>
      </c>
      <c r="P13" s="10"/>
      <c r="Q13" s="18">
        <f t="shared" ca="1" si="5"/>
        <v>0</v>
      </c>
      <c r="R13" s="8">
        <f t="shared" ref="R13" ca="1" si="67">IF(Q13=0,"0",$J13)*1</f>
        <v>0</v>
      </c>
      <c r="S13" s="18">
        <f t="shared" ca="1" si="7"/>
        <v>0</v>
      </c>
      <c r="T13" s="8">
        <f t="shared" ref="T13" ca="1" si="68">IF(S13=0,"0",$J13)*1</f>
        <v>0</v>
      </c>
      <c r="U13" s="18">
        <f t="shared" ca="1" si="9"/>
        <v>0</v>
      </c>
      <c r="V13" s="8">
        <f t="shared" ref="V13" ca="1" si="69">IF(U13=0,"0",$J13)*1</f>
        <v>0</v>
      </c>
      <c r="W13" s="18">
        <f t="shared" ca="1" si="11"/>
        <v>0</v>
      </c>
      <c r="X13" s="8">
        <f t="shared" ref="X13" ca="1" si="70">IF(W13=0,"0",$J13)*1</f>
        <v>0</v>
      </c>
      <c r="Y13" s="18">
        <f t="shared" ca="1" si="13"/>
        <v>0</v>
      </c>
      <c r="Z13" s="8">
        <f t="shared" ref="Z13" ca="1" si="71">IF(Y13=0,"0",$J13)*1</f>
        <v>0</v>
      </c>
      <c r="AA13" s="18">
        <f t="shared" ca="1" si="15"/>
        <v>0</v>
      </c>
      <c r="AB13" s="8">
        <f t="shared" ref="AB13" ca="1" si="72">IF(AA13=0,"0",$J13)*1</f>
        <v>0</v>
      </c>
      <c r="AC13" s="18">
        <f t="shared" ca="1" si="17"/>
        <v>0</v>
      </c>
      <c r="AD13" s="8">
        <f t="shared" ref="AD13" ca="1" si="73">IF(AC13=0,"0",$J13)*1</f>
        <v>0</v>
      </c>
      <c r="AE13" s="18">
        <f t="shared" ca="1" si="19"/>
        <v>0</v>
      </c>
      <c r="AF13" s="8">
        <f t="shared" ref="AF13" ca="1" si="74">IF(AE13=0,"0",$J13)*1</f>
        <v>0</v>
      </c>
      <c r="AG13" s="18">
        <f t="shared" ca="1" si="21"/>
        <v>0</v>
      </c>
      <c r="AH13" s="8">
        <f t="shared" ref="AH13" ca="1" si="75">IF(AG13=0,"0",$J13)*1</f>
        <v>0</v>
      </c>
      <c r="AI13" s="18">
        <f t="shared" ca="1" si="23"/>
        <v>0</v>
      </c>
      <c r="AJ13" s="8">
        <f t="shared" ref="AJ13" ca="1" si="76">IF(AI13=0,"0",$J13)*1</f>
        <v>0</v>
      </c>
      <c r="AK13" s="18">
        <f t="shared" ca="1" si="25"/>
        <v>0</v>
      </c>
      <c r="AL13" s="8">
        <f t="shared" ref="AL13" ca="1" si="77">IF(AK13=0,"0",$J13)*1</f>
        <v>0</v>
      </c>
      <c r="AM13" s="18">
        <f t="shared" ca="1" si="27"/>
        <v>0</v>
      </c>
      <c r="AN13" s="8">
        <f t="shared" ref="AN13" ca="1" si="78">IF(AM13=0,"0",$J13)*1</f>
        <v>0</v>
      </c>
      <c r="AO13" s="18">
        <f t="shared" ca="1" si="29"/>
        <v>0</v>
      </c>
      <c r="AP13" s="8">
        <f t="shared" ref="AP13" ca="1" si="79">IF(AO13=0,"0",$J13)*1</f>
        <v>0</v>
      </c>
      <c r="AQ13" s="18">
        <f t="shared" ca="1" si="31"/>
        <v>0</v>
      </c>
      <c r="AR13" s="8">
        <f t="shared" ref="AR13" ca="1" si="80">IF(AQ13=0,"0",$J13)*1</f>
        <v>0</v>
      </c>
      <c r="AS13" s="18">
        <f t="shared" ca="1" si="33"/>
        <v>0</v>
      </c>
      <c r="AT13" s="8">
        <f t="shared" ref="AT13" ca="1" si="81">IF(AS13=0,"0",$J13)*1</f>
        <v>0</v>
      </c>
      <c r="AU13" s="18">
        <f t="shared" ca="1" si="35"/>
        <v>0</v>
      </c>
      <c r="AV13" s="8">
        <f t="shared" ref="AV13" ca="1" si="82">IF(AU13=0,"0",$J13)*1</f>
        <v>0</v>
      </c>
      <c r="AW13" s="18">
        <f t="shared" ca="1" si="37"/>
        <v>0</v>
      </c>
      <c r="AX13" s="8">
        <f t="shared" ref="AX13" ca="1" si="83">IF(AW13=0,"0",$J13)*1</f>
        <v>0</v>
      </c>
      <c r="AY13" s="18">
        <f t="shared" ca="1" si="37"/>
        <v>0</v>
      </c>
      <c r="AZ13" s="8">
        <f t="shared" ca="1" si="39"/>
        <v>0</v>
      </c>
    </row>
    <row r="14" spans="1:52" ht="12.75" hidden="1" customHeight="1" x14ac:dyDescent="0.2">
      <c r="A14" s="30"/>
      <c r="B14" s="60" t="s">
        <v>106</v>
      </c>
      <c r="C14" s="60" t="s">
        <v>107</v>
      </c>
      <c r="D14" s="64">
        <v>5.57</v>
      </c>
      <c r="E14" s="61" t="s">
        <v>48</v>
      </c>
      <c r="F14" s="28" t="str">
        <f t="shared" ca="1" si="0"/>
        <v>-</v>
      </c>
      <c r="G14" s="28" t="str">
        <f t="shared" ca="1" si="1"/>
        <v>-</v>
      </c>
      <c r="H14" s="29" t="str">
        <f t="shared" ca="1" si="2"/>
        <v>-</v>
      </c>
      <c r="I14" s="15"/>
      <c r="J14" s="16"/>
      <c r="K14" s="15"/>
      <c r="L14" s="12">
        <f t="shared" si="3"/>
        <v>0</v>
      </c>
      <c r="M14" s="74">
        <f t="shared" si="40"/>
        <v>7.7555899999999998</v>
      </c>
      <c r="N14" s="7">
        <f t="shared" si="41"/>
        <v>0</v>
      </c>
      <c r="O14" s="11" t="str">
        <f t="shared" si="4"/>
        <v>N</v>
      </c>
      <c r="P14" s="10"/>
      <c r="Q14" s="18">
        <f t="shared" ca="1" si="5"/>
        <v>0</v>
      </c>
      <c r="R14" s="8">
        <f t="shared" ca="1" si="6"/>
        <v>0</v>
      </c>
      <c r="S14" s="18">
        <f t="shared" ca="1" si="7"/>
        <v>0</v>
      </c>
      <c r="T14" s="8">
        <f t="shared" ca="1" si="8"/>
        <v>0</v>
      </c>
      <c r="U14" s="18">
        <f t="shared" ca="1" si="9"/>
        <v>0</v>
      </c>
      <c r="V14" s="8">
        <f t="shared" ca="1" si="10"/>
        <v>0</v>
      </c>
      <c r="W14" s="18">
        <f t="shared" ca="1" si="11"/>
        <v>0</v>
      </c>
      <c r="X14" s="8">
        <f t="shared" ca="1" si="12"/>
        <v>0</v>
      </c>
      <c r="Y14" s="18">
        <f t="shared" ca="1" si="13"/>
        <v>0</v>
      </c>
      <c r="Z14" s="8">
        <f t="shared" ca="1" si="14"/>
        <v>0</v>
      </c>
      <c r="AA14" s="18">
        <f t="shared" ca="1" si="15"/>
        <v>0</v>
      </c>
      <c r="AB14" s="8">
        <f t="shared" ca="1" si="16"/>
        <v>0</v>
      </c>
      <c r="AC14" s="18">
        <f t="shared" ca="1" si="17"/>
        <v>0</v>
      </c>
      <c r="AD14" s="8">
        <f t="shared" ca="1" si="18"/>
        <v>0</v>
      </c>
      <c r="AE14" s="18">
        <f t="shared" ca="1" si="19"/>
        <v>0</v>
      </c>
      <c r="AF14" s="8">
        <f t="shared" ca="1" si="20"/>
        <v>0</v>
      </c>
      <c r="AG14" s="18">
        <f t="shared" ca="1" si="21"/>
        <v>0</v>
      </c>
      <c r="AH14" s="8">
        <f t="shared" ca="1" si="22"/>
        <v>0</v>
      </c>
      <c r="AI14" s="18">
        <f t="shared" ca="1" si="23"/>
        <v>0</v>
      </c>
      <c r="AJ14" s="8">
        <f t="shared" ca="1" si="24"/>
        <v>0</v>
      </c>
      <c r="AK14" s="18">
        <f t="shared" ca="1" si="25"/>
        <v>0</v>
      </c>
      <c r="AL14" s="8">
        <f t="shared" ca="1" si="26"/>
        <v>0</v>
      </c>
      <c r="AM14" s="18">
        <f t="shared" ca="1" si="27"/>
        <v>0</v>
      </c>
      <c r="AN14" s="8">
        <f t="shared" ca="1" si="28"/>
        <v>0</v>
      </c>
      <c r="AO14" s="18">
        <f t="shared" ca="1" si="29"/>
        <v>0</v>
      </c>
      <c r="AP14" s="8">
        <f t="shared" ca="1" si="30"/>
        <v>0</v>
      </c>
      <c r="AQ14" s="18">
        <f t="shared" ca="1" si="31"/>
        <v>0</v>
      </c>
      <c r="AR14" s="8">
        <f t="shared" ca="1" si="32"/>
        <v>0</v>
      </c>
      <c r="AS14" s="18">
        <f t="shared" ca="1" si="33"/>
        <v>0</v>
      </c>
      <c r="AT14" s="8">
        <f t="shared" ca="1" si="34"/>
        <v>0</v>
      </c>
      <c r="AU14" s="18">
        <f t="shared" ca="1" si="35"/>
        <v>0</v>
      </c>
      <c r="AV14" s="8">
        <f t="shared" ca="1" si="36"/>
        <v>0</v>
      </c>
      <c r="AW14" s="18">
        <f t="shared" ca="1" si="37"/>
        <v>0</v>
      </c>
      <c r="AX14" s="8">
        <f t="shared" ca="1" si="38"/>
        <v>0</v>
      </c>
      <c r="AY14" s="18">
        <f t="shared" ca="1" si="37"/>
        <v>0</v>
      </c>
      <c r="AZ14" s="8">
        <f t="shared" ca="1" si="39"/>
        <v>0</v>
      </c>
    </row>
    <row r="15" spans="1:52" hidden="1" x14ac:dyDescent="0.2">
      <c r="A15" s="30"/>
      <c r="B15" s="46" t="s">
        <v>19</v>
      </c>
      <c r="C15" s="33" t="s">
        <v>75</v>
      </c>
      <c r="D15" s="36">
        <v>6.27</v>
      </c>
      <c r="E15" s="37" t="s">
        <v>72</v>
      </c>
      <c r="F15" s="28" t="str">
        <f t="shared" ca="1" si="0"/>
        <v>-</v>
      </c>
      <c r="G15" s="28" t="str">
        <f t="shared" ca="1" si="1"/>
        <v>-</v>
      </c>
      <c r="H15" s="29" t="str">
        <f t="shared" ca="1" si="2"/>
        <v>-</v>
      </c>
      <c r="I15" s="15"/>
      <c r="J15" s="16"/>
      <c r="K15" s="15"/>
      <c r="L15" s="12">
        <f t="shared" si="3"/>
        <v>0</v>
      </c>
      <c r="M15" s="74">
        <f t="shared" si="40"/>
        <v>7.9951399999999992</v>
      </c>
      <c r="N15" s="7">
        <f t="shared" si="41"/>
        <v>0</v>
      </c>
      <c r="O15" s="11" t="str">
        <f t="shared" si="4"/>
        <v>N</v>
      </c>
      <c r="P15" s="10"/>
      <c r="Q15" s="86">
        <f t="shared" ca="1" si="5"/>
        <v>0</v>
      </c>
      <c r="R15" s="87">
        <f t="shared" ca="1" si="6"/>
        <v>0</v>
      </c>
      <c r="S15" s="86">
        <f t="shared" ca="1" si="7"/>
        <v>0</v>
      </c>
      <c r="T15" s="87">
        <f t="shared" ca="1" si="8"/>
        <v>0</v>
      </c>
      <c r="U15" s="86">
        <f t="shared" ca="1" si="9"/>
        <v>0</v>
      </c>
      <c r="V15" s="87">
        <f t="shared" ca="1" si="10"/>
        <v>0</v>
      </c>
      <c r="W15" s="86">
        <f t="shared" ca="1" si="11"/>
        <v>0</v>
      </c>
      <c r="X15" s="87">
        <f t="shared" ca="1" si="12"/>
        <v>0</v>
      </c>
      <c r="Y15" s="86">
        <f t="shared" ca="1" si="13"/>
        <v>0</v>
      </c>
      <c r="Z15" s="87">
        <f t="shared" ca="1" si="14"/>
        <v>0</v>
      </c>
      <c r="AA15" s="86">
        <f t="shared" ca="1" si="15"/>
        <v>0</v>
      </c>
      <c r="AB15" s="87">
        <f t="shared" ca="1" si="16"/>
        <v>0</v>
      </c>
      <c r="AC15" s="86">
        <f t="shared" ca="1" si="17"/>
        <v>0</v>
      </c>
      <c r="AD15" s="87">
        <f t="shared" ca="1" si="18"/>
        <v>0</v>
      </c>
      <c r="AE15" s="86">
        <f t="shared" ca="1" si="19"/>
        <v>0</v>
      </c>
      <c r="AF15" s="87">
        <f t="shared" ca="1" si="20"/>
        <v>0</v>
      </c>
      <c r="AG15" s="86">
        <f t="shared" ca="1" si="21"/>
        <v>0</v>
      </c>
      <c r="AH15" s="87">
        <f t="shared" ca="1" si="22"/>
        <v>0</v>
      </c>
      <c r="AI15" s="86">
        <f t="shared" ca="1" si="23"/>
        <v>0</v>
      </c>
      <c r="AJ15" s="87">
        <f t="shared" ca="1" si="24"/>
        <v>0</v>
      </c>
      <c r="AK15" s="86">
        <f t="shared" ca="1" si="25"/>
        <v>0</v>
      </c>
      <c r="AL15" s="87">
        <f t="shared" ca="1" si="26"/>
        <v>0</v>
      </c>
      <c r="AM15" s="86">
        <f t="shared" ca="1" si="27"/>
        <v>0</v>
      </c>
      <c r="AN15" s="87">
        <f t="shared" ca="1" si="28"/>
        <v>0</v>
      </c>
      <c r="AO15" s="86">
        <f t="shared" ca="1" si="29"/>
        <v>0</v>
      </c>
      <c r="AP15" s="87">
        <f t="shared" ca="1" si="30"/>
        <v>0</v>
      </c>
      <c r="AQ15" s="86">
        <f t="shared" ca="1" si="31"/>
        <v>0</v>
      </c>
      <c r="AR15" s="87">
        <f t="shared" ca="1" si="32"/>
        <v>0</v>
      </c>
      <c r="AS15" s="86">
        <f t="shared" ca="1" si="33"/>
        <v>0</v>
      </c>
      <c r="AT15" s="87">
        <f t="shared" ca="1" si="34"/>
        <v>0</v>
      </c>
      <c r="AU15" s="86">
        <f t="shared" ca="1" si="35"/>
        <v>0</v>
      </c>
      <c r="AV15" s="87">
        <f t="shared" ca="1" si="36"/>
        <v>0</v>
      </c>
      <c r="AW15" s="86">
        <f t="shared" ca="1" si="37"/>
        <v>0</v>
      </c>
      <c r="AX15" s="87">
        <f t="shared" ca="1" si="38"/>
        <v>0</v>
      </c>
      <c r="AY15" s="86">
        <f t="shared" ca="1" si="37"/>
        <v>0</v>
      </c>
      <c r="AZ15" s="87">
        <f t="shared" ca="1" si="39"/>
        <v>0</v>
      </c>
    </row>
    <row r="16" spans="1:52" x14ac:dyDescent="0.2">
      <c r="A16" s="30">
        <v>12</v>
      </c>
      <c r="B16" s="65" t="s">
        <v>113</v>
      </c>
      <c r="C16" s="60" t="s">
        <v>114</v>
      </c>
      <c r="D16" s="36">
        <v>5.44</v>
      </c>
      <c r="E16" s="61" t="s">
        <v>48</v>
      </c>
      <c r="F16" s="28">
        <f t="shared" ca="1" si="0"/>
        <v>0</v>
      </c>
      <c r="G16" s="28">
        <f t="shared" ca="1" si="1"/>
        <v>0</v>
      </c>
      <c r="H16" s="29">
        <f t="shared" ca="1" si="2"/>
        <v>0</v>
      </c>
      <c r="I16" s="15">
        <v>350</v>
      </c>
      <c r="J16" s="16">
        <v>4</v>
      </c>
      <c r="K16" s="15"/>
      <c r="L16" s="12">
        <f t="shared" si="3"/>
        <v>87.5</v>
      </c>
      <c r="M16" s="74">
        <f t="shared" si="40"/>
        <v>7.7052800000000001</v>
      </c>
      <c r="N16" s="84">
        <f t="shared" si="41"/>
        <v>2696.848</v>
      </c>
      <c r="O16" s="11" t="str">
        <f t="shared" si="4"/>
        <v>-</v>
      </c>
      <c r="P16" s="10"/>
      <c r="Q16" s="107">
        <f t="shared" ref="Q16:Q17" si="84">(ROUND(N16,0)-R16)/$Q$3</f>
        <v>2</v>
      </c>
      <c r="R16" s="104">
        <f t="shared" ref="R16:R17" si="85">MOD(ROUND(N16,0),$Q$3)</f>
        <v>697</v>
      </c>
      <c r="S16" s="107">
        <f t="shared" ref="S16:S17" si="86">(R16-T16)/$S$3</f>
        <v>1</v>
      </c>
      <c r="T16" s="104">
        <f t="shared" ref="T16:T17" si="87">MOD(R16,$S$3)</f>
        <v>197</v>
      </c>
      <c r="U16" s="107">
        <f t="shared" ref="U16:U17" si="88">(T16-V16)/$U$3</f>
        <v>0</v>
      </c>
      <c r="V16" s="104">
        <f t="shared" ref="V16:V17" si="89">MOD(T16,$U$3)</f>
        <v>197</v>
      </c>
      <c r="W16" s="107">
        <f t="shared" ref="W16:W17" si="90">(V16-X16)/$W$3</f>
        <v>1</v>
      </c>
      <c r="X16" s="104">
        <f t="shared" ref="X16:X17" si="91">MOD(V16,$W$3)</f>
        <v>97</v>
      </c>
      <c r="Y16" s="107">
        <f t="shared" ref="Y16:Y17" si="92">(X16-Z16)/$Y$3</f>
        <v>1</v>
      </c>
      <c r="Z16" s="104">
        <f t="shared" ref="Z16:Z17" si="93">MOD(X16,$Y$3)</f>
        <v>47</v>
      </c>
      <c r="AA16" s="107">
        <f t="shared" ref="AA16:AA17" si="94">(Z16-AB16)/$AA$3</f>
        <v>2</v>
      </c>
      <c r="AB16" s="104">
        <f t="shared" ref="AB16:AB17" si="95">MOD(Z16,$AA$3)</f>
        <v>7</v>
      </c>
      <c r="AC16" s="107">
        <f t="shared" ref="AC16:AC17" si="96">(AB16-AD16)/$AC$3</f>
        <v>0</v>
      </c>
      <c r="AD16" s="104">
        <f t="shared" ref="AD16:AD17" si="97">MOD(AB16,$AC$3)</f>
        <v>7</v>
      </c>
      <c r="AE16" s="107">
        <f t="shared" ref="AE16:AE17" si="98">(AD16-AF16)/$AE$3</f>
        <v>1</v>
      </c>
      <c r="AF16" s="104">
        <f t="shared" ref="AF16:AF17" si="99">MOD(AD16,$AE$3)</f>
        <v>2</v>
      </c>
      <c r="AG16" s="107">
        <f t="shared" ref="AG16:AG17" si="100">(AF16-AH16)/$AG$3</f>
        <v>1</v>
      </c>
      <c r="AH16" s="104">
        <f t="shared" ref="AH16:AH17" si="101">MOD(AF16,$AG$3)</f>
        <v>0</v>
      </c>
      <c r="AI16" s="107">
        <f t="shared" ref="AI16:AI17" si="102">(AH16-AJ16)/$AI$3</f>
        <v>0</v>
      </c>
      <c r="AJ16" s="103"/>
      <c r="AL16" s="10"/>
      <c r="AN16" s="10"/>
      <c r="AP16" s="10"/>
      <c r="AR16" s="10"/>
      <c r="AT16" s="10"/>
      <c r="AV16" s="10"/>
      <c r="AX16" s="10"/>
      <c r="AZ16" s="10"/>
    </row>
    <row r="17" spans="1:52" ht="12.75" customHeight="1" x14ac:dyDescent="0.2">
      <c r="A17" s="30">
        <v>9</v>
      </c>
      <c r="B17" s="60" t="s">
        <v>9</v>
      </c>
      <c r="C17" s="33" t="s">
        <v>51</v>
      </c>
      <c r="D17" s="36">
        <v>5.27</v>
      </c>
      <c r="E17" s="37" t="s">
        <v>48</v>
      </c>
      <c r="F17" s="28">
        <f t="shared" ca="1" si="0"/>
        <v>2</v>
      </c>
      <c r="G17" s="28">
        <f t="shared" ca="1" si="1"/>
        <v>25</v>
      </c>
      <c r="H17" s="29">
        <f t="shared" ca="1" si="2"/>
        <v>0</v>
      </c>
      <c r="I17" s="15">
        <v>1259</v>
      </c>
      <c r="J17" s="16">
        <v>18</v>
      </c>
      <c r="K17" s="15"/>
      <c r="L17" s="12">
        <f t="shared" si="3"/>
        <v>69.944444444444443</v>
      </c>
      <c r="M17" s="74">
        <f t="shared" si="40"/>
        <v>7.6394900000000003</v>
      </c>
      <c r="N17" s="84">
        <f t="shared" si="41"/>
        <v>9618.1179100000008</v>
      </c>
      <c r="O17" s="11" t="str">
        <f t="shared" si="4"/>
        <v>-</v>
      </c>
      <c r="P17" s="10"/>
      <c r="Q17" s="107">
        <f t="shared" si="84"/>
        <v>9</v>
      </c>
      <c r="R17" s="104">
        <f t="shared" si="85"/>
        <v>618</v>
      </c>
      <c r="S17" s="107">
        <f t="shared" si="86"/>
        <v>1</v>
      </c>
      <c r="T17" s="104">
        <f t="shared" si="87"/>
        <v>118</v>
      </c>
      <c r="U17" s="107">
        <f t="shared" si="88"/>
        <v>0</v>
      </c>
      <c r="V17" s="104">
        <f t="shared" si="89"/>
        <v>118</v>
      </c>
      <c r="W17" s="107">
        <f t="shared" si="90"/>
        <v>1</v>
      </c>
      <c r="X17" s="104">
        <f t="shared" si="91"/>
        <v>18</v>
      </c>
      <c r="Y17" s="107">
        <f t="shared" si="92"/>
        <v>0</v>
      </c>
      <c r="Z17" s="104">
        <f t="shared" si="93"/>
        <v>18</v>
      </c>
      <c r="AA17" s="107">
        <f t="shared" si="94"/>
        <v>0</v>
      </c>
      <c r="AB17" s="104">
        <f t="shared" si="95"/>
        <v>18</v>
      </c>
      <c r="AC17" s="107">
        <f t="shared" si="96"/>
        <v>1</v>
      </c>
      <c r="AD17" s="104">
        <f t="shared" si="97"/>
        <v>8</v>
      </c>
      <c r="AE17" s="107">
        <f t="shared" si="98"/>
        <v>1</v>
      </c>
      <c r="AF17" s="104">
        <f t="shared" si="99"/>
        <v>3</v>
      </c>
      <c r="AG17" s="107">
        <f t="shared" si="100"/>
        <v>1</v>
      </c>
      <c r="AH17" s="104">
        <f t="shared" si="101"/>
        <v>1</v>
      </c>
      <c r="AI17" s="107">
        <f t="shared" si="102"/>
        <v>1</v>
      </c>
      <c r="AJ17" s="103"/>
      <c r="AL17" s="10"/>
      <c r="AN17" s="10"/>
      <c r="AP17" s="10"/>
      <c r="AR17" s="10"/>
      <c r="AT17" s="10"/>
      <c r="AV17" s="10"/>
      <c r="AX17" s="10"/>
      <c r="AZ17" s="10"/>
    </row>
    <row r="18" spans="1:52" hidden="1" x14ac:dyDescent="0.2">
      <c r="A18" s="30"/>
      <c r="B18" s="46" t="s">
        <v>43</v>
      </c>
      <c r="C18" s="55" t="s">
        <v>88</v>
      </c>
      <c r="D18" s="36">
        <v>6.9</v>
      </c>
      <c r="E18" s="37" t="s">
        <v>72</v>
      </c>
      <c r="F18" s="28" t="str">
        <f t="shared" ca="1" si="0"/>
        <v>-</v>
      </c>
      <c r="G18" s="28" t="str">
        <f t="shared" ca="1" si="1"/>
        <v>-</v>
      </c>
      <c r="H18" s="29" t="str">
        <f t="shared" ca="1" si="2"/>
        <v>-</v>
      </c>
      <c r="I18" s="15"/>
      <c r="J18" s="16"/>
      <c r="K18" s="15"/>
      <c r="L18" s="12">
        <f t="shared" si="3"/>
        <v>0</v>
      </c>
      <c r="M18" s="74">
        <f t="shared" si="40"/>
        <v>8.2358000000000011</v>
      </c>
      <c r="N18" s="7">
        <f t="shared" si="41"/>
        <v>0</v>
      </c>
      <c r="O18" s="11" t="str">
        <f t="shared" si="4"/>
        <v>N</v>
      </c>
      <c r="P18" s="10"/>
      <c r="Q18" s="88">
        <f t="shared" ca="1" si="5"/>
        <v>0</v>
      </c>
      <c r="R18" s="89">
        <f t="shared" ca="1" si="6"/>
        <v>0</v>
      </c>
      <c r="S18" s="88">
        <f t="shared" ca="1" si="7"/>
        <v>0</v>
      </c>
      <c r="T18" s="89">
        <f t="shared" ca="1" si="8"/>
        <v>0</v>
      </c>
      <c r="U18" s="88">
        <f t="shared" ca="1" si="9"/>
        <v>0</v>
      </c>
      <c r="V18" s="89">
        <f t="shared" ca="1" si="10"/>
        <v>0</v>
      </c>
      <c r="W18" s="88">
        <f t="shared" ca="1" si="11"/>
        <v>0</v>
      </c>
      <c r="X18" s="89">
        <f t="shared" ca="1" si="12"/>
        <v>0</v>
      </c>
      <c r="Y18" s="88">
        <f t="shared" ca="1" si="13"/>
        <v>0</v>
      </c>
      <c r="Z18" s="89">
        <f t="shared" ca="1" si="14"/>
        <v>0</v>
      </c>
      <c r="AA18" s="88">
        <f t="shared" ca="1" si="15"/>
        <v>0</v>
      </c>
      <c r="AB18" s="89">
        <f t="shared" ca="1" si="16"/>
        <v>0</v>
      </c>
      <c r="AC18" s="88">
        <f t="shared" ca="1" si="17"/>
        <v>0</v>
      </c>
      <c r="AD18" s="89">
        <f t="shared" ca="1" si="18"/>
        <v>0</v>
      </c>
      <c r="AE18" s="88">
        <f t="shared" ca="1" si="19"/>
        <v>0</v>
      </c>
      <c r="AF18" s="89">
        <f t="shared" ca="1" si="20"/>
        <v>0</v>
      </c>
      <c r="AG18" s="88">
        <f t="shared" ca="1" si="21"/>
        <v>0</v>
      </c>
      <c r="AH18" s="89">
        <f t="shared" ca="1" si="22"/>
        <v>0</v>
      </c>
      <c r="AI18" s="88">
        <f t="shared" ca="1" si="23"/>
        <v>0</v>
      </c>
      <c r="AJ18" s="89">
        <f t="shared" ca="1" si="24"/>
        <v>0</v>
      </c>
      <c r="AK18" s="88">
        <f t="shared" ca="1" si="25"/>
        <v>0</v>
      </c>
      <c r="AL18" s="89">
        <f t="shared" ca="1" si="26"/>
        <v>0</v>
      </c>
      <c r="AM18" s="88">
        <f t="shared" ca="1" si="27"/>
        <v>0</v>
      </c>
      <c r="AN18" s="89">
        <f t="shared" ca="1" si="28"/>
        <v>0</v>
      </c>
      <c r="AO18" s="88">
        <f t="shared" ca="1" si="29"/>
        <v>0</v>
      </c>
      <c r="AP18" s="89">
        <f t="shared" ca="1" si="30"/>
        <v>0</v>
      </c>
      <c r="AQ18" s="88">
        <f t="shared" ca="1" si="31"/>
        <v>0</v>
      </c>
      <c r="AR18" s="89">
        <f t="shared" ca="1" si="32"/>
        <v>0</v>
      </c>
      <c r="AS18" s="88">
        <f t="shared" ca="1" si="33"/>
        <v>0</v>
      </c>
      <c r="AT18" s="89">
        <f t="shared" ca="1" si="34"/>
        <v>0</v>
      </c>
      <c r="AU18" s="88">
        <f t="shared" ca="1" si="35"/>
        <v>0</v>
      </c>
      <c r="AV18" s="89">
        <f t="shared" ca="1" si="36"/>
        <v>0</v>
      </c>
      <c r="AW18" s="88">
        <f t="shared" ca="1" si="37"/>
        <v>0</v>
      </c>
      <c r="AX18" s="89">
        <f t="shared" ca="1" si="38"/>
        <v>0</v>
      </c>
      <c r="AY18" s="88">
        <f t="shared" ca="1" si="37"/>
        <v>0</v>
      </c>
      <c r="AZ18" s="89">
        <f t="shared" ca="1" si="39"/>
        <v>0</v>
      </c>
    </row>
    <row r="19" spans="1:52" ht="12.75" customHeight="1" x14ac:dyDescent="0.2">
      <c r="A19" s="30">
        <v>10</v>
      </c>
      <c r="B19" s="46" t="s">
        <v>23</v>
      </c>
      <c r="C19" s="33" t="s">
        <v>52</v>
      </c>
      <c r="D19" s="36">
        <v>7.66</v>
      </c>
      <c r="E19" s="37" t="s">
        <v>48</v>
      </c>
      <c r="F19" s="28">
        <f t="shared" ca="1" si="0"/>
        <v>1</v>
      </c>
      <c r="G19" s="28">
        <f t="shared" ca="1" si="1"/>
        <v>13</v>
      </c>
      <c r="H19" s="29">
        <f t="shared" ca="1" si="2"/>
        <v>0</v>
      </c>
      <c r="I19" s="15">
        <v>3293</v>
      </c>
      <c r="J19" s="16">
        <v>22</v>
      </c>
      <c r="K19" s="15"/>
      <c r="L19" s="12">
        <f t="shared" si="3"/>
        <v>149.68181818181819</v>
      </c>
      <c r="M19" s="74">
        <f t="shared" si="40"/>
        <v>8.5644200000000001</v>
      </c>
      <c r="N19" s="84">
        <f t="shared" si="41"/>
        <v>28202.635060000001</v>
      </c>
      <c r="O19" s="11" t="str">
        <f t="shared" si="4"/>
        <v>-</v>
      </c>
      <c r="P19" s="10"/>
      <c r="Q19" s="107">
        <f>(ROUND(N19,0)-R19)/$Q$3</f>
        <v>28</v>
      </c>
      <c r="R19" s="104">
        <f>MOD(ROUND(N19,0),$Q$3)</f>
        <v>203</v>
      </c>
      <c r="S19" s="107">
        <f>(R19-T19)/$S$3</f>
        <v>0</v>
      </c>
      <c r="T19" s="104">
        <f>MOD(R19,$S$3)</f>
        <v>203</v>
      </c>
      <c r="U19" s="107">
        <f>(T19-V19)/$U$3</f>
        <v>1</v>
      </c>
      <c r="V19" s="104">
        <f>MOD(T19,$U$3)</f>
        <v>3</v>
      </c>
      <c r="W19" s="107">
        <f>(V19-X19)/$W$3</f>
        <v>0</v>
      </c>
      <c r="X19" s="104">
        <f>MOD(V19,$W$3)</f>
        <v>3</v>
      </c>
      <c r="Y19" s="107">
        <f>(X19-Z19)/$Y$3</f>
        <v>0</v>
      </c>
      <c r="Z19" s="104">
        <f>MOD(X19,$Y$3)</f>
        <v>3</v>
      </c>
      <c r="AA19" s="107">
        <f>(Z19-AB19)/$AA$3</f>
        <v>0</v>
      </c>
      <c r="AB19" s="104">
        <f>MOD(Z19,$AA$3)</f>
        <v>3</v>
      </c>
      <c r="AC19" s="107">
        <f>(AB19-AD19)/$AC$3</f>
        <v>0</v>
      </c>
      <c r="AD19" s="104">
        <f>MOD(AB19,$AC$3)</f>
        <v>3</v>
      </c>
      <c r="AE19" s="107">
        <f>(AD19-AF19)/$AE$3</f>
        <v>0</v>
      </c>
      <c r="AF19" s="104">
        <f>MOD(AD19,$AE$3)</f>
        <v>3</v>
      </c>
      <c r="AG19" s="107">
        <f>(AF19-AH19)/$AG$3</f>
        <v>1</v>
      </c>
      <c r="AH19" s="104">
        <f>MOD(AF19,$AG$3)</f>
        <v>1</v>
      </c>
      <c r="AI19" s="107">
        <f>(AH19-AJ19)/$AI$3</f>
        <v>1</v>
      </c>
      <c r="AJ19" s="103"/>
      <c r="AL19" s="10"/>
      <c r="AN19" s="10"/>
      <c r="AP19" s="10"/>
      <c r="AR19" s="10"/>
      <c r="AT19" s="10"/>
      <c r="AV19" s="10"/>
      <c r="AX19" s="10"/>
      <c r="AZ19" s="10"/>
    </row>
    <row r="20" spans="1:52" hidden="1" x14ac:dyDescent="0.2">
      <c r="A20" s="30"/>
      <c r="B20" s="60" t="s">
        <v>92</v>
      </c>
      <c r="C20" s="33" t="s">
        <v>53</v>
      </c>
      <c r="D20" s="36">
        <v>5.83</v>
      </c>
      <c r="E20" s="37" t="s">
        <v>48</v>
      </c>
      <c r="F20" s="28" t="str">
        <f t="shared" ca="1" si="0"/>
        <v>-</v>
      </c>
      <c r="G20" s="28" t="str">
        <f t="shared" ca="1" si="1"/>
        <v>-</v>
      </c>
      <c r="H20" s="29" t="str">
        <f t="shared" ca="1" si="2"/>
        <v>-</v>
      </c>
      <c r="I20" s="15"/>
      <c r="J20" s="16"/>
      <c r="K20" s="15"/>
      <c r="L20" s="12">
        <f t="shared" si="3"/>
        <v>0</v>
      </c>
      <c r="M20" s="74">
        <f t="shared" si="40"/>
        <v>7.8562099999999999</v>
      </c>
      <c r="N20" s="7">
        <f t="shared" si="41"/>
        <v>0</v>
      </c>
      <c r="O20" s="11" t="str">
        <f t="shared" si="4"/>
        <v>N</v>
      </c>
      <c r="P20" s="10"/>
      <c r="Q20" s="88">
        <f t="shared" ca="1" si="5"/>
        <v>0</v>
      </c>
      <c r="R20" s="89">
        <f t="shared" ca="1" si="6"/>
        <v>0</v>
      </c>
      <c r="S20" s="88">
        <f t="shared" ca="1" si="7"/>
        <v>0</v>
      </c>
      <c r="T20" s="89">
        <f t="shared" ca="1" si="8"/>
        <v>0</v>
      </c>
      <c r="U20" s="88">
        <f t="shared" ca="1" si="9"/>
        <v>0</v>
      </c>
      <c r="V20" s="89">
        <f t="shared" ca="1" si="10"/>
        <v>0</v>
      </c>
      <c r="W20" s="88">
        <f t="shared" ca="1" si="11"/>
        <v>0</v>
      </c>
      <c r="X20" s="89">
        <f t="shared" ca="1" si="12"/>
        <v>0</v>
      </c>
      <c r="Y20" s="88">
        <f t="shared" ca="1" si="13"/>
        <v>0</v>
      </c>
      <c r="Z20" s="89">
        <f t="shared" ca="1" si="14"/>
        <v>0</v>
      </c>
      <c r="AA20" s="88">
        <f t="shared" ca="1" si="15"/>
        <v>0</v>
      </c>
      <c r="AB20" s="89">
        <f t="shared" ca="1" si="16"/>
        <v>0</v>
      </c>
      <c r="AC20" s="88">
        <f t="shared" ca="1" si="17"/>
        <v>0</v>
      </c>
      <c r="AD20" s="89">
        <f t="shared" ca="1" si="18"/>
        <v>0</v>
      </c>
      <c r="AE20" s="88">
        <f t="shared" ca="1" si="19"/>
        <v>0</v>
      </c>
      <c r="AF20" s="89">
        <f t="shared" ca="1" si="20"/>
        <v>0</v>
      </c>
      <c r="AG20" s="88">
        <f t="shared" ca="1" si="21"/>
        <v>0</v>
      </c>
      <c r="AH20" s="89">
        <f t="shared" ca="1" si="22"/>
        <v>0</v>
      </c>
      <c r="AI20" s="88">
        <f t="shared" ca="1" si="23"/>
        <v>0</v>
      </c>
      <c r="AJ20" s="89">
        <f t="shared" ca="1" si="24"/>
        <v>0</v>
      </c>
      <c r="AK20" s="88">
        <f t="shared" ca="1" si="25"/>
        <v>0</v>
      </c>
      <c r="AL20" s="89">
        <f t="shared" ca="1" si="26"/>
        <v>0</v>
      </c>
      <c r="AM20" s="88">
        <f t="shared" ca="1" si="27"/>
        <v>0</v>
      </c>
      <c r="AN20" s="89">
        <f t="shared" ca="1" si="28"/>
        <v>0</v>
      </c>
      <c r="AO20" s="88">
        <f t="shared" ca="1" si="29"/>
        <v>0</v>
      </c>
      <c r="AP20" s="89">
        <f t="shared" ca="1" si="30"/>
        <v>0</v>
      </c>
      <c r="AQ20" s="88">
        <f t="shared" ca="1" si="31"/>
        <v>0</v>
      </c>
      <c r="AR20" s="89">
        <f t="shared" ca="1" si="32"/>
        <v>0</v>
      </c>
      <c r="AS20" s="88">
        <f t="shared" ca="1" si="33"/>
        <v>0</v>
      </c>
      <c r="AT20" s="89">
        <f t="shared" ca="1" si="34"/>
        <v>0</v>
      </c>
      <c r="AU20" s="88">
        <f t="shared" ca="1" si="35"/>
        <v>0</v>
      </c>
      <c r="AV20" s="89">
        <f t="shared" ca="1" si="36"/>
        <v>0</v>
      </c>
      <c r="AW20" s="88">
        <f t="shared" ca="1" si="37"/>
        <v>0</v>
      </c>
      <c r="AX20" s="89">
        <f t="shared" ca="1" si="38"/>
        <v>0</v>
      </c>
      <c r="AY20" s="88">
        <f t="shared" ca="1" si="37"/>
        <v>0</v>
      </c>
      <c r="AZ20" s="89">
        <f t="shared" ca="1" si="39"/>
        <v>0</v>
      </c>
    </row>
    <row r="21" spans="1:52" ht="12.75" customHeight="1" x14ac:dyDescent="0.2">
      <c r="A21" s="30">
        <v>9</v>
      </c>
      <c r="B21" s="55" t="s">
        <v>86</v>
      </c>
      <c r="C21" s="55" t="s">
        <v>87</v>
      </c>
      <c r="D21" s="36">
        <v>5.96</v>
      </c>
      <c r="E21" s="56" t="s">
        <v>48</v>
      </c>
      <c r="F21" s="28">
        <f t="shared" ca="1" si="0"/>
        <v>2</v>
      </c>
      <c r="G21" s="28">
        <f t="shared" ca="1" si="1"/>
        <v>25</v>
      </c>
      <c r="H21" s="29">
        <f t="shared" ca="1" si="2"/>
        <v>0</v>
      </c>
      <c r="I21" s="15">
        <v>3484</v>
      </c>
      <c r="J21" s="16">
        <v>25</v>
      </c>
      <c r="K21" s="15"/>
      <c r="L21" s="12">
        <f t="shared" si="3"/>
        <v>139.36000000000001</v>
      </c>
      <c r="M21" s="74">
        <f t="shared" si="40"/>
        <v>7.9065200000000004</v>
      </c>
      <c r="N21" s="84">
        <f t="shared" si="41"/>
        <v>27546.31568</v>
      </c>
      <c r="O21" s="11" t="str">
        <f t="shared" si="4"/>
        <v>-</v>
      </c>
      <c r="P21" s="10"/>
      <c r="Q21" s="107">
        <f t="shared" ref="Q21:Q22" si="103">(ROUND(N21,0)-R21)/$Q$3</f>
        <v>27</v>
      </c>
      <c r="R21" s="104">
        <f t="shared" ref="R21:R22" si="104">MOD(ROUND(N21,0),$Q$3)</f>
        <v>546</v>
      </c>
      <c r="S21" s="107">
        <f t="shared" ref="S21:S22" si="105">(R21-T21)/$S$3</f>
        <v>1</v>
      </c>
      <c r="T21" s="104">
        <f t="shared" ref="T21:T22" si="106">MOD(R21,$S$3)</f>
        <v>46</v>
      </c>
      <c r="U21" s="107">
        <f t="shared" ref="U21:U22" si="107">(T21-V21)/$U$3</f>
        <v>0</v>
      </c>
      <c r="V21" s="104">
        <f t="shared" ref="V21:V22" si="108">MOD(T21,$U$3)</f>
        <v>46</v>
      </c>
      <c r="W21" s="107">
        <f t="shared" ref="W21:W22" si="109">(V21-X21)/$W$3</f>
        <v>0</v>
      </c>
      <c r="X21" s="104">
        <f t="shared" ref="X21:X22" si="110">MOD(V21,$W$3)</f>
        <v>46</v>
      </c>
      <c r="Y21" s="107">
        <f t="shared" ref="Y21:Y22" si="111">(X21-Z21)/$Y$3</f>
        <v>0</v>
      </c>
      <c r="Z21" s="104">
        <f t="shared" ref="Z21:Z22" si="112">MOD(X21,$Y$3)</f>
        <v>46</v>
      </c>
      <c r="AA21" s="107">
        <f t="shared" ref="AA21:AA22" si="113">(Z21-AB21)/$AA$3</f>
        <v>2</v>
      </c>
      <c r="AB21" s="104">
        <f t="shared" ref="AB21:AB22" si="114">MOD(Z21,$AA$3)</f>
        <v>6</v>
      </c>
      <c r="AC21" s="107">
        <f t="shared" ref="AC21:AC22" si="115">(AB21-AD21)/$AC$3</f>
        <v>0</v>
      </c>
      <c r="AD21" s="104">
        <f t="shared" ref="AD21:AD22" si="116">MOD(AB21,$AC$3)</f>
        <v>6</v>
      </c>
      <c r="AE21" s="107">
        <f t="shared" ref="AE21:AE22" si="117">(AD21-AF21)/$AE$3</f>
        <v>1</v>
      </c>
      <c r="AF21" s="104">
        <f t="shared" ref="AF21:AF22" si="118">MOD(AD21,$AE$3)</f>
        <v>1</v>
      </c>
      <c r="AG21" s="107">
        <f t="shared" ref="AG21:AG22" si="119">(AF21-AH21)/$AG$3</f>
        <v>0</v>
      </c>
      <c r="AH21" s="104">
        <f t="shared" ref="AH21:AH22" si="120">MOD(AF21,$AG$3)</f>
        <v>1</v>
      </c>
      <c r="AI21" s="107">
        <f t="shared" ref="AI21:AI22" si="121">(AH21-AJ21)/$AI$3</f>
        <v>1</v>
      </c>
      <c r="AJ21" s="103"/>
      <c r="AL21" s="10"/>
      <c r="AN21" s="10"/>
      <c r="AP21" s="10"/>
      <c r="AR21" s="10"/>
      <c r="AT21" s="10"/>
      <c r="AV21" s="10"/>
      <c r="AX21" s="10"/>
      <c r="AZ21" s="10"/>
    </row>
    <row r="22" spans="1:52" ht="12.75" customHeight="1" x14ac:dyDescent="0.2">
      <c r="A22" s="30">
        <v>2</v>
      </c>
      <c r="B22" s="75" t="s">
        <v>151</v>
      </c>
      <c r="C22" s="75" t="s">
        <v>152</v>
      </c>
      <c r="D22" s="36">
        <v>5.77</v>
      </c>
      <c r="E22" s="76" t="s">
        <v>48</v>
      </c>
      <c r="F22" s="28">
        <f t="shared" ca="1" si="0"/>
        <v>500</v>
      </c>
      <c r="G22" s="28">
        <f t="shared" ca="1" si="1"/>
        <v>13</v>
      </c>
      <c r="H22" s="29">
        <f t="shared" ca="1" si="2"/>
        <v>1</v>
      </c>
      <c r="I22" s="15">
        <v>800</v>
      </c>
      <c r="J22" s="16">
        <v>10</v>
      </c>
      <c r="K22" s="15"/>
      <c r="L22" s="12">
        <f t="shared" ref="L22" si="122">IFERROR(I22/J22,0)</f>
        <v>80</v>
      </c>
      <c r="M22" s="74">
        <f t="shared" si="40"/>
        <v>7.8329899999999997</v>
      </c>
      <c r="N22" s="84">
        <f t="shared" si="41"/>
        <v>6266.3919999999998</v>
      </c>
      <c r="O22" s="11" t="str">
        <f t="shared" si="4"/>
        <v>-</v>
      </c>
      <c r="P22" s="10"/>
      <c r="Q22" s="107">
        <f t="shared" si="103"/>
        <v>6</v>
      </c>
      <c r="R22" s="104">
        <f t="shared" si="104"/>
        <v>266</v>
      </c>
      <c r="S22" s="107">
        <f t="shared" si="105"/>
        <v>0</v>
      </c>
      <c r="T22" s="104">
        <f t="shared" si="106"/>
        <v>266</v>
      </c>
      <c r="U22" s="107">
        <f t="shared" si="107"/>
        <v>1</v>
      </c>
      <c r="V22" s="104">
        <f t="shared" si="108"/>
        <v>66</v>
      </c>
      <c r="W22" s="107">
        <f t="shared" si="109"/>
        <v>0</v>
      </c>
      <c r="X22" s="104">
        <f t="shared" si="110"/>
        <v>66</v>
      </c>
      <c r="Y22" s="107">
        <f t="shared" si="111"/>
        <v>1</v>
      </c>
      <c r="Z22" s="104">
        <f t="shared" si="112"/>
        <v>16</v>
      </c>
      <c r="AA22" s="107">
        <f t="shared" si="113"/>
        <v>0</v>
      </c>
      <c r="AB22" s="104">
        <f t="shared" si="114"/>
        <v>16</v>
      </c>
      <c r="AC22" s="107">
        <f t="shared" si="115"/>
        <v>1</v>
      </c>
      <c r="AD22" s="104">
        <f t="shared" si="116"/>
        <v>6</v>
      </c>
      <c r="AE22" s="107">
        <f t="shared" si="117"/>
        <v>1</v>
      </c>
      <c r="AF22" s="104">
        <f t="shared" si="118"/>
        <v>1</v>
      </c>
      <c r="AG22" s="107">
        <f t="shared" si="119"/>
        <v>0</v>
      </c>
      <c r="AH22" s="104">
        <f t="shared" si="120"/>
        <v>1</v>
      </c>
      <c r="AI22" s="107">
        <f t="shared" si="121"/>
        <v>1</v>
      </c>
      <c r="AJ22" s="103"/>
      <c r="AL22" s="10"/>
      <c r="AN22" s="10"/>
      <c r="AP22" s="10"/>
      <c r="AR22" s="10"/>
      <c r="AT22" s="10"/>
      <c r="AV22" s="10"/>
      <c r="AX22" s="10"/>
      <c r="AZ22" s="10"/>
    </row>
    <row r="23" spans="1:52" ht="12.75" hidden="1" customHeight="1" x14ac:dyDescent="0.2">
      <c r="A23" s="30"/>
      <c r="B23" s="46" t="s">
        <v>84</v>
      </c>
      <c r="C23" s="33" t="s">
        <v>85</v>
      </c>
      <c r="D23" s="36">
        <v>5.73</v>
      </c>
      <c r="E23" s="37" t="s">
        <v>48</v>
      </c>
      <c r="F23" s="28" t="str">
        <f t="shared" ca="1" si="0"/>
        <v>-</v>
      </c>
      <c r="G23" s="28" t="str">
        <f t="shared" ca="1" si="1"/>
        <v>-</v>
      </c>
      <c r="H23" s="29" t="str">
        <f t="shared" ca="1" si="2"/>
        <v>-</v>
      </c>
      <c r="I23" s="15"/>
      <c r="J23" s="16"/>
      <c r="K23" s="15"/>
      <c r="L23" s="12">
        <f t="shared" si="3"/>
        <v>0</v>
      </c>
      <c r="M23" s="74">
        <f t="shared" si="40"/>
        <v>7.8175100000000004</v>
      </c>
      <c r="N23" s="7">
        <f t="shared" si="41"/>
        <v>0</v>
      </c>
      <c r="O23" s="11" t="str">
        <f t="shared" si="4"/>
        <v>N</v>
      </c>
      <c r="P23" s="10"/>
      <c r="Q23" s="88">
        <f t="shared" ca="1" si="5"/>
        <v>0</v>
      </c>
      <c r="R23" s="89">
        <f t="shared" ca="1" si="6"/>
        <v>0</v>
      </c>
      <c r="S23" s="88">
        <f t="shared" ca="1" si="7"/>
        <v>0</v>
      </c>
      <c r="T23" s="89">
        <f t="shared" ca="1" si="8"/>
        <v>0</v>
      </c>
      <c r="U23" s="88">
        <f t="shared" ca="1" si="9"/>
        <v>0</v>
      </c>
      <c r="V23" s="89">
        <f t="shared" ca="1" si="10"/>
        <v>0</v>
      </c>
      <c r="W23" s="88">
        <f t="shared" ca="1" si="11"/>
        <v>0</v>
      </c>
      <c r="X23" s="89">
        <f t="shared" ca="1" si="12"/>
        <v>0</v>
      </c>
      <c r="Y23" s="88">
        <f t="shared" ca="1" si="13"/>
        <v>0</v>
      </c>
      <c r="Z23" s="89">
        <f t="shared" ca="1" si="14"/>
        <v>0</v>
      </c>
      <c r="AA23" s="88">
        <f t="shared" ca="1" si="15"/>
        <v>0</v>
      </c>
      <c r="AB23" s="89">
        <f t="shared" ca="1" si="16"/>
        <v>0</v>
      </c>
      <c r="AC23" s="88">
        <f t="shared" ca="1" si="17"/>
        <v>0</v>
      </c>
      <c r="AD23" s="89">
        <f t="shared" ca="1" si="18"/>
        <v>0</v>
      </c>
      <c r="AE23" s="88">
        <f t="shared" ca="1" si="19"/>
        <v>0</v>
      </c>
      <c r="AF23" s="89">
        <f t="shared" ca="1" si="20"/>
        <v>0</v>
      </c>
      <c r="AG23" s="88">
        <f t="shared" ca="1" si="21"/>
        <v>0</v>
      </c>
      <c r="AH23" s="89">
        <f t="shared" ca="1" si="22"/>
        <v>0</v>
      </c>
      <c r="AI23" s="88">
        <f t="shared" ca="1" si="23"/>
        <v>0</v>
      </c>
      <c r="AJ23" s="89">
        <f t="shared" ca="1" si="24"/>
        <v>0</v>
      </c>
      <c r="AK23" s="88">
        <f t="shared" ca="1" si="25"/>
        <v>0</v>
      </c>
      <c r="AL23" s="89">
        <f t="shared" ca="1" si="26"/>
        <v>0</v>
      </c>
      <c r="AM23" s="88">
        <f t="shared" ca="1" si="27"/>
        <v>0</v>
      </c>
      <c r="AN23" s="89">
        <f t="shared" ca="1" si="28"/>
        <v>0</v>
      </c>
      <c r="AO23" s="88">
        <f t="shared" ca="1" si="29"/>
        <v>0</v>
      </c>
      <c r="AP23" s="89">
        <f t="shared" ca="1" si="30"/>
        <v>0</v>
      </c>
      <c r="AQ23" s="88">
        <f t="shared" ca="1" si="31"/>
        <v>0</v>
      </c>
      <c r="AR23" s="89">
        <f t="shared" ca="1" si="32"/>
        <v>0</v>
      </c>
      <c r="AS23" s="88">
        <f t="shared" ca="1" si="33"/>
        <v>0</v>
      </c>
      <c r="AT23" s="89">
        <f t="shared" ca="1" si="34"/>
        <v>0</v>
      </c>
      <c r="AU23" s="88">
        <f t="shared" ca="1" si="35"/>
        <v>0</v>
      </c>
      <c r="AV23" s="89">
        <f t="shared" ca="1" si="36"/>
        <v>0</v>
      </c>
      <c r="AW23" s="88">
        <f t="shared" ca="1" si="37"/>
        <v>0</v>
      </c>
      <c r="AX23" s="89">
        <f t="shared" ca="1" si="38"/>
        <v>0</v>
      </c>
      <c r="AY23" s="88">
        <f t="shared" ca="1" si="37"/>
        <v>0</v>
      </c>
      <c r="AZ23" s="89">
        <f t="shared" ca="1" si="39"/>
        <v>0</v>
      </c>
    </row>
    <row r="24" spans="1:52" ht="12.75" customHeight="1" x14ac:dyDescent="0.2">
      <c r="A24" s="30">
        <v>2</v>
      </c>
      <c r="B24" s="60" t="s">
        <v>96</v>
      </c>
      <c r="C24" s="75" t="s">
        <v>129</v>
      </c>
      <c r="D24" s="36">
        <v>6.8</v>
      </c>
      <c r="E24" s="61" t="s">
        <v>48</v>
      </c>
      <c r="F24" s="28">
        <f t="shared" ca="1" si="0"/>
        <v>500</v>
      </c>
      <c r="G24" s="28">
        <f t="shared" ca="1" si="1"/>
        <v>13</v>
      </c>
      <c r="H24" s="29">
        <f t="shared" ca="1" si="2"/>
        <v>1</v>
      </c>
      <c r="I24" s="15">
        <v>1826</v>
      </c>
      <c r="J24" s="16">
        <v>22</v>
      </c>
      <c r="K24" s="15"/>
      <c r="L24" s="12">
        <f t="shared" si="3"/>
        <v>83</v>
      </c>
      <c r="M24" s="74">
        <f t="shared" si="40"/>
        <v>8.2316000000000003</v>
      </c>
      <c r="N24" s="84">
        <f t="shared" si="41"/>
        <v>15030.901600000001</v>
      </c>
      <c r="O24" s="11" t="str">
        <f t="shared" si="4"/>
        <v>-</v>
      </c>
      <c r="P24" s="10"/>
      <c r="Q24" s="107">
        <f>(ROUND(N24,0)-R24)/$Q$3</f>
        <v>15</v>
      </c>
      <c r="R24" s="104">
        <f>MOD(ROUND(N24,0),$Q$3)</f>
        <v>31</v>
      </c>
      <c r="S24" s="107">
        <f>(R24-T24)/$S$3</f>
        <v>0</v>
      </c>
      <c r="T24" s="104">
        <f>MOD(R24,$S$3)</f>
        <v>31</v>
      </c>
      <c r="U24" s="107">
        <f>(T24-V24)/$U$3</f>
        <v>0</v>
      </c>
      <c r="V24" s="104">
        <f>MOD(T24,$U$3)</f>
        <v>31</v>
      </c>
      <c r="W24" s="107">
        <f>(V24-X24)/$W$3</f>
        <v>0</v>
      </c>
      <c r="X24" s="104">
        <f>MOD(V24,$W$3)</f>
        <v>31</v>
      </c>
      <c r="Y24" s="107">
        <f>(X24-Z24)/$Y$3</f>
        <v>0</v>
      </c>
      <c r="Z24" s="104">
        <f>MOD(X24,$Y$3)</f>
        <v>31</v>
      </c>
      <c r="AA24" s="107">
        <f>(Z24-AB24)/$AA$3</f>
        <v>1</v>
      </c>
      <c r="AB24" s="104">
        <f>MOD(Z24,$AA$3)</f>
        <v>11</v>
      </c>
      <c r="AC24" s="107">
        <f>(AB24-AD24)/$AC$3</f>
        <v>1</v>
      </c>
      <c r="AD24" s="104">
        <f>MOD(AB24,$AC$3)</f>
        <v>1</v>
      </c>
      <c r="AE24" s="107">
        <f>(AD24-AF24)/$AE$3</f>
        <v>0</v>
      </c>
      <c r="AF24" s="104">
        <f>MOD(AD24,$AE$3)</f>
        <v>1</v>
      </c>
      <c r="AG24" s="107">
        <f>(AF24-AH24)/$AG$3</f>
        <v>0</v>
      </c>
      <c r="AH24" s="104">
        <f>MOD(AF24,$AG$3)</f>
        <v>1</v>
      </c>
      <c r="AI24" s="107">
        <f>(AH24-AJ24)/$AI$3</f>
        <v>1</v>
      </c>
      <c r="AJ24" s="103"/>
      <c r="AL24" s="10"/>
      <c r="AN24" s="10"/>
      <c r="AP24" s="10"/>
      <c r="AR24" s="10"/>
      <c r="AT24" s="10"/>
      <c r="AV24" s="10"/>
      <c r="AX24" s="10"/>
      <c r="AZ24" s="10"/>
    </row>
    <row r="25" spans="1:52" hidden="1" x14ac:dyDescent="0.2">
      <c r="A25" s="30"/>
      <c r="B25" s="60" t="s">
        <v>101</v>
      </c>
      <c r="C25" s="75" t="s">
        <v>130</v>
      </c>
      <c r="D25" s="36">
        <v>7.46</v>
      </c>
      <c r="E25" s="61" t="s">
        <v>48</v>
      </c>
      <c r="F25" s="28" t="str">
        <f t="shared" ca="1" si="0"/>
        <v>-</v>
      </c>
      <c r="G25" s="28" t="str">
        <f t="shared" ca="1" si="1"/>
        <v>-</v>
      </c>
      <c r="H25" s="29" t="str">
        <f t="shared" ca="1" si="2"/>
        <v>-</v>
      </c>
      <c r="I25" s="15"/>
      <c r="J25" s="16"/>
      <c r="K25" s="15"/>
      <c r="L25" s="12">
        <f t="shared" si="3"/>
        <v>0</v>
      </c>
      <c r="M25" s="74">
        <f t="shared" si="40"/>
        <v>8.4870199999999993</v>
      </c>
      <c r="N25" s="7">
        <f t="shared" si="41"/>
        <v>0</v>
      </c>
      <c r="O25" s="11" t="str">
        <f t="shared" si="4"/>
        <v>N</v>
      </c>
      <c r="P25" s="10"/>
      <c r="Q25" s="90">
        <f t="shared" ca="1" si="5"/>
        <v>0</v>
      </c>
      <c r="R25" s="91">
        <f t="shared" ca="1" si="6"/>
        <v>0</v>
      </c>
      <c r="S25" s="90">
        <f t="shared" ca="1" si="7"/>
        <v>0</v>
      </c>
      <c r="T25" s="91">
        <f t="shared" ca="1" si="8"/>
        <v>0</v>
      </c>
      <c r="U25" s="90">
        <f t="shared" ca="1" si="9"/>
        <v>0</v>
      </c>
      <c r="V25" s="91">
        <f t="shared" ca="1" si="10"/>
        <v>0</v>
      </c>
      <c r="W25" s="90">
        <f t="shared" ca="1" si="11"/>
        <v>0</v>
      </c>
      <c r="X25" s="91">
        <f t="shared" ca="1" si="12"/>
        <v>0</v>
      </c>
      <c r="Y25" s="90">
        <f t="shared" ca="1" si="13"/>
        <v>0</v>
      </c>
      <c r="Z25" s="91">
        <f t="shared" ca="1" si="14"/>
        <v>0</v>
      </c>
      <c r="AA25" s="90">
        <f t="shared" ca="1" si="15"/>
        <v>0</v>
      </c>
      <c r="AB25" s="91">
        <f t="shared" ca="1" si="16"/>
        <v>0</v>
      </c>
      <c r="AC25" s="90">
        <f t="shared" ca="1" si="17"/>
        <v>0</v>
      </c>
      <c r="AD25" s="91">
        <f t="shared" ca="1" si="18"/>
        <v>0</v>
      </c>
      <c r="AE25" s="90">
        <f t="shared" ca="1" si="19"/>
        <v>0</v>
      </c>
      <c r="AF25" s="91">
        <f t="shared" ca="1" si="20"/>
        <v>0</v>
      </c>
      <c r="AG25" s="90">
        <f t="shared" ca="1" si="21"/>
        <v>0</v>
      </c>
      <c r="AH25" s="91">
        <f t="shared" ca="1" si="22"/>
        <v>0</v>
      </c>
      <c r="AI25" s="90">
        <f t="shared" ca="1" si="23"/>
        <v>0</v>
      </c>
      <c r="AJ25" s="91">
        <f t="shared" ca="1" si="24"/>
        <v>0</v>
      </c>
      <c r="AK25" s="90">
        <f t="shared" ca="1" si="25"/>
        <v>0</v>
      </c>
      <c r="AL25" s="91">
        <f t="shared" ca="1" si="26"/>
        <v>0</v>
      </c>
      <c r="AM25" s="90">
        <f t="shared" ca="1" si="27"/>
        <v>0</v>
      </c>
      <c r="AN25" s="91">
        <f t="shared" ca="1" si="28"/>
        <v>0</v>
      </c>
      <c r="AO25" s="90">
        <f t="shared" ca="1" si="29"/>
        <v>0</v>
      </c>
      <c r="AP25" s="91">
        <f t="shared" ca="1" si="30"/>
        <v>0</v>
      </c>
      <c r="AQ25" s="90">
        <f t="shared" ca="1" si="31"/>
        <v>0</v>
      </c>
      <c r="AR25" s="91">
        <f t="shared" ca="1" si="32"/>
        <v>0</v>
      </c>
      <c r="AS25" s="90">
        <f t="shared" ca="1" si="33"/>
        <v>0</v>
      </c>
      <c r="AT25" s="91">
        <f t="shared" ca="1" si="34"/>
        <v>0</v>
      </c>
      <c r="AU25" s="90">
        <f t="shared" ca="1" si="35"/>
        <v>0</v>
      </c>
      <c r="AV25" s="91">
        <f t="shared" ca="1" si="36"/>
        <v>0</v>
      </c>
      <c r="AW25" s="90">
        <f t="shared" ca="1" si="37"/>
        <v>0</v>
      </c>
      <c r="AX25" s="91">
        <f t="shared" ca="1" si="38"/>
        <v>0</v>
      </c>
      <c r="AY25" s="90">
        <f t="shared" ca="1" si="37"/>
        <v>0</v>
      </c>
      <c r="AZ25" s="91">
        <f t="shared" ca="1" si="39"/>
        <v>0</v>
      </c>
    </row>
    <row r="26" spans="1:52" hidden="1" x14ac:dyDescent="0.2">
      <c r="A26" s="30"/>
      <c r="B26" s="60" t="s">
        <v>94</v>
      </c>
      <c r="C26" s="75" t="s">
        <v>131</v>
      </c>
      <c r="D26" s="36">
        <v>7.96</v>
      </c>
      <c r="E26" s="76" t="s">
        <v>72</v>
      </c>
      <c r="F26" s="28" t="str">
        <f t="shared" ca="1" si="0"/>
        <v>-</v>
      </c>
      <c r="G26" s="28" t="str">
        <f t="shared" ca="1" si="1"/>
        <v>-</v>
      </c>
      <c r="H26" s="29" t="str">
        <f t="shared" ca="1" si="2"/>
        <v>-</v>
      </c>
      <c r="I26" s="15"/>
      <c r="J26" s="16"/>
      <c r="K26" s="15"/>
      <c r="L26" s="12">
        <f t="shared" si="3"/>
        <v>0</v>
      </c>
      <c r="M26" s="74">
        <f t="shared" si="40"/>
        <v>8.64072</v>
      </c>
      <c r="N26" s="7">
        <f t="shared" si="41"/>
        <v>0</v>
      </c>
      <c r="O26" s="11" t="str">
        <f t="shared" si="4"/>
        <v>N</v>
      </c>
      <c r="P26" s="10"/>
      <c r="Q26" s="86">
        <f t="shared" ca="1" si="5"/>
        <v>0</v>
      </c>
      <c r="R26" s="87">
        <f t="shared" ca="1" si="6"/>
        <v>0</v>
      </c>
      <c r="S26" s="86">
        <f t="shared" ca="1" si="7"/>
        <v>0</v>
      </c>
      <c r="T26" s="87">
        <f t="shared" ca="1" si="8"/>
        <v>0</v>
      </c>
      <c r="U26" s="86">
        <f t="shared" ca="1" si="9"/>
        <v>0</v>
      </c>
      <c r="V26" s="87">
        <f t="shared" ca="1" si="10"/>
        <v>0</v>
      </c>
      <c r="W26" s="86">
        <f t="shared" ca="1" si="11"/>
        <v>0</v>
      </c>
      <c r="X26" s="87">
        <f t="shared" ca="1" si="12"/>
        <v>0</v>
      </c>
      <c r="Y26" s="86">
        <f t="shared" ca="1" si="13"/>
        <v>0</v>
      </c>
      <c r="Z26" s="87">
        <f t="shared" ca="1" si="14"/>
        <v>0</v>
      </c>
      <c r="AA26" s="86">
        <f t="shared" ca="1" si="15"/>
        <v>0</v>
      </c>
      <c r="AB26" s="87">
        <f t="shared" ca="1" si="16"/>
        <v>0</v>
      </c>
      <c r="AC26" s="86">
        <f t="shared" ca="1" si="17"/>
        <v>0</v>
      </c>
      <c r="AD26" s="87">
        <f t="shared" ca="1" si="18"/>
        <v>0</v>
      </c>
      <c r="AE26" s="86">
        <f t="shared" ca="1" si="19"/>
        <v>0</v>
      </c>
      <c r="AF26" s="87">
        <f t="shared" ca="1" si="20"/>
        <v>0</v>
      </c>
      <c r="AG26" s="86">
        <f t="shared" ca="1" si="21"/>
        <v>0</v>
      </c>
      <c r="AH26" s="87">
        <f t="shared" ca="1" si="22"/>
        <v>0</v>
      </c>
      <c r="AI26" s="86">
        <f t="shared" ca="1" si="23"/>
        <v>0</v>
      </c>
      <c r="AJ26" s="87">
        <f t="shared" ca="1" si="24"/>
        <v>0</v>
      </c>
      <c r="AK26" s="86">
        <f t="shared" ca="1" si="25"/>
        <v>0</v>
      </c>
      <c r="AL26" s="87">
        <f t="shared" ca="1" si="26"/>
        <v>0</v>
      </c>
      <c r="AM26" s="86">
        <f t="shared" ca="1" si="27"/>
        <v>0</v>
      </c>
      <c r="AN26" s="87">
        <f t="shared" ca="1" si="28"/>
        <v>0</v>
      </c>
      <c r="AO26" s="86">
        <f t="shared" ca="1" si="29"/>
        <v>0</v>
      </c>
      <c r="AP26" s="87">
        <f t="shared" ca="1" si="30"/>
        <v>0</v>
      </c>
      <c r="AQ26" s="86">
        <f t="shared" ca="1" si="31"/>
        <v>0</v>
      </c>
      <c r="AR26" s="87">
        <f t="shared" ca="1" si="32"/>
        <v>0</v>
      </c>
      <c r="AS26" s="86">
        <f t="shared" ca="1" si="33"/>
        <v>0</v>
      </c>
      <c r="AT26" s="87">
        <f t="shared" ca="1" si="34"/>
        <v>0</v>
      </c>
      <c r="AU26" s="86">
        <f t="shared" ca="1" si="35"/>
        <v>0</v>
      </c>
      <c r="AV26" s="87">
        <f t="shared" ca="1" si="36"/>
        <v>0</v>
      </c>
      <c r="AW26" s="86">
        <f t="shared" ca="1" si="37"/>
        <v>0</v>
      </c>
      <c r="AX26" s="87">
        <f t="shared" ca="1" si="38"/>
        <v>0</v>
      </c>
      <c r="AY26" s="86">
        <f t="shared" ca="1" si="37"/>
        <v>0</v>
      </c>
      <c r="AZ26" s="87">
        <f t="shared" ca="1" si="39"/>
        <v>0</v>
      </c>
    </row>
    <row r="27" spans="1:52" ht="12.75" customHeight="1" x14ac:dyDescent="0.2">
      <c r="A27" s="30">
        <v>2</v>
      </c>
      <c r="B27" s="60" t="s">
        <v>14</v>
      </c>
      <c r="C27" s="33" t="s">
        <v>77</v>
      </c>
      <c r="D27" s="36">
        <v>5.9</v>
      </c>
      <c r="E27" s="37" t="s">
        <v>48</v>
      </c>
      <c r="F27" s="28">
        <f t="shared" ca="1" si="0"/>
        <v>500</v>
      </c>
      <c r="G27" s="28">
        <f t="shared" ca="1" si="1"/>
        <v>13</v>
      </c>
      <c r="H27" s="29">
        <f t="shared" ca="1" si="2"/>
        <v>1</v>
      </c>
      <c r="I27" s="15">
        <v>1430</v>
      </c>
      <c r="J27" s="16">
        <v>16</v>
      </c>
      <c r="K27" s="15"/>
      <c r="L27" s="12">
        <f t="shared" si="3"/>
        <v>89.375</v>
      </c>
      <c r="M27" s="74">
        <f t="shared" si="40"/>
        <v>7.8833000000000002</v>
      </c>
      <c r="N27" s="84">
        <f t="shared" si="41"/>
        <v>11273.119000000001</v>
      </c>
      <c r="O27" s="11" t="str">
        <f t="shared" si="4"/>
        <v>-</v>
      </c>
      <c r="P27" s="10"/>
      <c r="Q27" s="107">
        <f>(ROUND(N27,0)-R27)/$Q$3</f>
        <v>11</v>
      </c>
      <c r="R27" s="104">
        <f>MOD(ROUND(N27,0),$Q$3)</f>
        <v>273</v>
      </c>
      <c r="S27" s="107">
        <f>(R27-T27)/$S$3</f>
        <v>0</v>
      </c>
      <c r="T27" s="104">
        <f>MOD(R27,$S$3)</f>
        <v>273</v>
      </c>
      <c r="U27" s="107">
        <f>(T27-V27)/$U$3</f>
        <v>1</v>
      </c>
      <c r="V27" s="104">
        <f>MOD(T27,$U$3)</f>
        <v>73</v>
      </c>
      <c r="W27" s="107">
        <f>(V27-X27)/$W$3</f>
        <v>0</v>
      </c>
      <c r="X27" s="104">
        <f>MOD(V27,$W$3)</f>
        <v>73</v>
      </c>
      <c r="Y27" s="107">
        <f>(X27-Z27)/$Y$3</f>
        <v>1</v>
      </c>
      <c r="Z27" s="104">
        <f>MOD(X27,$Y$3)</f>
        <v>23</v>
      </c>
      <c r="AA27" s="107">
        <f>(Z27-AB27)/$AA$3</f>
        <v>1</v>
      </c>
      <c r="AB27" s="104">
        <f>MOD(Z27,$AA$3)</f>
        <v>3</v>
      </c>
      <c r="AC27" s="107">
        <f>(AB27-AD27)/$AC$3</f>
        <v>0</v>
      </c>
      <c r="AD27" s="104">
        <f>MOD(AB27,$AC$3)</f>
        <v>3</v>
      </c>
      <c r="AE27" s="107">
        <f>(AD27-AF27)/$AE$3</f>
        <v>0</v>
      </c>
      <c r="AF27" s="104">
        <f>MOD(AD27,$AE$3)</f>
        <v>3</v>
      </c>
      <c r="AG27" s="107">
        <f>(AF27-AH27)/$AG$3</f>
        <v>1</v>
      </c>
      <c r="AH27" s="104">
        <f>MOD(AF27,$AG$3)</f>
        <v>1</v>
      </c>
      <c r="AI27" s="107">
        <f>(AH27-AJ27)/$AI$3</f>
        <v>1</v>
      </c>
      <c r="AJ27" s="103"/>
      <c r="AL27" s="10"/>
      <c r="AN27" s="10"/>
      <c r="AP27" s="10"/>
      <c r="AR27" s="10"/>
      <c r="AT27" s="10"/>
      <c r="AV27" s="10"/>
      <c r="AX27" s="10"/>
      <c r="AZ27" s="10"/>
    </row>
    <row r="28" spans="1:52" hidden="1" x14ac:dyDescent="0.2">
      <c r="A28" s="30"/>
      <c r="B28" s="60" t="s">
        <v>121</v>
      </c>
      <c r="C28" s="60" t="s">
        <v>122</v>
      </c>
      <c r="D28" s="36">
        <v>6.23</v>
      </c>
      <c r="E28" s="37" t="s">
        <v>48</v>
      </c>
      <c r="F28" s="28" t="str">
        <f t="shared" ca="1" si="0"/>
        <v>-</v>
      </c>
      <c r="G28" s="28" t="str">
        <f t="shared" ca="1" si="1"/>
        <v>-</v>
      </c>
      <c r="H28" s="29" t="str">
        <f t="shared" ca="1" si="2"/>
        <v>-</v>
      </c>
      <c r="I28" s="15"/>
      <c r="J28" s="16"/>
      <c r="K28" s="15"/>
      <c r="L28" s="12">
        <f t="shared" si="3"/>
        <v>0</v>
      </c>
      <c r="M28" s="74">
        <f t="shared" si="40"/>
        <v>8.0110099999999989</v>
      </c>
      <c r="N28" s="7">
        <f t="shared" si="41"/>
        <v>0</v>
      </c>
      <c r="O28" s="11" t="str">
        <f t="shared" si="4"/>
        <v>N</v>
      </c>
      <c r="P28" s="10"/>
      <c r="Q28" s="90">
        <f t="shared" ca="1" si="5"/>
        <v>0</v>
      </c>
      <c r="R28" s="91">
        <f t="shared" ca="1" si="6"/>
        <v>0</v>
      </c>
      <c r="S28" s="90">
        <f t="shared" ca="1" si="7"/>
        <v>0</v>
      </c>
      <c r="T28" s="91">
        <f t="shared" ca="1" si="8"/>
        <v>0</v>
      </c>
      <c r="U28" s="90">
        <f t="shared" ca="1" si="9"/>
        <v>0</v>
      </c>
      <c r="V28" s="91">
        <f t="shared" ca="1" si="10"/>
        <v>0</v>
      </c>
      <c r="W28" s="90">
        <f t="shared" ca="1" si="11"/>
        <v>0</v>
      </c>
      <c r="X28" s="91">
        <f t="shared" ca="1" si="12"/>
        <v>0</v>
      </c>
      <c r="Y28" s="90">
        <f t="shared" ca="1" si="13"/>
        <v>0</v>
      </c>
      <c r="Z28" s="91">
        <f t="shared" ca="1" si="14"/>
        <v>0</v>
      </c>
      <c r="AA28" s="90">
        <f t="shared" ca="1" si="15"/>
        <v>0</v>
      </c>
      <c r="AB28" s="91">
        <f t="shared" ca="1" si="16"/>
        <v>0</v>
      </c>
      <c r="AC28" s="90">
        <f t="shared" ca="1" si="17"/>
        <v>0</v>
      </c>
      <c r="AD28" s="91">
        <f t="shared" ca="1" si="18"/>
        <v>0</v>
      </c>
      <c r="AE28" s="90">
        <f t="shared" ca="1" si="19"/>
        <v>0</v>
      </c>
      <c r="AF28" s="91">
        <f t="shared" ca="1" si="20"/>
        <v>0</v>
      </c>
      <c r="AG28" s="90">
        <f t="shared" ca="1" si="21"/>
        <v>0</v>
      </c>
      <c r="AH28" s="91">
        <f t="shared" ca="1" si="22"/>
        <v>0</v>
      </c>
      <c r="AI28" s="90">
        <f t="shared" ca="1" si="23"/>
        <v>0</v>
      </c>
      <c r="AJ28" s="91">
        <f t="shared" ca="1" si="24"/>
        <v>0</v>
      </c>
      <c r="AK28" s="90">
        <f t="shared" ca="1" si="25"/>
        <v>0</v>
      </c>
      <c r="AL28" s="91">
        <f t="shared" ca="1" si="26"/>
        <v>0</v>
      </c>
      <c r="AM28" s="90">
        <f t="shared" ca="1" si="27"/>
        <v>0</v>
      </c>
      <c r="AN28" s="91">
        <f t="shared" ca="1" si="28"/>
        <v>0</v>
      </c>
      <c r="AO28" s="90">
        <f t="shared" ca="1" si="29"/>
        <v>0</v>
      </c>
      <c r="AP28" s="91">
        <f t="shared" ca="1" si="30"/>
        <v>0</v>
      </c>
      <c r="AQ28" s="90">
        <f t="shared" ca="1" si="31"/>
        <v>0</v>
      </c>
      <c r="AR28" s="91">
        <f t="shared" ca="1" si="32"/>
        <v>0</v>
      </c>
      <c r="AS28" s="90">
        <f t="shared" ca="1" si="33"/>
        <v>0</v>
      </c>
      <c r="AT28" s="91">
        <f t="shared" ca="1" si="34"/>
        <v>0</v>
      </c>
      <c r="AU28" s="90">
        <f t="shared" ca="1" si="35"/>
        <v>0</v>
      </c>
      <c r="AV28" s="91">
        <f t="shared" ca="1" si="36"/>
        <v>0</v>
      </c>
      <c r="AW28" s="90">
        <f t="shared" ca="1" si="37"/>
        <v>0</v>
      </c>
      <c r="AX28" s="91">
        <f t="shared" ca="1" si="38"/>
        <v>0</v>
      </c>
      <c r="AY28" s="90">
        <f t="shared" ca="1" si="37"/>
        <v>0</v>
      </c>
      <c r="AZ28" s="91">
        <f t="shared" ca="1" si="39"/>
        <v>0</v>
      </c>
    </row>
    <row r="29" spans="1:52" hidden="1" x14ac:dyDescent="0.2">
      <c r="A29" s="30"/>
      <c r="B29" s="60" t="s">
        <v>104</v>
      </c>
      <c r="C29" s="60" t="s">
        <v>105</v>
      </c>
      <c r="D29" s="36">
        <v>5.43</v>
      </c>
      <c r="E29" s="37" t="s">
        <v>48</v>
      </c>
      <c r="F29" s="28" t="str">
        <f t="shared" ca="1" si="0"/>
        <v>-</v>
      </c>
      <c r="G29" s="28" t="str">
        <f t="shared" ca="1" si="1"/>
        <v>-</v>
      </c>
      <c r="H29" s="29" t="str">
        <f t="shared" ca="1" si="2"/>
        <v>-</v>
      </c>
      <c r="I29" s="15"/>
      <c r="J29" s="16"/>
      <c r="K29" s="15"/>
      <c r="L29" s="12">
        <f t="shared" si="3"/>
        <v>0</v>
      </c>
      <c r="M29" s="74">
        <f t="shared" si="40"/>
        <v>7.7014099999999992</v>
      </c>
      <c r="N29" s="7">
        <f t="shared" si="41"/>
        <v>0</v>
      </c>
      <c r="O29" s="11" t="str">
        <f t="shared" si="4"/>
        <v>N</v>
      </c>
      <c r="P29" s="10"/>
      <c r="Q29" s="86">
        <f t="shared" ca="1" si="5"/>
        <v>0</v>
      </c>
      <c r="R29" s="87">
        <f t="shared" ca="1" si="6"/>
        <v>0</v>
      </c>
      <c r="S29" s="86">
        <f t="shared" ca="1" si="7"/>
        <v>0</v>
      </c>
      <c r="T29" s="87">
        <f t="shared" ca="1" si="8"/>
        <v>0</v>
      </c>
      <c r="U29" s="86">
        <f t="shared" ca="1" si="9"/>
        <v>0</v>
      </c>
      <c r="V29" s="87">
        <f t="shared" ca="1" si="10"/>
        <v>0</v>
      </c>
      <c r="W29" s="86">
        <f t="shared" ca="1" si="11"/>
        <v>0</v>
      </c>
      <c r="X29" s="87">
        <f t="shared" ca="1" si="12"/>
        <v>0</v>
      </c>
      <c r="Y29" s="86">
        <f t="shared" ca="1" si="13"/>
        <v>0</v>
      </c>
      <c r="Z29" s="87">
        <f t="shared" ca="1" si="14"/>
        <v>0</v>
      </c>
      <c r="AA29" s="86">
        <f t="shared" ca="1" si="15"/>
        <v>0</v>
      </c>
      <c r="AB29" s="87">
        <f t="shared" ca="1" si="16"/>
        <v>0</v>
      </c>
      <c r="AC29" s="86">
        <f t="shared" ca="1" si="17"/>
        <v>0</v>
      </c>
      <c r="AD29" s="87">
        <f t="shared" ca="1" si="18"/>
        <v>0</v>
      </c>
      <c r="AE29" s="86">
        <f t="shared" ca="1" si="19"/>
        <v>0</v>
      </c>
      <c r="AF29" s="87">
        <f t="shared" ca="1" si="20"/>
        <v>0</v>
      </c>
      <c r="AG29" s="86">
        <f t="shared" ca="1" si="21"/>
        <v>0</v>
      </c>
      <c r="AH29" s="87">
        <f t="shared" ca="1" si="22"/>
        <v>0</v>
      </c>
      <c r="AI29" s="86">
        <f t="shared" ca="1" si="23"/>
        <v>0</v>
      </c>
      <c r="AJ29" s="87">
        <f t="shared" ca="1" si="24"/>
        <v>0</v>
      </c>
      <c r="AK29" s="86">
        <f t="shared" ca="1" si="25"/>
        <v>0</v>
      </c>
      <c r="AL29" s="87">
        <f t="shared" ca="1" si="26"/>
        <v>0</v>
      </c>
      <c r="AM29" s="86">
        <f t="shared" ca="1" si="27"/>
        <v>0</v>
      </c>
      <c r="AN29" s="87">
        <f t="shared" ca="1" si="28"/>
        <v>0</v>
      </c>
      <c r="AO29" s="86">
        <f t="shared" ca="1" si="29"/>
        <v>0</v>
      </c>
      <c r="AP29" s="87">
        <f t="shared" ca="1" si="30"/>
        <v>0</v>
      </c>
      <c r="AQ29" s="86">
        <f t="shared" ca="1" si="31"/>
        <v>0</v>
      </c>
      <c r="AR29" s="87">
        <f t="shared" ca="1" si="32"/>
        <v>0</v>
      </c>
      <c r="AS29" s="86">
        <f t="shared" ca="1" si="33"/>
        <v>0</v>
      </c>
      <c r="AT29" s="87">
        <f t="shared" ca="1" si="34"/>
        <v>0</v>
      </c>
      <c r="AU29" s="86">
        <f t="shared" ca="1" si="35"/>
        <v>0</v>
      </c>
      <c r="AV29" s="87">
        <f t="shared" ca="1" si="36"/>
        <v>0</v>
      </c>
      <c r="AW29" s="86">
        <f t="shared" ca="1" si="37"/>
        <v>0</v>
      </c>
      <c r="AX29" s="87">
        <f t="shared" ca="1" si="38"/>
        <v>0</v>
      </c>
      <c r="AY29" s="86">
        <f t="shared" ca="1" si="37"/>
        <v>0</v>
      </c>
      <c r="AZ29" s="87">
        <f t="shared" ca="1" si="39"/>
        <v>0</v>
      </c>
    </row>
    <row r="30" spans="1:52" ht="12.75" customHeight="1" x14ac:dyDescent="0.2">
      <c r="A30" s="30">
        <v>6</v>
      </c>
      <c r="B30" s="46" t="s">
        <v>17</v>
      </c>
      <c r="C30" s="33" t="s">
        <v>35</v>
      </c>
      <c r="D30" s="36">
        <v>5.67</v>
      </c>
      <c r="E30" s="37" t="s">
        <v>48</v>
      </c>
      <c r="F30" s="28">
        <f t="shared" ca="1" si="0"/>
        <v>20</v>
      </c>
      <c r="G30" s="28">
        <f t="shared" ca="1" si="1"/>
        <v>21</v>
      </c>
      <c r="H30" s="29">
        <f t="shared" ca="1" si="2"/>
        <v>0</v>
      </c>
      <c r="I30" s="15">
        <v>2740</v>
      </c>
      <c r="J30" s="16">
        <v>22</v>
      </c>
      <c r="K30" s="15"/>
      <c r="L30" s="12">
        <f t="shared" si="3"/>
        <v>124.54545454545455</v>
      </c>
      <c r="M30" s="74">
        <f t="shared" si="40"/>
        <v>7.7942900000000002</v>
      </c>
      <c r="N30" s="84">
        <f t="shared" si="41"/>
        <v>21356.354599999999</v>
      </c>
      <c r="O30" s="11" t="str">
        <f t="shared" si="4"/>
        <v>-</v>
      </c>
      <c r="P30" s="10"/>
      <c r="Q30" s="107">
        <f t="shared" ref="Q30:Q31" si="123">(ROUND(N30,0)-R30)/$Q$3</f>
        <v>21</v>
      </c>
      <c r="R30" s="104">
        <f t="shared" ref="R30:R31" si="124">MOD(ROUND(N30,0),$Q$3)</f>
        <v>356</v>
      </c>
      <c r="S30" s="107">
        <f t="shared" ref="S30:S31" si="125">(R30-T30)/$S$3</f>
        <v>0</v>
      </c>
      <c r="T30" s="104">
        <f t="shared" ref="T30:T31" si="126">MOD(R30,$S$3)</f>
        <v>356</v>
      </c>
      <c r="U30" s="107">
        <f t="shared" ref="U30:U31" si="127">(T30-V30)/$U$3</f>
        <v>1</v>
      </c>
      <c r="V30" s="104">
        <f t="shared" ref="V30:V31" si="128">MOD(T30,$U$3)</f>
        <v>156</v>
      </c>
      <c r="W30" s="107">
        <f t="shared" ref="W30:W31" si="129">(V30-X30)/$W$3</f>
        <v>1</v>
      </c>
      <c r="X30" s="104">
        <f t="shared" ref="X30:X31" si="130">MOD(V30,$W$3)</f>
        <v>56</v>
      </c>
      <c r="Y30" s="107">
        <f t="shared" ref="Y30:Y31" si="131">(X30-Z30)/$Y$3</f>
        <v>1</v>
      </c>
      <c r="Z30" s="104">
        <f t="shared" ref="Z30:Z31" si="132">MOD(X30,$Y$3)</f>
        <v>6</v>
      </c>
      <c r="AA30" s="107">
        <f t="shared" ref="AA30:AA31" si="133">(Z30-AB30)/$AA$3</f>
        <v>0</v>
      </c>
      <c r="AB30" s="104">
        <f t="shared" ref="AB30:AB31" si="134">MOD(Z30,$AA$3)</f>
        <v>6</v>
      </c>
      <c r="AC30" s="107">
        <f t="shared" ref="AC30:AC31" si="135">(AB30-AD30)/$AC$3</f>
        <v>0</v>
      </c>
      <c r="AD30" s="104">
        <f t="shared" ref="AD30:AD31" si="136">MOD(AB30,$AC$3)</f>
        <v>6</v>
      </c>
      <c r="AE30" s="107">
        <f t="shared" ref="AE30:AE31" si="137">(AD30-AF30)/$AE$3</f>
        <v>1</v>
      </c>
      <c r="AF30" s="104">
        <f t="shared" ref="AF30:AF31" si="138">MOD(AD30,$AE$3)</f>
        <v>1</v>
      </c>
      <c r="AG30" s="107">
        <f t="shared" ref="AG30:AG31" si="139">(AF30-AH30)/$AG$3</f>
        <v>0</v>
      </c>
      <c r="AH30" s="104">
        <f t="shared" ref="AH30:AH31" si="140">MOD(AF30,$AG$3)</f>
        <v>1</v>
      </c>
      <c r="AI30" s="107">
        <f t="shared" ref="AI30:AI31" si="141">(AH30-AJ30)/$AI$3</f>
        <v>1</v>
      </c>
      <c r="AJ30" s="103"/>
      <c r="AL30" s="10"/>
      <c r="AN30" s="10"/>
      <c r="AP30" s="10"/>
      <c r="AR30" s="10"/>
      <c r="AT30" s="10"/>
      <c r="AV30" s="10"/>
      <c r="AX30" s="10"/>
      <c r="AZ30" s="10"/>
    </row>
    <row r="31" spans="1:52" ht="12.75" customHeight="1" x14ac:dyDescent="0.2">
      <c r="A31" s="30">
        <v>3</v>
      </c>
      <c r="B31" s="46" t="s">
        <v>32</v>
      </c>
      <c r="C31" s="33" t="s">
        <v>33</v>
      </c>
      <c r="D31" s="36">
        <v>6.6</v>
      </c>
      <c r="E31" s="76" t="s">
        <v>72</v>
      </c>
      <c r="F31" s="28">
        <f t="shared" ca="1" si="0"/>
        <v>200</v>
      </c>
      <c r="G31" s="28">
        <f t="shared" ca="1" si="1"/>
        <v>21</v>
      </c>
      <c r="H31" s="29">
        <f t="shared" ca="1" si="2"/>
        <v>1</v>
      </c>
      <c r="I31" s="15">
        <v>1285</v>
      </c>
      <c r="J31" s="16">
        <v>17</v>
      </c>
      <c r="K31" s="15"/>
      <c r="L31" s="12">
        <f t="shared" si="3"/>
        <v>75.588235294117652</v>
      </c>
      <c r="M31" s="74">
        <f t="shared" si="40"/>
        <v>8.1212</v>
      </c>
      <c r="N31" s="84">
        <f t="shared" si="41"/>
        <v>10435.742</v>
      </c>
      <c r="O31" s="11" t="str">
        <f t="shared" si="4"/>
        <v>-</v>
      </c>
      <c r="P31" s="10"/>
      <c r="Q31" s="107">
        <f t="shared" si="123"/>
        <v>10</v>
      </c>
      <c r="R31" s="104">
        <f t="shared" si="124"/>
        <v>436</v>
      </c>
      <c r="S31" s="107">
        <f t="shared" si="125"/>
        <v>0</v>
      </c>
      <c r="T31" s="104">
        <f t="shared" si="126"/>
        <v>436</v>
      </c>
      <c r="U31" s="107">
        <f t="shared" si="127"/>
        <v>2</v>
      </c>
      <c r="V31" s="104">
        <f t="shared" si="128"/>
        <v>36</v>
      </c>
      <c r="W31" s="107">
        <f t="shared" si="129"/>
        <v>0</v>
      </c>
      <c r="X31" s="104">
        <f t="shared" si="130"/>
        <v>36</v>
      </c>
      <c r="Y31" s="107">
        <f t="shared" si="131"/>
        <v>0</v>
      </c>
      <c r="Z31" s="104">
        <f t="shared" si="132"/>
        <v>36</v>
      </c>
      <c r="AA31" s="107">
        <f t="shared" si="133"/>
        <v>1</v>
      </c>
      <c r="AB31" s="104">
        <f t="shared" si="134"/>
        <v>16</v>
      </c>
      <c r="AC31" s="107">
        <f t="shared" si="135"/>
        <v>1</v>
      </c>
      <c r="AD31" s="104">
        <f t="shared" si="136"/>
        <v>6</v>
      </c>
      <c r="AE31" s="107">
        <f t="shared" si="137"/>
        <v>1</v>
      </c>
      <c r="AF31" s="104">
        <f t="shared" si="138"/>
        <v>1</v>
      </c>
      <c r="AG31" s="107">
        <f t="shared" si="139"/>
        <v>0</v>
      </c>
      <c r="AH31" s="104">
        <f t="shared" si="140"/>
        <v>1</v>
      </c>
      <c r="AI31" s="107">
        <f t="shared" si="141"/>
        <v>1</v>
      </c>
      <c r="AJ31" s="103"/>
      <c r="AL31" s="10"/>
      <c r="AN31" s="10"/>
      <c r="AP31" s="10"/>
      <c r="AR31" s="10"/>
      <c r="AT31" s="10"/>
      <c r="AV31" s="10"/>
      <c r="AX31" s="10"/>
      <c r="AZ31" s="10"/>
    </row>
    <row r="32" spans="1:52" hidden="1" x14ac:dyDescent="0.2">
      <c r="A32" s="30"/>
      <c r="B32" s="60" t="s">
        <v>115</v>
      </c>
      <c r="C32" s="60" t="s">
        <v>116</v>
      </c>
      <c r="D32" s="36">
        <v>5.04</v>
      </c>
      <c r="E32" s="37" t="s">
        <v>48</v>
      </c>
      <c r="F32" s="28" t="str">
        <f t="shared" ca="1" si="0"/>
        <v>-</v>
      </c>
      <c r="G32" s="28" t="str">
        <f t="shared" ca="1" si="1"/>
        <v>-</v>
      </c>
      <c r="H32" s="29" t="str">
        <f t="shared" ca="1" si="2"/>
        <v>-</v>
      </c>
      <c r="I32" s="15"/>
      <c r="J32" s="16"/>
      <c r="K32" s="15"/>
      <c r="L32" s="12">
        <f t="shared" si="3"/>
        <v>0</v>
      </c>
      <c r="M32" s="74">
        <f t="shared" si="40"/>
        <v>7.5504799999999994</v>
      </c>
      <c r="N32" s="7">
        <f t="shared" si="41"/>
        <v>0</v>
      </c>
      <c r="O32" s="11" t="str">
        <f t="shared" si="4"/>
        <v>N</v>
      </c>
      <c r="P32" s="10"/>
      <c r="Q32" s="90">
        <f t="shared" ca="1" si="5"/>
        <v>0</v>
      </c>
      <c r="R32" s="91">
        <f t="shared" ca="1" si="6"/>
        <v>0</v>
      </c>
      <c r="S32" s="90">
        <f t="shared" ca="1" si="7"/>
        <v>0</v>
      </c>
      <c r="T32" s="91">
        <f t="shared" ca="1" si="8"/>
        <v>0</v>
      </c>
      <c r="U32" s="90">
        <f t="shared" ca="1" si="9"/>
        <v>0</v>
      </c>
      <c r="V32" s="91">
        <f t="shared" ca="1" si="10"/>
        <v>0</v>
      </c>
      <c r="W32" s="90">
        <f t="shared" ca="1" si="11"/>
        <v>0</v>
      </c>
      <c r="X32" s="91">
        <f t="shared" ca="1" si="12"/>
        <v>0</v>
      </c>
      <c r="Y32" s="90">
        <f t="shared" ca="1" si="13"/>
        <v>0</v>
      </c>
      <c r="Z32" s="91">
        <f t="shared" ca="1" si="14"/>
        <v>0</v>
      </c>
      <c r="AA32" s="90">
        <f t="shared" ca="1" si="15"/>
        <v>0</v>
      </c>
      <c r="AB32" s="91">
        <f t="shared" ca="1" si="16"/>
        <v>0</v>
      </c>
      <c r="AC32" s="90">
        <f t="shared" ca="1" si="17"/>
        <v>0</v>
      </c>
      <c r="AD32" s="91">
        <f t="shared" ca="1" si="18"/>
        <v>0</v>
      </c>
      <c r="AE32" s="90">
        <f t="shared" ca="1" si="19"/>
        <v>0</v>
      </c>
      <c r="AF32" s="91">
        <f t="shared" ca="1" si="20"/>
        <v>0</v>
      </c>
      <c r="AG32" s="90">
        <f t="shared" ca="1" si="21"/>
        <v>0</v>
      </c>
      <c r="AH32" s="91">
        <f t="shared" ca="1" si="22"/>
        <v>0</v>
      </c>
      <c r="AI32" s="90">
        <f t="shared" ca="1" si="23"/>
        <v>0</v>
      </c>
      <c r="AJ32" s="91">
        <f t="shared" ca="1" si="24"/>
        <v>0</v>
      </c>
      <c r="AK32" s="90">
        <f t="shared" ca="1" si="25"/>
        <v>0</v>
      </c>
      <c r="AL32" s="91">
        <f t="shared" ca="1" si="26"/>
        <v>0</v>
      </c>
      <c r="AM32" s="90">
        <f t="shared" ca="1" si="27"/>
        <v>0</v>
      </c>
      <c r="AN32" s="91">
        <f t="shared" ca="1" si="28"/>
        <v>0</v>
      </c>
      <c r="AO32" s="90">
        <f t="shared" ca="1" si="29"/>
        <v>0</v>
      </c>
      <c r="AP32" s="91">
        <f t="shared" ca="1" si="30"/>
        <v>0</v>
      </c>
      <c r="AQ32" s="90">
        <f t="shared" ca="1" si="31"/>
        <v>0</v>
      </c>
      <c r="AR32" s="91">
        <f t="shared" ca="1" si="32"/>
        <v>0</v>
      </c>
      <c r="AS32" s="90">
        <f t="shared" ca="1" si="33"/>
        <v>0</v>
      </c>
      <c r="AT32" s="91">
        <f t="shared" ca="1" si="34"/>
        <v>0</v>
      </c>
      <c r="AU32" s="90">
        <f t="shared" ca="1" si="35"/>
        <v>0</v>
      </c>
      <c r="AV32" s="91">
        <f t="shared" ca="1" si="36"/>
        <v>0</v>
      </c>
      <c r="AW32" s="90">
        <f t="shared" ca="1" si="37"/>
        <v>0</v>
      </c>
      <c r="AX32" s="91">
        <f t="shared" ca="1" si="38"/>
        <v>0</v>
      </c>
      <c r="AY32" s="90">
        <f t="shared" ca="1" si="37"/>
        <v>0</v>
      </c>
      <c r="AZ32" s="91">
        <f t="shared" ca="1" si="39"/>
        <v>0</v>
      </c>
    </row>
    <row r="33" spans="1:52" hidden="1" x14ac:dyDescent="0.2">
      <c r="A33" s="30"/>
      <c r="B33" s="46" t="s">
        <v>34</v>
      </c>
      <c r="C33" s="33" t="s">
        <v>80</v>
      </c>
      <c r="D33" s="36">
        <v>5.83</v>
      </c>
      <c r="E33" s="37" t="s">
        <v>72</v>
      </c>
      <c r="F33" s="28" t="str">
        <f t="shared" ca="1" si="0"/>
        <v>-</v>
      </c>
      <c r="G33" s="28" t="str">
        <f t="shared" ca="1" si="1"/>
        <v>-</v>
      </c>
      <c r="H33" s="29" t="str">
        <f t="shared" ca="1" si="2"/>
        <v>-</v>
      </c>
      <c r="I33" s="15"/>
      <c r="J33" s="16"/>
      <c r="K33" s="15"/>
      <c r="L33" s="12">
        <f t="shared" si="3"/>
        <v>0</v>
      </c>
      <c r="M33" s="74">
        <f t="shared" si="40"/>
        <v>7.8270599999999995</v>
      </c>
      <c r="N33" s="7">
        <f t="shared" si="41"/>
        <v>0</v>
      </c>
      <c r="O33" s="11" t="str">
        <f t="shared" si="4"/>
        <v>N</v>
      </c>
      <c r="P33" s="10"/>
      <c r="Q33" s="86">
        <f t="shared" ca="1" si="5"/>
        <v>0</v>
      </c>
      <c r="R33" s="87">
        <f t="shared" ca="1" si="6"/>
        <v>0</v>
      </c>
      <c r="S33" s="86">
        <f t="shared" ca="1" si="7"/>
        <v>0</v>
      </c>
      <c r="T33" s="87">
        <f t="shared" ca="1" si="8"/>
        <v>0</v>
      </c>
      <c r="U33" s="86">
        <f t="shared" ca="1" si="9"/>
        <v>0</v>
      </c>
      <c r="V33" s="87">
        <f t="shared" ca="1" si="10"/>
        <v>0</v>
      </c>
      <c r="W33" s="86">
        <f t="shared" ca="1" si="11"/>
        <v>0</v>
      </c>
      <c r="X33" s="87">
        <f t="shared" ca="1" si="12"/>
        <v>0</v>
      </c>
      <c r="Y33" s="86">
        <f t="shared" ca="1" si="13"/>
        <v>0</v>
      </c>
      <c r="Z33" s="87">
        <f t="shared" ca="1" si="14"/>
        <v>0</v>
      </c>
      <c r="AA33" s="86">
        <f t="shared" ca="1" si="15"/>
        <v>0</v>
      </c>
      <c r="AB33" s="87">
        <f t="shared" ca="1" si="16"/>
        <v>0</v>
      </c>
      <c r="AC33" s="86">
        <f t="shared" ca="1" si="17"/>
        <v>0</v>
      </c>
      <c r="AD33" s="87">
        <f t="shared" ca="1" si="18"/>
        <v>0</v>
      </c>
      <c r="AE33" s="86">
        <f t="shared" ca="1" si="19"/>
        <v>0</v>
      </c>
      <c r="AF33" s="87">
        <f t="shared" ca="1" si="20"/>
        <v>0</v>
      </c>
      <c r="AG33" s="86">
        <f t="shared" ca="1" si="21"/>
        <v>0</v>
      </c>
      <c r="AH33" s="87">
        <f t="shared" ca="1" si="22"/>
        <v>0</v>
      </c>
      <c r="AI33" s="86">
        <f t="shared" ca="1" si="23"/>
        <v>0</v>
      </c>
      <c r="AJ33" s="87">
        <f t="shared" ca="1" si="24"/>
        <v>0</v>
      </c>
      <c r="AK33" s="86">
        <f t="shared" ca="1" si="25"/>
        <v>0</v>
      </c>
      <c r="AL33" s="87">
        <f t="shared" ca="1" si="26"/>
        <v>0</v>
      </c>
      <c r="AM33" s="86">
        <f t="shared" ca="1" si="27"/>
        <v>0</v>
      </c>
      <c r="AN33" s="87">
        <f t="shared" ca="1" si="28"/>
        <v>0</v>
      </c>
      <c r="AO33" s="86">
        <f t="shared" ca="1" si="29"/>
        <v>0</v>
      </c>
      <c r="AP33" s="87">
        <f t="shared" ca="1" si="30"/>
        <v>0</v>
      </c>
      <c r="AQ33" s="86">
        <f t="shared" ca="1" si="31"/>
        <v>0</v>
      </c>
      <c r="AR33" s="87">
        <f t="shared" ca="1" si="32"/>
        <v>0</v>
      </c>
      <c r="AS33" s="86">
        <f t="shared" ca="1" si="33"/>
        <v>0</v>
      </c>
      <c r="AT33" s="87">
        <f t="shared" ca="1" si="34"/>
        <v>0</v>
      </c>
      <c r="AU33" s="86">
        <f t="shared" ca="1" si="35"/>
        <v>0</v>
      </c>
      <c r="AV33" s="87">
        <f t="shared" ca="1" si="36"/>
        <v>0</v>
      </c>
      <c r="AW33" s="86">
        <f t="shared" ca="1" si="37"/>
        <v>0</v>
      </c>
      <c r="AX33" s="87">
        <f t="shared" ca="1" si="38"/>
        <v>0</v>
      </c>
      <c r="AY33" s="86">
        <f t="shared" ca="1" si="37"/>
        <v>0</v>
      </c>
      <c r="AZ33" s="87">
        <f t="shared" ca="1" si="39"/>
        <v>0</v>
      </c>
    </row>
    <row r="34" spans="1:52" x14ac:dyDescent="0.2">
      <c r="A34" s="30">
        <v>12</v>
      </c>
      <c r="B34" s="46" t="s">
        <v>29</v>
      </c>
      <c r="C34" s="33" t="s">
        <v>30</v>
      </c>
      <c r="D34" s="36">
        <v>6.6</v>
      </c>
      <c r="E34" s="37" t="s">
        <v>72</v>
      </c>
      <c r="F34" s="28">
        <f t="shared" ca="1" si="0"/>
        <v>0</v>
      </c>
      <c r="G34" s="28">
        <f t="shared" ca="1" si="1"/>
        <v>0</v>
      </c>
      <c r="H34" s="29">
        <f t="shared" ca="1" si="2"/>
        <v>0</v>
      </c>
      <c r="I34" s="15">
        <v>292</v>
      </c>
      <c r="J34" s="16">
        <v>4</v>
      </c>
      <c r="K34" s="15"/>
      <c r="L34" s="12">
        <f t="shared" si="3"/>
        <v>73</v>
      </c>
      <c r="M34" s="74">
        <f t="shared" si="40"/>
        <v>8.1212</v>
      </c>
      <c r="N34" s="84">
        <f t="shared" si="41"/>
        <v>2371.3903999999998</v>
      </c>
      <c r="O34" s="11" t="str">
        <f t="shared" si="4"/>
        <v>-</v>
      </c>
      <c r="P34" s="10"/>
      <c r="Q34" s="107">
        <f>(ROUND(N34,0)-R34)/$Q$3</f>
        <v>2</v>
      </c>
      <c r="R34" s="104">
        <f>MOD(ROUND(N34,0),$Q$3)</f>
        <v>371</v>
      </c>
      <c r="S34" s="107">
        <f>(R34-T34)/$S$3</f>
        <v>0</v>
      </c>
      <c r="T34" s="104">
        <f>MOD(R34,$S$3)</f>
        <v>371</v>
      </c>
      <c r="U34" s="107">
        <f>(T34-V34)/$U$3</f>
        <v>1</v>
      </c>
      <c r="V34" s="104">
        <f>MOD(T34,$U$3)</f>
        <v>171</v>
      </c>
      <c r="W34" s="107">
        <f>(V34-X34)/$W$3</f>
        <v>1</v>
      </c>
      <c r="X34" s="104">
        <f>MOD(V34,$W$3)</f>
        <v>71</v>
      </c>
      <c r="Y34" s="107">
        <f>(X34-Z34)/$Y$3</f>
        <v>1</v>
      </c>
      <c r="Z34" s="104">
        <f>MOD(X34,$Y$3)</f>
        <v>21</v>
      </c>
      <c r="AA34" s="107">
        <f>(Z34-AB34)/$AA$3</f>
        <v>1</v>
      </c>
      <c r="AB34" s="104">
        <f>MOD(Z34,$AA$3)</f>
        <v>1</v>
      </c>
      <c r="AC34" s="107">
        <f>(AB34-AD34)/$AC$3</f>
        <v>0</v>
      </c>
      <c r="AD34" s="104">
        <f>MOD(AB34,$AC$3)</f>
        <v>1</v>
      </c>
      <c r="AE34" s="107">
        <f>(AD34-AF34)/$AE$3</f>
        <v>0</v>
      </c>
      <c r="AF34" s="104">
        <f>MOD(AD34,$AE$3)</f>
        <v>1</v>
      </c>
      <c r="AG34" s="107">
        <f>(AF34-AH34)/$AG$3</f>
        <v>0</v>
      </c>
      <c r="AH34" s="104">
        <f>MOD(AF34,$AG$3)</f>
        <v>1</v>
      </c>
      <c r="AI34" s="107">
        <f>(AH34-AJ34)/$AI$3</f>
        <v>1</v>
      </c>
      <c r="AJ34" s="103"/>
      <c r="AL34" s="10"/>
      <c r="AN34" s="10"/>
      <c r="AP34" s="10"/>
      <c r="AR34" s="10"/>
      <c r="AT34" s="10"/>
      <c r="AV34" s="10"/>
      <c r="AX34" s="10"/>
      <c r="AZ34" s="10"/>
    </row>
    <row r="35" spans="1:52" ht="12.75" hidden="1" customHeight="1" x14ac:dyDescent="0.2">
      <c r="A35" s="30"/>
      <c r="B35" s="46" t="s">
        <v>76</v>
      </c>
      <c r="C35" s="33" t="s">
        <v>54</v>
      </c>
      <c r="D35" s="36">
        <v>9.83</v>
      </c>
      <c r="E35" s="76" t="s">
        <v>72</v>
      </c>
      <c r="F35" s="28" t="str">
        <f t="shared" ca="1" si="0"/>
        <v>-</v>
      </c>
      <c r="G35" s="28" t="str">
        <f t="shared" ca="1" si="1"/>
        <v>-</v>
      </c>
      <c r="H35" s="29" t="str">
        <f t="shared" ca="1" si="2"/>
        <v>-</v>
      </c>
      <c r="I35" s="15"/>
      <c r="J35" s="16"/>
      <c r="K35" s="15"/>
      <c r="L35" s="12">
        <f t="shared" si="3"/>
        <v>0</v>
      </c>
      <c r="M35" s="74">
        <f t="shared" si="40"/>
        <v>9.3550599999999999</v>
      </c>
      <c r="N35" s="7">
        <f t="shared" si="41"/>
        <v>0</v>
      </c>
      <c r="O35" s="11" t="str">
        <f t="shared" si="4"/>
        <v>N</v>
      </c>
      <c r="P35" s="10"/>
      <c r="Q35" s="90">
        <f t="shared" ca="1" si="5"/>
        <v>0</v>
      </c>
      <c r="R35" s="91">
        <f t="shared" ca="1" si="6"/>
        <v>0</v>
      </c>
      <c r="S35" s="90">
        <f t="shared" ca="1" si="7"/>
        <v>0</v>
      </c>
      <c r="T35" s="91">
        <f t="shared" ca="1" si="8"/>
        <v>0</v>
      </c>
      <c r="U35" s="90">
        <f t="shared" ca="1" si="9"/>
        <v>0</v>
      </c>
      <c r="V35" s="91">
        <f t="shared" ca="1" si="10"/>
        <v>0</v>
      </c>
      <c r="W35" s="90">
        <f t="shared" ca="1" si="11"/>
        <v>0</v>
      </c>
      <c r="X35" s="91">
        <f t="shared" ca="1" si="12"/>
        <v>0</v>
      </c>
      <c r="Y35" s="90">
        <f t="shared" ca="1" si="13"/>
        <v>0</v>
      </c>
      <c r="Z35" s="91">
        <f t="shared" ca="1" si="14"/>
        <v>0</v>
      </c>
      <c r="AA35" s="90">
        <f t="shared" ca="1" si="15"/>
        <v>0</v>
      </c>
      <c r="AB35" s="91">
        <f t="shared" ca="1" si="16"/>
        <v>0</v>
      </c>
      <c r="AC35" s="90">
        <f t="shared" ca="1" si="17"/>
        <v>0</v>
      </c>
      <c r="AD35" s="91">
        <f t="shared" ca="1" si="18"/>
        <v>0</v>
      </c>
      <c r="AE35" s="90">
        <f t="shared" ca="1" si="19"/>
        <v>0</v>
      </c>
      <c r="AF35" s="91">
        <f t="shared" ca="1" si="20"/>
        <v>0</v>
      </c>
      <c r="AG35" s="90">
        <f t="shared" ca="1" si="21"/>
        <v>0</v>
      </c>
      <c r="AH35" s="91">
        <f t="shared" ca="1" si="22"/>
        <v>0</v>
      </c>
      <c r="AI35" s="90">
        <f t="shared" ca="1" si="23"/>
        <v>0</v>
      </c>
      <c r="AJ35" s="91">
        <f t="shared" ca="1" si="24"/>
        <v>0</v>
      </c>
      <c r="AK35" s="90">
        <f t="shared" ca="1" si="25"/>
        <v>0</v>
      </c>
      <c r="AL35" s="91">
        <f t="shared" ca="1" si="26"/>
        <v>0</v>
      </c>
      <c r="AM35" s="90">
        <f t="shared" ca="1" si="27"/>
        <v>0</v>
      </c>
      <c r="AN35" s="91">
        <f t="shared" ca="1" si="28"/>
        <v>0</v>
      </c>
      <c r="AO35" s="90">
        <f t="shared" ca="1" si="29"/>
        <v>0</v>
      </c>
      <c r="AP35" s="91">
        <f t="shared" ca="1" si="30"/>
        <v>0</v>
      </c>
      <c r="AQ35" s="90">
        <f t="shared" ca="1" si="31"/>
        <v>0</v>
      </c>
      <c r="AR35" s="91">
        <f t="shared" ca="1" si="32"/>
        <v>0</v>
      </c>
      <c r="AS35" s="90">
        <f t="shared" ca="1" si="33"/>
        <v>0</v>
      </c>
      <c r="AT35" s="91">
        <f t="shared" ca="1" si="34"/>
        <v>0</v>
      </c>
      <c r="AU35" s="90">
        <f t="shared" ca="1" si="35"/>
        <v>0</v>
      </c>
      <c r="AV35" s="91">
        <f t="shared" ca="1" si="36"/>
        <v>0</v>
      </c>
      <c r="AW35" s="90">
        <f t="shared" ca="1" si="37"/>
        <v>0</v>
      </c>
      <c r="AX35" s="91">
        <f t="shared" ca="1" si="38"/>
        <v>0</v>
      </c>
      <c r="AY35" s="90">
        <f t="shared" ca="1" si="37"/>
        <v>0</v>
      </c>
      <c r="AZ35" s="91">
        <f t="shared" ca="1" si="39"/>
        <v>0</v>
      </c>
    </row>
    <row r="36" spans="1:52" ht="12.75" hidden="1" customHeight="1" x14ac:dyDescent="0.2">
      <c r="A36" s="30"/>
      <c r="B36" s="60" t="s">
        <v>98</v>
      </c>
      <c r="C36" s="75" t="s">
        <v>139</v>
      </c>
      <c r="D36" s="36">
        <v>6.14</v>
      </c>
      <c r="E36" s="76" t="s">
        <v>48</v>
      </c>
      <c r="F36" s="28" t="str">
        <f t="shared" ca="1" si="0"/>
        <v>-</v>
      </c>
      <c r="G36" s="28" t="str">
        <f t="shared" ca="1" si="1"/>
        <v>-</v>
      </c>
      <c r="H36" s="29" t="str">
        <f t="shared" ca="1" si="2"/>
        <v>-</v>
      </c>
      <c r="I36" s="15"/>
      <c r="J36" s="16"/>
      <c r="K36" s="15"/>
      <c r="L36" s="12">
        <f t="shared" si="3"/>
        <v>0</v>
      </c>
      <c r="M36" s="74">
        <f t="shared" si="40"/>
        <v>7.9761799999999994</v>
      </c>
      <c r="N36" s="7">
        <f t="shared" si="41"/>
        <v>0</v>
      </c>
      <c r="O36" s="11" t="str">
        <f t="shared" si="4"/>
        <v>N</v>
      </c>
      <c r="P36" s="10"/>
      <c r="Q36" s="86">
        <f t="shared" ca="1" si="5"/>
        <v>0</v>
      </c>
      <c r="R36" s="87">
        <f t="shared" ca="1" si="6"/>
        <v>0</v>
      </c>
      <c r="S36" s="86">
        <f t="shared" ca="1" si="7"/>
        <v>0</v>
      </c>
      <c r="T36" s="87">
        <f t="shared" ca="1" si="8"/>
        <v>0</v>
      </c>
      <c r="U36" s="86">
        <f t="shared" ca="1" si="9"/>
        <v>0</v>
      </c>
      <c r="V36" s="87">
        <f t="shared" ca="1" si="10"/>
        <v>0</v>
      </c>
      <c r="W36" s="86">
        <f t="shared" ca="1" si="11"/>
        <v>0</v>
      </c>
      <c r="X36" s="87">
        <f t="shared" ca="1" si="12"/>
        <v>0</v>
      </c>
      <c r="Y36" s="86">
        <f t="shared" ca="1" si="13"/>
        <v>0</v>
      </c>
      <c r="Z36" s="87">
        <f t="shared" ca="1" si="14"/>
        <v>0</v>
      </c>
      <c r="AA36" s="86">
        <f t="shared" ca="1" si="15"/>
        <v>0</v>
      </c>
      <c r="AB36" s="87">
        <f t="shared" ca="1" si="16"/>
        <v>0</v>
      </c>
      <c r="AC36" s="86">
        <f t="shared" ca="1" si="17"/>
        <v>0</v>
      </c>
      <c r="AD36" s="87">
        <f t="shared" ca="1" si="18"/>
        <v>0</v>
      </c>
      <c r="AE36" s="86">
        <f t="shared" ca="1" si="19"/>
        <v>0</v>
      </c>
      <c r="AF36" s="87">
        <f t="shared" ca="1" si="20"/>
        <v>0</v>
      </c>
      <c r="AG36" s="86">
        <f t="shared" ca="1" si="21"/>
        <v>0</v>
      </c>
      <c r="AH36" s="87">
        <f t="shared" ca="1" si="22"/>
        <v>0</v>
      </c>
      <c r="AI36" s="86">
        <f t="shared" ca="1" si="23"/>
        <v>0</v>
      </c>
      <c r="AJ36" s="87">
        <f t="shared" ca="1" si="24"/>
        <v>0</v>
      </c>
      <c r="AK36" s="86">
        <f t="shared" ca="1" si="25"/>
        <v>0</v>
      </c>
      <c r="AL36" s="87">
        <f t="shared" ca="1" si="26"/>
        <v>0</v>
      </c>
      <c r="AM36" s="86">
        <f t="shared" ca="1" si="27"/>
        <v>0</v>
      </c>
      <c r="AN36" s="87">
        <f t="shared" ca="1" si="28"/>
        <v>0</v>
      </c>
      <c r="AO36" s="86">
        <f t="shared" ca="1" si="29"/>
        <v>0</v>
      </c>
      <c r="AP36" s="87">
        <f t="shared" ca="1" si="30"/>
        <v>0</v>
      </c>
      <c r="AQ36" s="86">
        <f t="shared" ca="1" si="31"/>
        <v>0</v>
      </c>
      <c r="AR36" s="87">
        <f t="shared" ca="1" si="32"/>
        <v>0</v>
      </c>
      <c r="AS36" s="86">
        <f t="shared" ca="1" si="33"/>
        <v>0</v>
      </c>
      <c r="AT36" s="87">
        <f t="shared" ca="1" si="34"/>
        <v>0</v>
      </c>
      <c r="AU36" s="86">
        <f t="shared" ca="1" si="35"/>
        <v>0</v>
      </c>
      <c r="AV36" s="87">
        <f t="shared" ca="1" si="36"/>
        <v>0</v>
      </c>
      <c r="AW36" s="86">
        <f t="shared" ca="1" si="37"/>
        <v>0</v>
      </c>
      <c r="AX36" s="87">
        <f t="shared" ca="1" si="38"/>
        <v>0</v>
      </c>
      <c r="AY36" s="86">
        <f t="shared" ca="1" si="37"/>
        <v>0</v>
      </c>
      <c r="AZ36" s="87">
        <f t="shared" ca="1" si="39"/>
        <v>0</v>
      </c>
    </row>
    <row r="37" spans="1:52" ht="12.75" customHeight="1" x14ac:dyDescent="0.2">
      <c r="A37" s="30">
        <v>18</v>
      </c>
      <c r="B37" s="46" t="s">
        <v>6</v>
      </c>
      <c r="C37" s="33" t="s">
        <v>38</v>
      </c>
      <c r="D37" s="36">
        <v>7.9</v>
      </c>
      <c r="E37" s="37" t="s">
        <v>72</v>
      </c>
      <c r="F37" s="28">
        <f t="shared" ref="F37:F68" ca="1" si="142">IF(A37=0,"-",OFFSET(B$84,A37,))</f>
        <v>0</v>
      </c>
      <c r="G37" s="28">
        <f t="shared" ref="G37:G68" ca="1" si="143">IF(A37=0,"-",OFFSET(F$84,A37,))</f>
        <v>0</v>
      </c>
      <c r="H37" s="29">
        <f t="shared" ref="H37:H68" ca="1" si="144">IF(A37=0,"-",OFFSET(D$84,A37,))</f>
        <v>0</v>
      </c>
      <c r="I37" s="15">
        <v>1266</v>
      </c>
      <c r="J37" s="16">
        <v>16</v>
      </c>
      <c r="K37" s="15"/>
      <c r="L37" s="12">
        <f t="shared" si="3"/>
        <v>79.125</v>
      </c>
      <c r="M37" s="74">
        <f t="shared" si="40"/>
        <v>8.617799999999999</v>
      </c>
      <c r="N37" s="84">
        <f t="shared" si="41"/>
        <v>10910.134799999998</v>
      </c>
      <c r="O37" s="11" t="str">
        <f t="shared" si="4"/>
        <v>-</v>
      </c>
      <c r="P37" s="10"/>
      <c r="Q37" s="107">
        <f t="shared" ref="Q37:Q38" si="145">(ROUND(N37,0)-R37)/$Q$3</f>
        <v>10</v>
      </c>
      <c r="R37" s="104">
        <f t="shared" ref="R37:R38" si="146">MOD(ROUND(N37,0),$Q$3)</f>
        <v>910</v>
      </c>
      <c r="S37" s="107">
        <f t="shared" ref="S37:S38" si="147">(R37-T37)/$S$3</f>
        <v>1</v>
      </c>
      <c r="T37" s="104">
        <f t="shared" ref="T37:T38" si="148">MOD(R37,$S$3)</f>
        <v>410</v>
      </c>
      <c r="U37" s="107">
        <f t="shared" ref="U37:U38" si="149">(T37-V37)/$U$3</f>
        <v>2</v>
      </c>
      <c r="V37" s="104">
        <f t="shared" ref="V37:V38" si="150">MOD(T37,$U$3)</f>
        <v>10</v>
      </c>
      <c r="W37" s="107">
        <f t="shared" ref="W37:W38" si="151">(V37-X37)/$W$3</f>
        <v>0</v>
      </c>
      <c r="X37" s="104">
        <f t="shared" ref="X37:X38" si="152">MOD(V37,$W$3)</f>
        <v>10</v>
      </c>
      <c r="Y37" s="107">
        <f t="shared" ref="Y37:Y38" si="153">(X37-Z37)/$Y$3</f>
        <v>0</v>
      </c>
      <c r="Z37" s="104">
        <f t="shared" ref="Z37:Z38" si="154">MOD(X37,$Y$3)</f>
        <v>10</v>
      </c>
      <c r="AA37" s="107">
        <f t="shared" ref="AA37:AA38" si="155">(Z37-AB37)/$AA$3</f>
        <v>0</v>
      </c>
      <c r="AB37" s="104">
        <f t="shared" ref="AB37:AB38" si="156">MOD(Z37,$AA$3)</f>
        <v>10</v>
      </c>
      <c r="AC37" s="107">
        <f t="shared" ref="AC37:AC38" si="157">(AB37-AD37)/$AC$3</f>
        <v>1</v>
      </c>
      <c r="AD37" s="104">
        <f t="shared" ref="AD37:AD38" si="158">MOD(AB37,$AC$3)</f>
        <v>0</v>
      </c>
      <c r="AE37" s="107">
        <f t="shared" ref="AE37:AE38" si="159">(AD37-AF37)/$AE$3</f>
        <v>0</v>
      </c>
      <c r="AF37" s="104">
        <f t="shared" ref="AF37:AF38" si="160">MOD(AD37,$AE$3)</f>
        <v>0</v>
      </c>
      <c r="AG37" s="107">
        <f t="shared" ref="AG37:AG38" si="161">(AF37-AH37)/$AG$3</f>
        <v>0</v>
      </c>
      <c r="AH37" s="104">
        <f t="shared" ref="AH37:AH38" si="162">MOD(AF37,$AG$3)</f>
        <v>0</v>
      </c>
      <c r="AI37" s="107">
        <f t="shared" ref="AI37:AI38" si="163">(AH37-AJ37)/$AI$3</f>
        <v>0</v>
      </c>
      <c r="AJ37" s="103"/>
      <c r="AL37" s="10"/>
      <c r="AN37" s="10"/>
      <c r="AP37" s="10"/>
      <c r="AR37" s="10"/>
      <c r="AT37" s="10"/>
      <c r="AV37" s="10"/>
      <c r="AX37" s="10"/>
      <c r="AZ37" s="10"/>
    </row>
    <row r="38" spans="1:52" ht="12.75" customHeight="1" x14ac:dyDescent="0.2">
      <c r="A38" s="30">
        <v>8</v>
      </c>
      <c r="B38" s="46" t="s">
        <v>44</v>
      </c>
      <c r="C38" s="33" t="s">
        <v>45</v>
      </c>
      <c r="D38" s="36">
        <v>5.4</v>
      </c>
      <c r="E38" s="37" t="s">
        <v>72</v>
      </c>
      <c r="F38" s="28">
        <f t="shared" ca="1" si="142"/>
        <v>5</v>
      </c>
      <c r="G38" s="28">
        <f t="shared" ca="1" si="143"/>
        <v>16</v>
      </c>
      <c r="H38" s="29">
        <f t="shared" ca="1" si="144"/>
        <v>1</v>
      </c>
      <c r="I38" s="15">
        <v>320</v>
      </c>
      <c r="J38" s="16">
        <v>4</v>
      </c>
      <c r="K38" s="15"/>
      <c r="L38" s="12">
        <f t="shared" ref="L38:L71" si="164">IFERROR(I38/J38,0)</f>
        <v>80</v>
      </c>
      <c r="M38" s="74">
        <f t="shared" si="40"/>
        <v>7.6627999999999998</v>
      </c>
      <c r="N38" s="84">
        <f t="shared" si="41"/>
        <v>2452.096</v>
      </c>
      <c r="O38" s="11" t="str">
        <f t="shared" si="4"/>
        <v>-</v>
      </c>
      <c r="P38" s="10"/>
      <c r="Q38" s="107">
        <f t="shared" si="145"/>
        <v>2</v>
      </c>
      <c r="R38" s="104">
        <f t="shared" si="146"/>
        <v>452</v>
      </c>
      <c r="S38" s="107">
        <f t="shared" si="147"/>
        <v>0</v>
      </c>
      <c r="T38" s="104">
        <f t="shared" si="148"/>
        <v>452</v>
      </c>
      <c r="U38" s="107">
        <f t="shared" si="149"/>
        <v>2</v>
      </c>
      <c r="V38" s="104">
        <f t="shared" si="150"/>
        <v>52</v>
      </c>
      <c r="W38" s="107">
        <f t="shared" si="151"/>
        <v>0</v>
      </c>
      <c r="X38" s="104">
        <f t="shared" si="152"/>
        <v>52</v>
      </c>
      <c r="Y38" s="107">
        <f t="shared" si="153"/>
        <v>1</v>
      </c>
      <c r="Z38" s="104">
        <f t="shared" si="154"/>
        <v>2</v>
      </c>
      <c r="AA38" s="107">
        <f t="shared" si="155"/>
        <v>0</v>
      </c>
      <c r="AB38" s="104">
        <f t="shared" si="156"/>
        <v>2</v>
      </c>
      <c r="AC38" s="107">
        <f t="shared" si="157"/>
        <v>0</v>
      </c>
      <c r="AD38" s="104">
        <f t="shared" si="158"/>
        <v>2</v>
      </c>
      <c r="AE38" s="107">
        <f t="shared" si="159"/>
        <v>0</v>
      </c>
      <c r="AF38" s="104">
        <f t="shared" si="160"/>
        <v>2</v>
      </c>
      <c r="AG38" s="107">
        <f t="shared" si="161"/>
        <v>1</v>
      </c>
      <c r="AH38" s="104">
        <f t="shared" si="162"/>
        <v>0</v>
      </c>
      <c r="AI38" s="107">
        <f t="shared" si="163"/>
        <v>0</v>
      </c>
      <c r="AJ38" s="103"/>
      <c r="AL38" s="10"/>
      <c r="AN38" s="10"/>
      <c r="AP38" s="10"/>
      <c r="AR38" s="10"/>
      <c r="AT38" s="10"/>
      <c r="AV38" s="10"/>
      <c r="AX38" s="10"/>
      <c r="AZ38" s="10"/>
    </row>
    <row r="39" spans="1:52" hidden="1" x14ac:dyDescent="0.2">
      <c r="A39" s="30"/>
      <c r="B39" s="60" t="s">
        <v>102</v>
      </c>
      <c r="C39" s="75" t="s">
        <v>140</v>
      </c>
      <c r="D39" s="36">
        <v>5.4</v>
      </c>
      <c r="E39" s="61" t="s">
        <v>48</v>
      </c>
      <c r="F39" s="28" t="str">
        <f t="shared" ca="1" si="142"/>
        <v>-</v>
      </c>
      <c r="G39" s="28" t="str">
        <f t="shared" ca="1" si="143"/>
        <v>-</v>
      </c>
      <c r="H39" s="29" t="str">
        <f t="shared" ca="1" si="144"/>
        <v>-</v>
      </c>
      <c r="I39" s="15"/>
      <c r="J39" s="16"/>
      <c r="K39" s="15"/>
      <c r="L39" s="12">
        <f t="shared" si="164"/>
        <v>0</v>
      </c>
      <c r="M39" s="74">
        <f t="shared" si="40"/>
        <v>7.6898</v>
      </c>
      <c r="N39" s="7">
        <f t="shared" si="41"/>
        <v>0</v>
      </c>
      <c r="O39" s="11" t="str">
        <f t="shared" ref="O39:O73" si="165">IF(N39=0,"N","-")</f>
        <v>N</v>
      </c>
      <c r="P39" s="10"/>
      <c r="Q39" s="90">
        <f t="shared" ref="Q39:Q71" ca="1" si="166">IF(Q$3=$F39,1,0)*$N39</f>
        <v>0</v>
      </c>
      <c r="R39" s="91">
        <f t="shared" ref="R39:R73" ca="1" si="167">IF(Q39=0,"0",$J39)*1</f>
        <v>0</v>
      </c>
      <c r="S39" s="90">
        <f t="shared" ref="S39:S81" ca="1" si="168">IF(S$3=$F39,1,0)*$N39</f>
        <v>0</v>
      </c>
      <c r="T39" s="91">
        <f t="shared" ref="T39:T73" ca="1" si="169">IF(S39=0,"0",$J39)*1</f>
        <v>0</v>
      </c>
      <c r="U39" s="90">
        <f t="shared" ref="U39:U71" ca="1" si="170">IF(U$3=$F39,1,0)*$N39</f>
        <v>0</v>
      </c>
      <c r="V39" s="91">
        <f t="shared" ref="V39:V73" ca="1" si="171">IF(U39=0,"0",$J39)*1</f>
        <v>0</v>
      </c>
      <c r="W39" s="90">
        <f t="shared" ref="W39:W71" ca="1" si="172">IF(W$3=$F39,1,0)*$N39</f>
        <v>0</v>
      </c>
      <c r="X39" s="91">
        <f t="shared" ref="X39:X73" ca="1" si="173">IF(W39=0,"0",$J39)*1</f>
        <v>0</v>
      </c>
      <c r="Y39" s="90">
        <f t="shared" ref="Y39:Y71" ca="1" si="174">IF(Y$3=$F39,1,0)*$N39</f>
        <v>0</v>
      </c>
      <c r="Z39" s="91">
        <f t="shared" ref="Z39:Z73" ca="1" si="175">IF(Y39=0,"0",$J39)*1</f>
        <v>0</v>
      </c>
      <c r="AA39" s="90">
        <f t="shared" ref="AA39:AA71" ca="1" si="176">IF(AA$3=$F39,1,0)*$N39</f>
        <v>0</v>
      </c>
      <c r="AB39" s="91">
        <f t="shared" ref="AB39:AB73" ca="1" si="177">IF(AA39=0,"0",$J39)*1</f>
        <v>0</v>
      </c>
      <c r="AC39" s="90">
        <f t="shared" ref="AC39:AC71" ca="1" si="178">IF(AC$3=$F39,1,0)*$N39</f>
        <v>0</v>
      </c>
      <c r="AD39" s="91">
        <f t="shared" ref="AD39:AD73" ca="1" si="179">IF(AC39=0,"0",$J39)*1</f>
        <v>0</v>
      </c>
      <c r="AE39" s="90">
        <f t="shared" ref="AE39:AE71" ca="1" si="180">IF(AE$3=$F39,1,0)*$N39</f>
        <v>0</v>
      </c>
      <c r="AF39" s="91">
        <f t="shared" ref="AF39:AF73" ca="1" si="181">IF(AE39=0,"0",$J39)*1</f>
        <v>0</v>
      </c>
      <c r="AG39" s="90">
        <f t="shared" ref="AG39:AG71" ca="1" si="182">IF(AG$3=$F39,1,0)*$N39</f>
        <v>0</v>
      </c>
      <c r="AH39" s="91">
        <f t="shared" ref="AH39:AH73" ca="1" si="183">IF(AG39=0,"0",$J39)*1</f>
        <v>0</v>
      </c>
      <c r="AI39" s="90">
        <f t="shared" ref="AI39:AI71" ca="1" si="184">IF(AI$3=$F39,1,0)*$N39</f>
        <v>0</v>
      </c>
      <c r="AJ39" s="91">
        <f t="shared" ref="AJ39:AJ73" ca="1" si="185">IF(AI39=0,"0",$J39)*1</f>
        <v>0</v>
      </c>
      <c r="AK39" s="90">
        <f t="shared" ref="AK39:AK71" ca="1" si="186">IF(AK$3=$F39,1,0)*$N39</f>
        <v>0</v>
      </c>
      <c r="AL39" s="91">
        <f t="shared" ref="AL39:AL73" ca="1" si="187">IF(AK39=0,"0",$J39)*1</f>
        <v>0</v>
      </c>
      <c r="AM39" s="90">
        <f t="shared" ref="AM39:AM71" ca="1" si="188">IF(AM$3=$F39,1,0)*$N39</f>
        <v>0</v>
      </c>
      <c r="AN39" s="91">
        <f t="shared" ref="AN39:AN73" ca="1" si="189">IF(AM39=0,"0",$J39)*1</f>
        <v>0</v>
      </c>
      <c r="AO39" s="90">
        <f t="shared" ref="AO39:AO71" ca="1" si="190">IF(AO$3=$F39,1,0)*$N39</f>
        <v>0</v>
      </c>
      <c r="AP39" s="91">
        <f t="shared" ref="AP39:AP73" ca="1" si="191">IF(AO39=0,"0",$J39)*1</f>
        <v>0</v>
      </c>
      <c r="AQ39" s="90">
        <f t="shared" ref="AQ39:AQ71" ca="1" si="192">IF(AQ$3=$F39,1,0)*$N39</f>
        <v>0</v>
      </c>
      <c r="AR39" s="91">
        <f t="shared" ref="AR39:AR73" ca="1" si="193">IF(AQ39=0,"0",$J39)*1</f>
        <v>0</v>
      </c>
      <c r="AS39" s="90">
        <f t="shared" ref="AS39:AS71" ca="1" si="194">IF(AS$3=$F39,1,0)*$N39</f>
        <v>0</v>
      </c>
      <c r="AT39" s="91">
        <f t="shared" ref="AT39:AT73" ca="1" si="195">IF(AS39=0,"0",$J39)*1</f>
        <v>0</v>
      </c>
      <c r="AU39" s="90">
        <f t="shared" ref="AU39:AU71" ca="1" si="196">IF(AU$3=$F39,1,0)*$N39</f>
        <v>0</v>
      </c>
      <c r="AV39" s="91">
        <f t="shared" ref="AV39:AV73" ca="1" si="197">IF(AU39=0,"0",$J39)*1</f>
        <v>0</v>
      </c>
      <c r="AW39" s="90">
        <f t="shared" ref="AW39:AY71" ca="1" si="198">IF(AW$3=$F39,1,0)*$N39</f>
        <v>0</v>
      </c>
      <c r="AX39" s="91">
        <f t="shared" ref="AX39:AX73" ca="1" si="199">IF(AW39=0,"0",$J39)*1</f>
        <v>0</v>
      </c>
      <c r="AY39" s="90">
        <f t="shared" ca="1" si="198"/>
        <v>0</v>
      </c>
      <c r="AZ39" s="91">
        <f t="shared" ca="1" si="39"/>
        <v>0</v>
      </c>
    </row>
    <row r="40" spans="1:52" hidden="1" x14ac:dyDescent="0.2">
      <c r="A40" s="30"/>
      <c r="B40" s="60" t="s">
        <v>119</v>
      </c>
      <c r="C40" s="75" t="s">
        <v>141</v>
      </c>
      <c r="D40" s="36">
        <v>6.4</v>
      </c>
      <c r="E40" s="61" t="s">
        <v>48</v>
      </c>
      <c r="F40" s="28" t="str">
        <f t="shared" ca="1" si="142"/>
        <v>-</v>
      </c>
      <c r="G40" s="28" t="str">
        <f t="shared" ca="1" si="143"/>
        <v>-</v>
      </c>
      <c r="H40" s="29" t="str">
        <f t="shared" ca="1" si="144"/>
        <v>-</v>
      </c>
      <c r="I40" s="15"/>
      <c r="J40" s="16"/>
      <c r="K40" s="15"/>
      <c r="L40" s="12">
        <f t="shared" si="164"/>
        <v>0</v>
      </c>
      <c r="M40" s="74">
        <f t="shared" si="40"/>
        <v>8.0768000000000004</v>
      </c>
      <c r="N40" s="7">
        <f t="shared" si="41"/>
        <v>0</v>
      </c>
      <c r="O40" s="11" t="str">
        <f t="shared" si="165"/>
        <v>N</v>
      </c>
      <c r="P40" s="10"/>
      <c r="Q40" s="18">
        <f t="shared" ca="1" si="166"/>
        <v>0</v>
      </c>
      <c r="R40" s="8">
        <f t="shared" ca="1" si="167"/>
        <v>0</v>
      </c>
      <c r="S40" s="18">
        <f t="shared" ca="1" si="168"/>
        <v>0</v>
      </c>
      <c r="T40" s="8">
        <f t="shared" ca="1" si="169"/>
        <v>0</v>
      </c>
      <c r="U40" s="18">
        <f t="shared" ca="1" si="170"/>
        <v>0</v>
      </c>
      <c r="V40" s="8">
        <f t="shared" ca="1" si="171"/>
        <v>0</v>
      </c>
      <c r="W40" s="18">
        <f t="shared" ca="1" si="172"/>
        <v>0</v>
      </c>
      <c r="X40" s="8">
        <f t="shared" ca="1" si="173"/>
        <v>0</v>
      </c>
      <c r="Y40" s="18">
        <f t="shared" ca="1" si="174"/>
        <v>0</v>
      </c>
      <c r="Z40" s="8">
        <f t="shared" ca="1" si="175"/>
        <v>0</v>
      </c>
      <c r="AA40" s="18">
        <f t="shared" ca="1" si="176"/>
        <v>0</v>
      </c>
      <c r="AB40" s="8">
        <f t="shared" ca="1" si="177"/>
        <v>0</v>
      </c>
      <c r="AC40" s="18">
        <f t="shared" ca="1" si="178"/>
        <v>0</v>
      </c>
      <c r="AD40" s="8">
        <f t="shared" ca="1" si="179"/>
        <v>0</v>
      </c>
      <c r="AE40" s="18">
        <f t="shared" ca="1" si="180"/>
        <v>0</v>
      </c>
      <c r="AF40" s="8">
        <f t="shared" ca="1" si="181"/>
        <v>0</v>
      </c>
      <c r="AG40" s="18">
        <f t="shared" ca="1" si="182"/>
        <v>0</v>
      </c>
      <c r="AH40" s="8">
        <f t="shared" ca="1" si="183"/>
        <v>0</v>
      </c>
      <c r="AI40" s="18">
        <f t="shared" ca="1" si="184"/>
        <v>0</v>
      </c>
      <c r="AJ40" s="8">
        <f t="shared" ca="1" si="185"/>
        <v>0</v>
      </c>
      <c r="AK40" s="18">
        <f t="shared" ca="1" si="186"/>
        <v>0</v>
      </c>
      <c r="AL40" s="8">
        <f t="shared" ca="1" si="187"/>
        <v>0</v>
      </c>
      <c r="AM40" s="18">
        <f t="shared" ca="1" si="188"/>
        <v>0</v>
      </c>
      <c r="AN40" s="8">
        <f t="shared" ca="1" si="189"/>
        <v>0</v>
      </c>
      <c r="AO40" s="18">
        <f t="shared" ca="1" si="190"/>
        <v>0</v>
      </c>
      <c r="AP40" s="8">
        <f t="shared" ca="1" si="191"/>
        <v>0</v>
      </c>
      <c r="AQ40" s="18">
        <f t="shared" ca="1" si="192"/>
        <v>0</v>
      </c>
      <c r="AR40" s="8">
        <f t="shared" ca="1" si="193"/>
        <v>0</v>
      </c>
      <c r="AS40" s="18">
        <f t="shared" ca="1" si="194"/>
        <v>0</v>
      </c>
      <c r="AT40" s="8">
        <f t="shared" ca="1" si="195"/>
        <v>0</v>
      </c>
      <c r="AU40" s="18">
        <f t="shared" ca="1" si="196"/>
        <v>0</v>
      </c>
      <c r="AV40" s="8">
        <f t="shared" ca="1" si="197"/>
        <v>0</v>
      </c>
      <c r="AW40" s="18">
        <f t="shared" ca="1" si="198"/>
        <v>0</v>
      </c>
      <c r="AX40" s="8">
        <f t="shared" ca="1" si="199"/>
        <v>0</v>
      </c>
      <c r="AY40" s="18">
        <f t="shared" ca="1" si="198"/>
        <v>0</v>
      </c>
      <c r="AZ40" s="8">
        <f t="shared" ca="1" si="39"/>
        <v>0</v>
      </c>
    </row>
    <row r="41" spans="1:52" hidden="1" x14ac:dyDescent="0.2">
      <c r="A41" s="30"/>
      <c r="B41" s="65" t="s">
        <v>112</v>
      </c>
      <c r="C41" s="75" t="s">
        <v>142</v>
      </c>
      <c r="D41" s="36">
        <v>6.07</v>
      </c>
      <c r="E41" s="61" t="s">
        <v>48</v>
      </c>
      <c r="F41" s="28" t="str">
        <f t="shared" ca="1" si="142"/>
        <v>-</v>
      </c>
      <c r="G41" s="28" t="str">
        <f t="shared" ca="1" si="143"/>
        <v>-</v>
      </c>
      <c r="H41" s="29" t="str">
        <f t="shared" ca="1" si="144"/>
        <v>-</v>
      </c>
      <c r="I41" s="15"/>
      <c r="J41" s="16"/>
      <c r="K41" s="15"/>
      <c r="L41" s="12">
        <f t="shared" si="164"/>
        <v>0</v>
      </c>
      <c r="M41" s="74">
        <f t="shared" si="40"/>
        <v>7.94909</v>
      </c>
      <c r="N41" s="7">
        <f t="shared" si="41"/>
        <v>0</v>
      </c>
      <c r="O41" s="11" t="str">
        <f t="shared" si="165"/>
        <v>N</v>
      </c>
      <c r="P41" s="10"/>
      <c r="Q41" s="86">
        <f t="shared" ca="1" si="166"/>
        <v>0</v>
      </c>
      <c r="R41" s="87">
        <f t="shared" ca="1" si="167"/>
        <v>0</v>
      </c>
      <c r="S41" s="86">
        <f t="shared" ca="1" si="168"/>
        <v>0</v>
      </c>
      <c r="T41" s="87">
        <f t="shared" ca="1" si="169"/>
        <v>0</v>
      </c>
      <c r="U41" s="86">
        <f t="shared" ca="1" si="170"/>
        <v>0</v>
      </c>
      <c r="V41" s="87">
        <f t="shared" ca="1" si="171"/>
        <v>0</v>
      </c>
      <c r="W41" s="86">
        <f t="shared" ca="1" si="172"/>
        <v>0</v>
      </c>
      <c r="X41" s="87">
        <f t="shared" ca="1" si="173"/>
        <v>0</v>
      </c>
      <c r="Y41" s="86">
        <f t="shared" ca="1" si="174"/>
        <v>0</v>
      </c>
      <c r="Z41" s="87">
        <f t="shared" ca="1" si="175"/>
        <v>0</v>
      </c>
      <c r="AA41" s="86">
        <f t="shared" ca="1" si="176"/>
        <v>0</v>
      </c>
      <c r="AB41" s="87">
        <f t="shared" ca="1" si="177"/>
        <v>0</v>
      </c>
      <c r="AC41" s="86">
        <f t="shared" ca="1" si="178"/>
        <v>0</v>
      </c>
      <c r="AD41" s="87">
        <f t="shared" ca="1" si="179"/>
        <v>0</v>
      </c>
      <c r="AE41" s="86">
        <f t="shared" ca="1" si="180"/>
        <v>0</v>
      </c>
      <c r="AF41" s="87">
        <f t="shared" ca="1" si="181"/>
        <v>0</v>
      </c>
      <c r="AG41" s="86">
        <f t="shared" ca="1" si="182"/>
        <v>0</v>
      </c>
      <c r="AH41" s="87">
        <f t="shared" ca="1" si="183"/>
        <v>0</v>
      </c>
      <c r="AI41" s="86">
        <f t="shared" ca="1" si="184"/>
        <v>0</v>
      </c>
      <c r="AJ41" s="87">
        <f t="shared" ca="1" si="185"/>
        <v>0</v>
      </c>
      <c r="AK41" s="86">
        <f t="shared" ca="1" si="186"/>
        <v>0</v>
      </c>
      <c r="AL41" s="87">
        <f t="shared" ca="1" si="187"/>
        <v>0</v>
      </c>
      <c r="AM41" s="86">
        <f t="shared" ca="1" si="188"/>
        <v>0</v>
      </c>
      <c r="AN41" s="87">
        <f t="shared" ca="1" si="189"/>
        <v>0</v>
      </c>
      <c r="AO41" s="86">
        <f t="shared" ca="1" si="190"/>
        <v>0</v>
      </c>
      <c r="AP41" s="87">
        <f t="shared" ca="1" si="191"/>
        <v>0</v>
      </c>
      <c r="AQ41" s="86">
        <f t="shared" ca="1" si="192"/>
        <v>0</v>
      </c>
      <c r="AR41" s="87">
        <f t="shared" ca="1" si="193"/>
        <v>0</v>
      </c>
      <c r="AS41" s="86">
        <f t="shared" ca="1" si="194"/>
        <v>0</v>
      </c>
      <c r="AT41" s="87">
        <f t="shared" ca="1" si="195"/>
        <v>0</v>
      </c>
      <c r="AU41" s="86">
        <f t="shared" ca="1" si="196"/>
        <v>0</v>
      </c>
      <c r="AV41" s="87">
        <f t="shared" ca="1" si="197"/>
        <v>0</v>
      </c>
      <c r="AW41" s="86">
        <f t="shared" ca="1" si="198"/>
        <v>0</v>
      </c>
      <c r="AX41" s="87">
        <f t="shared" ca="1" si="199"/>
        <v>0</v>
      </c>
      <c r="AY41" s="86">
        <f t="shared" ca="1" si="198"/>
        <v>0</v>
      </c>
      <c r="AZ41" s="87">
        <f t="shared" ca="1" si="39"/>
        <v>0</v>
      </c>
    </row>
    <row r="42" spans="1:52" ht="12.75" customHeight="1" x14ac:dyDescent="0.2">
      <c r="A42" s="30">
        <v>4</v>
      </c>
      <c r="B42" s="46" t="s">
        <v>55</v>
      </c>
      <c r="C42" s="75" t="s">
        <v>147</v>
      </c>
      <c r="D42" s="36">
        <v>6.8</v>
      </c>
      <c r="E42" s="37" t="s">
        <v>48</v>
      </c>
      <c r="F42" s="28">
        <f t="shared" ca="1" si="142"/>
        <v>100</v>
      </c>
      <c r="G42" s="28">
        <f t="shared" ca="1" si="143"/>
        <v>11</v>
      </c>
      <c r="H42" s="29">
        <f t="shared" ca="1" si="144"/>
        <v>1</v>
      </c>
      <c r="I42" s="15">
        <v>1759</v>
      </c>
      <c r="J42" s="16">
        <v>23</v>
      </c>
      <c r="K42" s="15"/>
      <c r="L42" s="12">
        <f t="shared" si="164"/>
        <v>76.478260869565219</v>
      </c>
      <c r="M42" s="74">
        <f t="shared" si="40"/>
        <v>8.2316000000000003</v>
      </c>
      <c r="N42" s="84">
        <f t="shared" si="41"/>
        <v>14479.384400000001</v>
      </c>
      <c r="O42" s="11" t="str">
        <f t="shared" si="165"/>
        <v>-</v>
      </c>
      <c r="P42" s="10"/>
      <c r="Q42" s="107">
        <f t="shared" ref="Q42:Q44" si="200">(ROUND(N42,0)-R42)/$Q$3</f>
        <v>14</v>
      </c>
      <c r="R42" s="104">
        <f t="shared" ref="R42:R44" si="201">MOD(ROUND(N42,0),$Q$3)</f>
        <v>479</v>
      </c>
      <c r="S42" s="107">
        <f t="shared" ref="S42:S44" si="202">(R42-T42)/$S$3</f>
        <v>0</v>
      </c>
      <c r="T42" s="104">
        <f t="shared" ref="T42:T44" si="203">MOD(R42,$S$3)</f>
        <v>479</v>
      </c>
      <c r="U42" s="107">
        <f t="shared" ref="U42:U44" si="204">(T42-V42)/$U$3</f>
        <v>2</v>
      </c>
      <c r="V42" s="104">
        <f t="shared" ref="V42:V44" si="205">MOD(T42,$U$3)</f>
        <v>79</v>
      </c>
      <c r="W42" s="107">
        <f t="shared" ref="W42:W44" si="206">(V42-X42)/$W$3</f>
        <v>0</v>
      </c>
      <c r="X42" s="104">
        <f t="shared" ref="X42:X44" si="207">MOD(V42,$W$3)</f>
        <v>79</v>
      </c>
      <c r="Y42" s="107">
        <f t="shared" ref="Y42:Y44" si="208">(X42-Z42)/$Y$3</f>
        <v>1</v>
      </c>
      <c r="Z42" s="104">
        <f t="shared" ref="Z42:Z44" si="209">MOD(X42,$Y$3)</f>
        <v>29</v>
      </c>
      <c r="AA42" s="107">
        <f t="shared" ref="AA42:AA44" si="210">(Z42-AB42)/$AA$3</f>
        <v>1</v>
      </c>
      <c r="AB42" s="104">
        <f t="shared" ref="AB42:AB44" si="211">MOD(Z42,$AA$3)</f>
        <v>9</v>
      </c>
      <c r="AC42" s="107">
        <f t="shared" ref="AC42:AC44" si="212">(AB42-AD42)/$AC$3</f>
        <v>0</v>
      </c>
      <c r="AD42" s="104">
        <f t="shared" ref="AD42:AD44" si="213">MOD(AB42,$AC$3)</f>
        <v>9</v>
      </c>
      <c r="AE42" s="107">
        <f t="shared" ref="AE42:AE44" si="214">(AD42-AF42)/$AE$3</f>
        <v>1</v>
      </c>
      <c r="AF42" s="104">
        <f t="shared" ref="AF42:AF44" si="215">MOD(AD42,$AE$3)</f>
        <v>4</v>
      </c>
      <c r="AG42" s="107">
        <f t="shared" ref="AG42:AG44" si="216">(AF42-AH42)/$AG$3</f>
        <v>2</v>
      </c>
      <c r="AH42" s="104">
        <f t="shared" ref="AH42:AH44" si="217">MOD(AF42,$AG$3)</f>
        <v>0</v>
      </c>
      <c r="AI42" s="107">
        <f t="shared" ref="AI42:AI44" si="218">(AH42-AJ42)/$AI$3</f>
        <v>0</v>
      </c>
      <c r="AJ42" s="103"/>
      <c r="AL42" s="10"/>
      <c r="AN42" s="10"/>
      <c r="AP42" s="10"/>
      <c r="AR42" s="10"/>
      <c r="AT42" s="10"/>
      <c r="AV42" s="10"/>
      <c r="AX42" s="10"/>
      <c r="AZ42" s="10"/>
    </row>
    <row r="43" spans="1:52" ht="12.75" customHeight="1" x14ac:dyDescent="0.2">
      <c r="A43" s="30">
        <v>2</v>
      </c>
      <c r="B43" s="46" t="s">
        <v>18</v>
      </c>
      <c r="C43" s="33" t="s">
        <v>74</v>
      </c>
      <c r="D43" s="36">
        <v>5.13</v>
      </c>
      <c r="E43" s="37" t="s">
        <v>48</v>
      </c>
      <c r="F43" s="28">
        <f t="shared" ca="1" si="142"/>
        <v>500</v>
      </c>
      <c r="G43" s="28">
        <f t="shared" ca="1" si="143"/>
        <v>13</v>
      </c>
      <c r="H43" s="29">
        <f t="shared" ca="1" si="144"/>
        <v>1</v>
      </c>
      <c r="I43" s="15">
        <v>350</v>
      </c>
      <c r="J43" s="16">
        <v>5</v>
      </c>
      <c r="K43" s="15"/>
      <c r="L43" s="12">
        <f t="shared" si="164"/>
        <v>70</v>
      </c>
      <c r="M43" s="74">
        <f t="shared" si="40"/>
        <v>7.5853099999999998</v>
      </c>
      <c r="N43" s="84">
        <f t="shared" si="41"/>
        <v>2654.8584999999998</v>
      </c>
      <c r="O43" s="11" t="str">
        <f t="shared" si="165"/>
        <v>-</v>
      </c>
      <c r="P43" s="10"/>
      <c r="Q43" s="107">
        <f t="shared" si="200"/>
        <v>2</v>
      </c>
      <c r="R43" s="104">
        <f t="shared" si="201"/>
        <v>655</v>
      </c>
      <c r="S43" s="107">
        <f t="shared" si="202"/>
        <v>1</v>
      </c>
      <c r="T43" s="104">
        <f t="shared" si="203"/>
        <v>155</v>
      </c>
      <c r="U43" s="107">
        <f t="shared" si="204"/>
        <v>0</v>
      </c>
      <c r="V43" s="104">
        <f t="shared" si="205"/>
        <v>155</v>
      </c>
      <c r="W43" s="107">
        <f t="shared" si="206"/>
        <v>1</v>
      </c>
      <c r="X43" s="104">
        <f t="shared" si="207"/>
        <v>55</v>
      </c>
      <c r="Y43" s="107">
        <f t="shared" si="208"/>
        <v>1</v>
      </c>
      <c r="Z43" s="104">
        <f t="shared" si="209"/>
        <v>5</v>
      </c>
      <c r="AA43" s="107">
        <f t="shared" si="210"/>
        <v>0</v>
      </c>
      <c r="AB43" s="104">
        <f t="shared" si="211"/>
        <v>5</v>
      </c>
      <c r="AC43" s="107">
        <f t="shared" si="212"/>
        <v>0</v>
      </c>
      <c r="AD43" s="104">
        <f t="shared" si="213"/>
        <v>5</v>
      </c>
      <c r="AE43" s="107">
        <f t="shared" si="214"/>
        <v>1</v>
      </c>
      <c r="AF43" s="104">
        <f t="shared" si="215"/>
        <v>0</v>
      </c>
      <c r="AG43" s="107">
        <f t="shared" si="216"/>
        <v>0</v>
      </c>
      <c r="AH43" s="104">
        <f t="shared" si="217"/>
        <v>0</v>
      </c>
      <c r="AI43" s="107">
        <f t="shared" si="218"/>
        <v>0</v>
      </c>
      <c r="AJ43" s="103"/>
      <c r="AL43" s="10"/>
      <c r="AN43" s="10"/>
      <c r="AP43" s="10"/>
      <c r="AR43" s="10"/>
      <c r="AT43" s="10"/>
      <c r="AV43" s="10"/>
      <c r="AX43" s="10"/>
      <c r="AZ43" s="10"/>
    </row>
    <row r="44" spans="1:52" ht="12.75" customHeight="1" x14ac:dyDescent="0.2">
      <c r="A44" s="30">
        <v>10</v>
      </c>
      <c r="B44" s="75" t="s">
        <v>160</v>
      </c>
      <c r="C44" s="75" t="s">
        <v>159</v>
      </c>
      <c r="D44" s="36">
        <v>5.7</v>
      </c>
      <c r="E44" s="76" t="s">
        <v>48</v>
      </c>
      <c r="F44" s="28">
        <f t="shared" ca="1" si="142"/>
        <v>1</v>
      </c>
      <c r="G44" s="28">
        <f t="shared" ca="1" si="143"/>
        <v>13</v>
      </c>
      <c r="H44" s="29">
        <f t="shared" ca="1" si="144"/>
        <v>0</v>
      </c>
      <c r="I44" s="15">
        <v>698</v>
      </c>
      <c r="J44" s="16">
        <v>11</v>
      </c>
      <c r="K44" s="15"/>
      <c r="L44" s="12">
        <f t="shared" ref="L44" si="219">IFERROR(I44/J44,0)</f>
        <v>63.454545454545453</v>
      </c>
      <c r="M44" s="74">
        <f t="shared" ref="M44" si="220">((IF(E44=$D$1,1,0)*$E$1)+(IF(E44=$D$2,1,0)*$E$2))*D44/100+$H$1</f>
        <v>7.8058999999999994</v>
      </c>
      <c r="N44" s="84">
        <f t="shared" ref="N44" si="221">I44*M44+K44</f>
        <v>5448.5181999999995</v>
      </c>
      <c r="O44" s="11" t="str">
        <f t="shared" si="165"/>
        <v>-</v>
      </c>
      <c r="P44" s="10"/>
      <c r="Q44" s="107">
        <f t="shared" si="200"/>
        <v>5</v>
      </c>
      <c r="R44" s="104">
        <f t="shared" si="201"/>
        <v>449</v>
      </c>
      <c r="S44" s="107">
        <f t="shared" si="202"/>
        <v>0</v>
      </c>
      <c r="T44" s="104">
        <f t="shared" si="203"/>
        <v>449</v>
      </c>
      <c r="U44" s="107">
        <f t="shared" si="204"/>
        <v>2</v>
      </c>
      <c r="V44" s="104">
        <f t="shared" si="205"/>
        <v>49</v>
      </c>
      <c r="W44" s="107">
        <f t="shared" si="206"/>
        <v>0</v>
      </c>
      <c r="X44" s="104">
        <f t="shared" si="207"/>
        <v>49</v>
      </c>
      <c r="Y44" s="107">
        <f t="shared" si="208"/>
        <v>0</v>
      </c>
      <c r="Z44" s="104">
        <f t="shared" si="209"/>
        <v>49</v>
      </c>
      <c r="AA44" s="107">
        <f t="shared" si="210"/>
        <v>2</v>
      </c>
      <c r="AB44" s="104">
        <f t="shared" si="211"/>
        <v>9</v>
      </c>
      <c r="AC44" s="107">
        <f t="shared" si="212"/>
        <v>0</v>
      </c>
      <c r="AD44" s="104">
        <f t="shared" si="213"/>
        <v>9</v>
      </c>
      <c r="AE44" s="107">
        <f t="shared" si="214"/>
        <v>1</v>
      </c>
      <c r="AF44" s="104">
        <f t="shared" si="215"/>
        <v>4</v>
      </c>
      <c r="AG44" s="107">
        <f t="shared" si="216"/>
        <v>2</v>
      </c>
      <c r="AH44" s="104">
        <f t="shared" si="217"/>
        <v>0</v>
      </c>
      <c r="AI44" s="107">
        <f t="shared" si="218"/>
        <v>0</v>
      </c>
      <c r="AJ44" s="103"/>
      <c r="AL44" s="10"/>
      <c r="AN44" s="10"/>
      <c r="AP44" s="10"/>
      <c r="AR44" s="10"/>
      <c r="AT44" s="10"/>
      <c r="AV44" s="10"/>
      <c r="AX44" s="10"/>
      <c r="AZ44" s="10"/>
    </row>
    <row r="45" spans="1:52" ht="12.75" hidden="1" customHeight="1" x14ac:dyDescent="0.2">
      <c r="A45" s="30"/>
      <c r="B45" s="60" t="s">
        <v>11</v>
      </c>
      <c r="C45" s="33" t="s">
        <v>81</v>
      </c>
      <c r="D45" s="36">
        <v>5.9</v>
      </c>
      <c r="E45" s="37" t="s">
        <v>48</v>
      </c>
      <c r="F45" s="28" t="str">
        <f t="shared" ca="1" si="142"/>
        <v>-</v>
      </c>
      <c r="G45" s="28" t="str">
        <f t="shared" ca="1" si="143"/>
        <v>-</v>
      </c>
      <c r="H45" s="29" t="str">
        <f t="shared" ca="1" si="144"/>
        <v>-</v>
      </c>
      <c r="I45" s="15"/>
      <c r="J45" s="16"/>
      <c r="K45" s="15"/>
      <c r="L45" s="12">
        <f t="shared" si="164"/>
        <v>0</v>
      </c>
      <c r="M45" s="74">
        <f t="shared" si="40"/>
        <v>7.8833000000000002</v>
      </c>
      <c r="N45" s="7">
        <f t="shared" si="41"/>
        <v>0</v>
      </c>
      <c r="O45" s="11" t="str">
        <f t="shared" si="165"/>
        <v>N</v>
      </c>
      <c r="P45" s="10"/>
      <c r="Q45" s="90">
        <f t="shared" ca="1" si="166"/>
        <v>0</v>
      </c>
      <c r="R45" s="91">
        <f t="shared" ca="1" si="167"/>
        <v>0</v>
      </c>
      <c r="S45" s="90">
        <f t="shared" ca="1" si="168"/>
        <v>0</v>
      </c>
      <c r="T45" s="91">
        <f t="shared" ca="1" si="169"/>
        <v>0</v>
      </c>
      <c r="U45" s="90">
        <f t="shared" ca="1" si="170"/>
        <v>0</v>
      </c>
      <c r="V45" s="91">
        <f t="shared" ca="1" si="171"/>
        <v>0</v>
      </c>
      <c r="W45" s="90">
        <f t="shared" ca="1" si="172"/>
        <v>0</v>
      </c>
      <c r="X45" s="91">
        <f t="shared" ca="1" si="173"/>
        <v>0</v>
      </c>
      <c r="Y45" s="90">
        <f t="shared" ca="1" si="174"/>
        <v>0</v>
      </c>
      <c r="Z45" s="91">
        <f t="shared" ca="1" si="175"/>
        <v>0</v>
      </c>
      <c r="AA45" s="90">
        <f t="shared" ca="1" si="176"/>
        <v>0</v>
      </c>
      <c r="AB45" s="91">
        <f t="shared" ca="1" si="177"/>
        <v>0</v>
      </c>
      <c r="AC45" s="90">
        <f t="shared" ca="1" si="178"/>
        <v>0</v>
      </c>
      <c r="AD45" s="91">
        <f t="shared" ca="1" si="179"/>
        <v>0</v>
      </c>
      <c r="AE45" s="90">
        <f t="shared" ca="1" si="180"/>
        <v>0</v>
      </c>
      <c r="AF45" s="91">
        <f t="shared" ca="1" si="181"/>
        <v>0</v>
      </c>
      <c r="AG45" s="90">
        <f t="shared" ca="1" si="182"/>
        <v>0</v>
      </c>
      <c r="AH45" s="91">
        <f t="shared" ca="1" si="183"/>
        <v>0</v>
      </c>
      <c r="AI45" s="90">
        <f t="shared" ca="1" si="184"/>
        <v>0</v>
      </c>
      <c r="AJ45" s="91">
        <f t="shared" ca="1" si="185"/>
        <v>0</v>
      </c>
      <c r="AK45" s="90">
        <f t="shared" ca="1" si="186"/>
        <v>0</v>
      </c>
      <c r="AL45" s="91">
        <f t="shared" ca="1" si="187"/>
        <v>0</v>
      </c>
      <c r="AM45" s="90">
        <f t="shared" ca="1" si="188"/>
        <v>0</v>
      </c>
      <c r="AN45" s="91">
        <f t="shared" ca="1" si="189"/>
        <v>0</v>
      </c>
      <c r="AO45" s="90">
        <f t="shared" ca="1" si="190"/>
        <v>0</v>
      </c>
      <c r="AP45" s="91">
        <f t="shared" ca="1" si="191"/>
        <v>0</v>
      </c>
      <c r="AQ45" s="90">
        <f t="shared" ca="1" si="192"/>
        <v>0</v>
      </c>
      <c r="AR45" s="91">
        <f t="shared" ca="1" si="193"/>
        <v>0</v>
      </c>
      <c r="AS45" s="90">
        <f t="shared" ca="1" si="194"/>
        <v>0</v>
      </c>
      <c r="AT45" s="91">
        <f t="shared" ca="1" si="195"/>
        <v>0</v>
      </c>
      <c r="AU45" s="90">
        <f t="shared" ca="1" si="196"/>
        <v>0</v>
      </c>
      <c r="AV45" s="91">
        <f t="shared" ca="1" si="197"/>
        <v>0</v>
      </c>
      <c r="AW45" s="90">
        <f t="shared" ca="1" si="198"/>
        <v>0</v>
      </c>
      <c r="AX45" s="91">
        <f t="shared" ca="1" si="199"/>
        <v>0</v>
      </c>
      <c r="AY45" s="90">
        <f t="shared" ca="1" si="198"/>
        <v>0</v>
      </c>
      <c r="AZ45" s="91">
        <f t="shared" ca="1" si="39"/>
        <v>0</v>
      </c>
    </row>
    <row r="46" spans="1:52" ht="12.75" hidden="1" customHeight="1" x14ac:dyDescent="0.2">
      <c r="A46" s="30"/>
      <c r="B46" s="60" t="s">
        <v>97</v>
      </c>
      <c r="C46" s="75" t="s">
        <v>132</v>
      </c>
      <c r="D46" s="36">
        <v>5.87</v>
      </c>
      <c r="E46" s="76" t="s">
        <v>72</v>
      </c>
      <c r="F46" s="28" t="str">
        <f t="shared" ca="1" si="142"/>
        <v>-</v>
      </c>
      <c r="G46" s="28" t="str">
        <f t="shared" ca="1" si="143"/>
        <v>-</v>
      </c>
      <c r="H46" s="29" t="str">
        <f t="shared" ca="1" si="144"/>
        <v>-</v>
      </c>
      <c r="I46" s="15"/>
      <c r="J46" s="16"/>
      <c r="K46" s="15"/>
      <c r="L46" s="12">
        <f t="shared" si="164"/>
        <v>0</v>
      </c>
      <c r="M46" s="74">
        <f t="shared" si="40"/>
        <v>7.8423400000000001</v>
      </c>
      <c r="N46" s="7">
        <f t="shared" si="41"/>
        <v>0</v>
      </c>
      <c r="O46" s="11" t="str">
        <f t="shared" si="165"/>
        <v>N</v>
      </c>
      <c r="P46" s="10"/>
      <c r="Q46" s="86">
        <f t="shared" ca="1" si="166"/>
        <v>0</v>
      </c>
      <c r="R46" s="87">
        <f t="shared" ca="1" si="167"/>
        <v>0</v>
      </c>
      <c r="S46" s="86">
        <f t="shared" ca="1" si="168"/>
        <v>0</v>
      </c>
      <c r="T46" s="87">
        <f t="shared" ca="1" si="169"/>
        <v>0</v>
      </c>
      <c r="U46" s="86">
        <f t="shared" ca="1" si="170"/>
        <v>0</v>
      </c>
      <c r="V46" s="87">
        <f t="shared" ca="1" si="171"/>
        <v>0</v>
      </c>
      <c r="W46" s="86">
        <f t="shared" ca="1" si="172"/>
        <v>0</v>
      </c>
      <c r="X46" s="87">
        <f t="shared" ca="1" si="173"/>
        <v>0</v>
      </c>
      <c r="Y46" s="86">
        <f t="shared" ca="1" si="174"/>
        <v>0</v>
      </c>
      <c r="Z46" s="87">
        <f t="shared" ca="1" si="175"/>
        <v>0</v>
      </c>
      <c r="AA46" s="86">
        <f t="shared" ca="1" si="176"/>
        <v>0</v>
      </c>
      <c r="AB46" s="87">
        <f t="shared" ca="1" si="177"/>
        <v>0</v>
      </c>
      <c r="AC46" s="86">
        <f t="shared" ca="1" si="178"/>
        <v>0</v>
      </c>
      <c r="AD46" s="87">
        <f t="shared" ca="1" si="179"/>
        <v>0</v>
      </c>
      <c r="AE46" s="86">
        <f t="shared" ca="1" si="180"/>
        <v>0</v>
      </c>
      <c r="AF46" s="87">
        <f t="shared" ca="1" si="181"/>
        <v>0</v>
      </c>
      <c r="AG46" s="86">
        <f t="shared" ca="1" si="182"/>
        <v>0</v>
      </c>
      <c r="AH46" s="87">
        <f t="shared" ca="1" si="183"/>
        <v>0</v>
      </c>
      <c r="AI46" s="86">
        <f t="shared" ca="1" si="184"/>
        <v>0</v>
      </c>
      <c r="AJ46" s="87">
        <f t="shared" ca="1" si="185"/>
        <v>0</v>
      </c>
      <c r="AK46" s="86">
        <f t="shared" ca="1" si="186"/>
        <v>0</v>
      </c>
      <c r="AL46" s="87">
        <f t="shared" ca="1" si="187"/>
        <v>0</v>
      </c>
      <c r="AM46" s="86">
        <f t="shared" ca="1" si="188"/>
        <v>0</v>
      </c>
      <c r="AN46" s="87">
        <f t="shared" ca="1" si="189"/>
        <v>0</v>
      </c>
      <c r="AO46" s="86">
        <f t="shared" ca="1" si="190"/>
        <v>0</v>
      </c>
      <c r="AP46" s="87">
        <f t="shared" ca="1" si="191"/>
        <v>0</v>
      </c>
      <c r="AQ46" s="86">
        <f t="shared" ca="1" si="192"/>
        <v>0</v>
      </c>
      <c r="AR46" s="87">
        <f t="shared" ca="1" si="193"/>
        <v>0</v>
      </c>
      <c r="AS46" s="86">
        <f t="shared" ca="1" si="194"/>
        <v>0</v>
      </c>
      <c r="AT46" s="87">
        <f t="shared" ca="1" si="195"/>
        <v>0</v>
      </c>
      <c r="AU46" s="86">
        <f t="shared" ca="1" si="196"/>
        <v>0</v>
      </c>
      <c r="AV46" s="87">
        <f t="shared" ca="1" si="197"/>
        <v>0</v>
      </c>
      <c r="AW46" s="86">
        <f t="shared" ca="1" si="198"/>
        <v>0</v>
      </c>
      <c r="AX46" s="87">
        <f t="shared" ca="1" si="199"/>
        <v>0</v>
      </c>
      <c r="AY46" s="86">
        <f t="shared" ca="1" si="198"/>
        <v>0</v>
      </c>
      <c r="AZ46" s="87">
        <f t="shared" ca="1" si="39"/>
        <v>0</v>
      </c>
    </row>
    <row r="47" spans="1:52" ht="12.75" customHeight="1" x14ac:dyDescent="0.2">
      <c r="A47" s="30">
        <v>4</v>
      </c>
      <c r="B47" s="46" t="s">
        <v>16</v>
      </c>
      <c r="C47" s="33" t="s">
        <v>73</v>
      </c>
      <c r="D47" s="36">
        <v>8.1999999999999993</v>
      </c>
      <c r="E47" s="76" t="s">
        <v>72</v>
      </c>
      <c r="F47" s="28">
        <f t="shared" ca="1" si="142"/>
        <v>100</v>
      </c>
      <c r="G47" s="28">
        <f t="shared" ca="1" si="143"/>
        <v>11</v>
      </c>
      <c r="H47" s="29">
        <f t="shared" ca="1" si="144"/>
        <v>1</v>
      </c>
      <c r="I47" s="15">
        <v>2074</v>
      </c>
      <c r="J47" s="16">
        <v>23</v>
      </c>
      <c r="K47" s="15">
        <v>400</v>
      </c>
      <c r="L47" s="12">
        <f t="shared" si="164"/>
        <v>90.173913043478265</v>
      </c>
      <c r="M47" s="74">
        <f t="shared" si="40"/>
        <v>8.7324000000000002</v>
      </c>
      <c r="N47" s="84">
        <f t="shared" si="41"/>
        <v>18510.997599999999</v>
      </c>
      <c r="O47" s="11" t="str">
        <f t="shared" si="165"/>
        <v>-</v>
      </c>
      <c r="P47" s="10"/>
      <c r="Q47" s="107">
        <f>(ROUND(N47,0)-R47)/$Q$3</f>
        <v>18</v>
      </c>
      <c r="R47" s="104">
        <f>MOD(ROUND(N47,0),$Q$3)</f>
        <v>511</v>
      </c>
      <c r="S47" s="107">
        <f>(R47-T47)/$S$3</f>
        <v>1</v>
      </c>
      <c r="T47" s="104">
        <f>MOD(R47,$S$3)</f>
        <v>11</v>
      </c>
      <c r="U47" s="107">
        <f>(T47-V47)/$U$3</f>
        <v>0</v>
      </c>
      <c r="V47" s="104">
        <f>MOD(T47,$U$3)</f>
        <v>11</v>
      </c>
      <c r="W47" s="107">
        <f>(V47-X47)/$W$3</f>
        <v>0</v>
      </c>
      <c r="X47" s="104">
        <f>MOD(V47,$W$3)</f>
        <v>11</v>
      </c>
      <c r="Y47" s="107">
        <f>(X47-Z47)/$Y$3</f>
        <v>0</v>
      </c>
      <c r="Z47" s="104">
        <f>MOD(X47,$Y$3)</f>
        <v>11</v>
      </c>
      <c r="AA47" s="107">
        <f>(Z47-AB47)/$AA$3</f>
        <v>0</v>
      </c>
      <c r="AB47" s="104">
        <f>MOD(Z47,$AA$3)</f>
        <v>11</v>
      </c>
      <c r="AC47" s="107">
        <f>(AB47-AD47)/$AC$3</f>
        <v>1</v>
      </c>
      <c r="AD47" s="104">
        <f>MOD(AB47,$AC$3)</f>
        <v>1</v>
      </c>
      <c r="AE47" s="107">
        <f>(AD47-AF47)/$AE$3</f>
        <v>0</v>
      </c>
      <c r="AF47" s="104">
        <f>MOD(AD47,$AE$3)</f>
        <v>1</v>
      </c>
      <c r="AG47" s="107">
        <f>(AF47-AH47)/$AG$3</f>
        <v>0</v>
      </c>
      <c r="AH47" s="104">
        <f>MOD(AF47,$AG$3)</f>
        <v>1</v>
      </c>
      <c r="AI47" s="107">
        <f>(AH47-AJ47)/$AI$3</f>
        <v>1</v>
      </c>
      <c r="AJ47" s="103"/>
      <c r="AL47" s="10"/>
      <c r="AN47" s="10"/>
      <c r="AP47" s="10"/>
      <c r="AR47" s="10"/>
      <c r="AT47" s="10"/>
      <c r="AV47" s="10"/>
      <c r="AX47" s="10"/>
      <c r="AZ47" s="10"/>
    </row>
    <row r="48" spans="1:52" ht="12.75" hidden="1" customHeight="1" x14ac:dyDescent="0.2">
      <c r="A48" s="30"/>
      <c r="B48" s="60" t="s">
        <v>126</v>
      </c>
      <c r="C48" s="75" t="s">
        <v>143</v>
      </c>
      <c r="D48" s="36">
        <v>7.6</v>
      </c>
      <c r="E48" s="61" t="s">
        <v>72</v>
      </c>
      <c r="F48" s="28" t="str">
        <f t="shared" ca="1" si="142"/>
        <v>-</v>
      </c>
      <c r="G48" s="28" t="str">
        <f t="shared" ca="1" si="143"/>
        <v>-</v>
      </c>
      <c r="H48" s="29" t="str">
        <f t="shared" ca="1" si="144"/>
        <v>-</v>
      </c>
      <c r="I48" s="15"/>
      <c r="J48" s="16"/>
      <c r="K48" s="15"/>
      <c r="L48" s="12">
        <f t="shared" si="164"/>
        <v>0</v>
      </c>
      <c r="M48" s="74">
        <f t="shared" si="40"/>
        <v>8.5031999999999996</v>
      </c>
      <c r="N48" s="7">
        <f t="shared" si="41"/>
        <v>0</v>
      </c>
      <c r="O48" s="11" t="str">
        <f t="shared" ref="O48" si="222">IF(N48=0,"N","-")</f>
        <v>N</v>
      </c>
      <c r="P48" s="10"/>
      <c r="Q48" s="90">
        <f t="shared" ca="1" si="166"/>
        <v>0</v>
      </c>
      <c r="R48" s="91">
        <f t="shared" ref="R48" ca="1" si="223">IF(Q48=0,"0",$J48)*1</f>
        <v>0</v>
      </c>
      <c r="S48" s="90">
        <f t="shared" ca="1" si="168"/>
        <v>0</v>
      </c>
      <c r="T48" s="91">
        <f t="shared" ref="T48" ca="1" si="224">IF(S48=0,"0",$J48)*1</f>
        <v>0</v>
      </c>
      <c r="U48" s="90">
        <f t="shared" ca="1" si="170"/>
        <v>0</v>
      </c>
      <c r="V48" s="91">
        <f t="shared" ref="V48" ca="1" si="225">IF(U48=0,"0",$J48)*1</f>
        <v>0</v>
      </c>
      <c r="W48" s="90">
        <f t="shared" ca="1" si="172"/>
        <v>0</v>
      </c>
      <c r="X48" s="91">
        <f t="shared" ref="X48" ca="1" si="226">IF(W48=0,"0",$J48)*1</f>
        <v>0</v>
      </c>
      <c r="Y48" s="90">
        <f t="shared" ca="1" si="174"/>
        <v>0</v>
      </c>
      <c r="Z48" s="91">
        <f t="shared" ref="Z48" ca="1" si="227">IF(Y48=0,"0",$J48)*1</f>
        <v>0</v>
      </c>
      <c r="AA48" s="90">
        <f t="shared" ca="1" si="176"/>
        <v>0</v>
      </c>
      <c r="AB48" s="91">
        <f t="shared" ref="AB48" ca="1" si="228">IF(AA48=0,"0",$J48)*1</f>
        <v>0</v>
      </c>
      <c r="AC48" s="90">
        <f t="shared" ca="1" si="178"/>
        <v>0</v>
      </c>
      <c r="AD48" s="91">
        <f t="shared" ref="AD48" ca="1" si="229">IF(AC48=0,"0",$J48)*1</f>
        <v>0</v>
      </c>
      <c r="AE48" s="90">
        <f t="shared" ca="1" si="180"/>
        <v>0</v>
      </c>
      <c r="AF48" s="91">
        <f t="shared" ref="AF48" ca="1" si="230">IF(AE48=0,"0",$J48)*1</f>
        <v>0</v>
      </c>
      <c r="AG48" s="90">
        <f t="shared" ca="1" si="182"/>
        <v>0</v>
      </c>
      <c r="AH48" s="91">
        <f t="shared" ref="AH48" ca="1" si="231">IF(AG48=0,"0",$J48)*1</f>
        <v>0</v>
      </c>
      <c r="AI48" s="90">
        <f t="shared" ca="1" si="184"/>
        <v>0</v>
      </c>
      <c r="AJ48" s="91">
        <f t="shared" ref="AJ48" ca="1" si="232">IF(AI48=0,"0",$J48)*1</f>
        <v>0</v>
      </c>
      <c r="AK48" s="90">
        <f t="shared" ca="1" si="186"/>
        <v>0</v>
      </c>
      <c r="AL48" s="91">
        <f t="shared" ref="AL48" ca="1" si="233">IF(AK48=0,"0",$J48)*1</f>
        <v>0</v>
      </c>
      <c r="AM48" s="90">
        <f t="shared" ca="1" si="188"/>
        <v>0</v>
      </c>
      <c r="AN48" s="91">
        <f t="shared" ref="AN48" ca="1" si="234">IF(AM48=0,"0",$J48)*1</f>
        <v>0</v>
      </c>
      <c r="AO48" s="90">
        <f t="shared" ca="1" si="190"/>
        <v>0</v>
      </c>
      <c r="AP48" s="91">
        <f t="shared" ref="AP48" ca="1" si="235">IF(AO48=0,"0",$J48)*1</f>
        <v>0</v>
      </c>
      <c r="AQ48" s="90">
        <f t="shared" ca="1" si="192"/>
        <v>0</v>
      </c>
      <c r="AR48" s="91">
        <f t="shared" ref="AR48" ca="1" si="236">IF(AQ48=0,"0",$J48)*1</f>
        <v>0</v>
      </c>
      <c r="AS48" s="90">
        <f t="shared" ca="1" si="194"/>
        <v>0</v>
      </c>
      <c r="AT48" s="91">
        <f t="shared" ref="AT48" ca="1" si="237">IF(AS48=0,"0",$J48)*1</f>
        <v>0</v>
      </c>
      <c r="AU48" s="90">
        <f t="shared" ca="1" si="196"/>
        <v>0</v>
      </c>
      <c r="AV48" s="91">
        <f t="shared" ref="AV48" ca="1" si="238">IF(AU48=0,"0",$J48)*1</f>
        <v>0</v>
      </c>
      <c r="AW48" s="90">
        <f t="shared" ca="1" si="198"/>
        <v>0</v>
      </c>
      <c r="AX48" s="91">
        <f t="shared" ref="AX48" ca="1" si="239">IF(AW48=0,"0",$J48)*1</f>
        <v>0</v>
      </c>
      <c r="AY48" s="90">
        <f t="shared" ca="1" si="198"/>
        <v>0</v>
      </c>
      <c r="AZ48" s="91">
        <f t="shared" ca="1" si="39"/>
        <v>0</v>
      </c>
    </row>
    <row r="49" spans="1:52" hidden="1" x14ac:dyDescent="0.2">
      <c r="A49" s="30"/>
      <c r="B49" s="46" t="s">
        <v>31</v>
      </c>
      <c r="C49" s="60" t="s">
        <v>95</v>
      </c>
      <c r="D49" s="36">
        <v>6.37</v>
      </c>
      <c r="E49" s="37" t="s">
        <v>48</v>
      </c>
      <c r="F49" s="28" t="str">
        <f t="shared" ca="1" si="142"/>
        <v>-</v>
      </c>
      <c r="G49" s="28" t="str">
        <f t="shared" ca="1" si="143"/>
        <v>-</v>
      </c>
      <c r="H49" s="29" t="str">
        <f t="shared" ca="1" si="144"/>
        <v>-</v>
      </c>
      <c r="I49" s="15"/>
      <c r="J49" s="16"/>
      <c r="K49" s="15"/>
      <c r="L49" s="12">
        <f t="shared" si="164"/>
        <v>0</v>
      </c>
      <c r="M49" s="74">
        <f t="shared" si="40"/>
        <v>8.0651899999999994</v>
      </c>
      <c r="N49" s="7">
        <f t="shared" si="41"/>
        <v>0</v>
      </c>
      <c r="O49" s="11" t="str">
        <f t="shared" si="165"/>
        <v>N</v>
      </c>
      <c r="P49" s="10"/>
      <c r="Q49" s="86">
        <f t="shared" ca="1" si="166"/>
        <v>0</v>
      </c>
      <c r="R49" s="87">
        <f t="shared" ca="1" si="167"/>
        <v>0</v>
      </c>
      <c r="S49" s="86">
        <f t="shared" ca="1" si="168"/>
        <v>0</v>
      </c>
      <c r="T49" s="87">
        <f t="shared" ca="1" si="169"/>
        <v>0</v>
      </c>
      <c r="U49" s="86">
        <f t="shared" ca="1" si="170"/>
        <v>0</v>
      </c>
      <c r="V49" s="87">
        <f t="shared" ca="1" si="171"/>
        <v>0</v>
      </c>
      <c r="W49" s="86">
        <f t="shared" ca="1" si="172"/>
        <v>0</v>
      </c>
      <c r="X49" s="87">
        <f t="shared" ca="1" si="173"/>
        <v>0</v>
      </c>
      <c r="Y49" s="86">
        <f t="shared" ca="1" si="174"/>
        <v>0</v>
      </c>
      <c r="Z49" s="87">
        <f t="shared" ca="1" si="175"/>
        <v>0</v>
      </c>
      <c r="AA49" s="86">
        <f t="shared" ca="1" si="176"/>
        <v>0</v>
      </c>
      <c r="AB49" s="87">
        <f t="shared" ca="1" si="177"/>
        <v>0</v>
      </c>
      <c r="AC49" s="86">
        <f t="shared" ca="1" si="178"/>
        <v>0</v>
      </c>
      <c r="AD49" s="87">
        <f t="shared" ca="1" si="179"/>
        <v>0</v>
      </c>
      <c r="AE49" s="86">
        <f t="shared" ca="1" si="180"/>
        <v>0</v>
      </c>
      <c r="AF49" s="87">
        <f t="shared" ca="1" si="181"/>
        <v>0</v>
      </c>
      <c r="AG49" s="86">
        <f t="shared" ca="1" si="182"/>
        <v>0</v>
      </c>
      <c r="AH49" s="87">
        <f t="shared" ca="1" si="183"/>
        <v>0</v>
      </c>
      <c r="AI49" s="86">
        <f t="shared" ca="1" si="184"/>
        <v>0</v>
      </c>
      <c r="AJ49" s="87">
        <f t="shared" ca="1" si="185"/>
        <v>0</v>
      </c>
      <c r="AK49" s="86">
        <f t="shared" ca="1" si="186"/>
        <v>0</v>
      </c>
      <c r="AL49" s="87">
        <f t="shared" ca="1" si="187"/>
        <v>0</v>
      </c>
      <c r="AM49" s="86">
        <f t="shared" ca="1" si="188"/>
        <v>0</v>
      </c>
      <c r="AN49" s="87">
        <f t="shared" ca="1" si="189"/>
        <v>0</v>
      </c>
      <c r="AO49" s="86">
        <f t="shared" ca="1" si="190"/>
        <v>0</v>
      </c>
      <c r="AP49" s="87">
        <f t="shared" ca="1" si="191"/>
        <v>0</v>
      </c>
      <c r="AQ49" s="86">
        <f t="shared" ca="1" si="192"/>
        <v>0</v>
      </c>
      <c r="AR49" s="87">
        <f t="shared" ca="1" si="193"/>
        <v>0</v>
      </c>
      <c r="AS49" s="86">
        <f t="shared" ca="1" si="194"/>
        <v>0</v>
      </c>
      <c r="AT49" s="87">
        <f t="shared" ca="1" si="195"/>
        <v>0</v>
      </c>
      <c r="AU49" s="86">
        <f t="shared" ca="1" si="196"/>
        <v>0</v>
      </c>
      <c r="AV49" s="87">
        <f t="shared" ca="1" si="197"/>
        <v>0</v>
      </c>
      <c r="AW49" s="86">
        <f t="shared" ca="1" si="198"/>
        <v>0</v>
      </c>
      <c r="AX49" s="87">
        <f t="shared" ca="1" si="199"/>
        <v>0</v>
      </c>
      <c r="AY49" s="86">
        <f t="shared" ca="1" si="198"/>
        <v>0</v>
      </c>
      <c r="AZ49" s="87">
        <f t="shared" ca="1" si="39"/>
        <v>0</v>
      </c>
    </row>
    <row r="50" spans="1:52" ht="12.75" customHeight="1" x14ac:dyDescent="0.2">
      <c r="A50" s="30">
        <v>11</v>
      </c>
      <c r="B50" s="46" t="s">
        <v>56</v>
      </c>
      <c r="C50" s="33" t="s">
        <v>57</v>
      </c>
      <c r="D50" s="36">
        <v>5.53</v>
      </c>
      <c r="E50" s="37" t="s">
        <v>48</v>
      </c>
      <c r="F50" s="28">
        <f t="shared" ca="1" si="142"/>
        <v>0</v>
      </c>
      <c r="G50" s="28">
        <f t="shared" ca="1" si="143"/>
        <v>0</v>
      </c>
      <c r="H50" s="29">
        <f t="shared" ca="1" si="144"/>
        <v>0</v>
      </c>
      <c r="I50" s="15">
        <v>1505</v>
      </c>
      <c r="J50" s="16">
        <v>18</v>
      </c>
      <c r="K50" s="15">
        <v>500</v>
      </c>
      <c r="L50" s="12">
        <f t="shared" si="164"/>
        <v>83.611111111111114</v>
      </c>
      <c r="M50" s="74">
        <f t="shared" si="40"/>
        <v>7.7401099999999996</v>
      </c>
      <c r="N50" s="84">
        <f t="shared" si="41"/>
        <v>12148.865549999999</v>
      </c>
      <c r="O50" s="11" t="str">
        <f t="shared" si="165"/>
        <v>-</v>
      </c>
      <c r="P50" s="10"/>
      <c r="Q50" s="107">
        <f>(ROUND(N50,0)-R50)/$Q$3</f>
        <v>12</v>
      </c>
      <c r="R50" s="104">
        <f>MOD(ROUND(N50,0),$Q$3)</f>
        <v>149</v>
      </c>
      <c r="S50" s="107">
        <f>(R50-T50)/$S$3</f>
        <v>0</v>
      </c>
      <c r="T50" s="104">
        <f>MOD(R50,$S$3)</f>
        <v>149</v>
      </c>
      <c r="U50" s="107">
        <f>(T50-V50)/$U$3</f>
        <v>0</v>
      </c>
      <c r="V50" s="104">
        <f>MOD(T50,$U$3)</f>
        <v>149</v>
      </c>
      <c r="W50" s="107">
        <f>(V50-X50)/$W$3</f>
        <v>1</v>
      </c>
      <c r="X50" s="104">
        <f>MOD(V50,$W$3)</f>
        <v>49</v>
      </c>
      <c r="Y50" s="107">
        <f>(X50-Z50)/$Y$3</f>
        <v>0</v>
      </c>
      <c r="Z50" s="104">
        <f>MOD(X50,$Y$3)</f>
        <v>49</v>
      </c>
      <c r="AA50" s="107">
        <f>(Z50-AB50)/$AA$3</f>
        <v>2</v>
      </c>
      <c r="AB50" s="104">
        <f>MOD(Z50,$AA$3)</f>
        <v>9</v>
      </c>
      <c r="AC50" s="107">
        <f>(AB50-AD50)/$AC$3</f>
        <v>0</v>
      </c>
      <c r="AD50" s="104">
        <f>MOD(AB50,$AC$3)</f>
        <v>9</v>
      </c>
      <c r="AE50" s="107">
        <f>(AD50-AF50)/$AE$3</f>
        <v>1</v>
      </c>
      <c r="AF50" s="104">
        <f>MOD(AD50,$AE$3)</f>
        <v>4</v>
      </c>
      <c r="AG50" s="107">
        <f>(AF50-AH50)/$AG$3</f>
        <v>2</v>
      </c>
      <c r="AH50" s="104">
        <f>MOD(AF50,$AG$3)</f>
        <v>0</v>
      </c>
      <c r="AI50" s="107">
        <f>(AH50-AJ50)/$AI$3</f>
        <v>0</v>
      </c>
      <c r="AJ50" s="103"/>
      <c r="AL50" s="10"/>
      <c r="AN50" s="10"/>
      <c r="AP50" s="10"/>
      <c r="AR50" s="10"/>
      <c r="AT50" s="10"/>
      <c r="AV50" s="10"/>
      <c r="AX50" s="10"/>
      <c r="AZ50" s="10"/>
    </row>
    <row r="51" spans="1:52" ht="12.75" hidden="1" customHeight="1" x14ac:dyDescent="0.2">
      <c r="A51" s="30"/>
      <c r="B51" s="60" t="s">
        <v>108</v>
      </c>
      <c r="C51" s="60" t="s">
        <v>109</v>
      </c>
      <c r="D51" s="36">
        <v>6.43</v>
      </c>
      <c r="E51" s="76" t="s">
        <v>72</v>
      </c>
      <c r="F51" s="28" t="str">
        <f t="shared" ca="1" si="142"/>
        <v>-</v>
      </c>
      <c r="G51" s="28" t="str">
        <f t="shared" ca="1" si="143"/>
        <v>-</v>
      </c>
      <c r="H51" s="29" t="str">
        <f t="shared" ca="1" si="144"/>
        <v>-</v>
      </c>
      <c r="I51" s="15"/>
      <c r="J51" s="16"/>
      <c r="K51" s="15"/>
      <c r="L51" s="12">
        <f t="shared" si="164"/>
        <v>0</v>
      </c>
      <c r="M51" s="74">
        <f t="shared" si="40"/>
        <v>8.05626</v>
      </c>
      <c r="N51" s="7">
        <f t="shared" si="41"/>
        <v>0</v>
      </c>
      <c r="O51" s="11" t="str">
        <f t="shared" si="165"/>
        <v>N</v>
      </c>
      <c r="P51" s="10"/>
      <c r="Q51" s="90">
        <f t="shared" ca="1" si="166"/>
        <v>0</v>
      </c>
      <c r="R51" s="91">
        <f t="shared" ca="1" si="167"/>
        <v>0</v>
      </c>
      <c r="S51" s="90">
        <f t="shared" ca="1" si="168"/>
        <v>0</v>
      </c>
      <c r="T51" s="91">
        <f t="shared" ca="1" si="169"/>
        <v>0</v>
      </c>
      <c r="U51" s="90">
        <f t="shared" ca="1" si="170"/>
        <v>0</v>
      </c>
      <c r="V51" s="91">
        <f t="shared" ca="1" si="171"/>
        <v>0</v>
      </c>
      <c r="W51" s="90">
        <f t="shared" ca="1" si="172"/>
        <v>0</v>
      </c>
      <c r="X51" s="91">
        <f t="shared" ca="1" si="173"/>
        <v>0</v>
      </c>
      <c r="Y51" s="90">
        <f t="shared" ca="1" si="174"/>
        <v>0</v>
      </c>
      <c r="Z51" s="91">
        <f t="shared" ca="1" si="175"/>
        <v>0</v>
      </c>
      <c r="AA51" s="90">
        <f t="shared" ca="1" si="176"/>
        <v>0</v>
      </c>
      <c r="AB51" s="91">
        <f t="shared" ca="1" si="177"/>
        <v>0</v>
      </c>
      <c r="AC51" s="90">
        <f t="shared" ca="1" si="178"/>
        <v>0</v>
      </c>
      <c r="AD51" s="91">
        <f t="shared" ca="1" si="179"/>
        <v>0</v>
      </c>
      <c r="AE51" s="90">
        <f t="shared" ca="1" si="180"/>
        <v>0</v>
      </c>
      <c r="AF51" s="91">
        <f t="shared" ca="1" si="181"/>
        <v>0</v>
      </c>
      <c r="AG51" s="90">
        <f t="shared" ca="1" si="182"/>
        <v>0</v>
      </c>
      <c r="AH51" s="91">
        <f t="shared" ca="1" si="183"/>
        <v>0</v>
      </c>
      <c r="AI51" s="90">
        <f t="shared" ca="1" si="184"/>
        <v>0</v>
      </c>
      <c r="AJ51" s="91">
        <f t="shared" ca="1" si="185"/>
        <v>0</v>
      </c>
      <c r="AK51" s="90">
        <f t="shared" ca="1" si="186"/>
        <v>0</v>
      </c>
      <c r="AL51" s="91">
        <f t="shared" ca="1" si="187"/>
        <v>0</v>
      </c>
      <c r="AM51" s="90">
        <f t="shared" ca="1" si="188"/>
        <v>0</v>
      </c>
      <c r="AN51" s="91">
        <f t="shared" ca="1" si="189"/>
        <v>0</v>
      </c>
      <c r="AO51" s="90">
        <f t="shared" ca="1" si="190"/>
        <v>0</v>
      </c>
      <c r="AP51" s="91">
        <f t="shared" ca="1" si="191"/>
        <v>0</v>
      </c>
      <c r="AQ51" s="90">
        <f t="shared" ca="1" si="192"/>
        <v>0</v>
      </c>
      <c r="AR51" s="91">
        <f t="shared" ca="1" si="193"/>
        <v>0</v>
      </c>
      <c r="AS51" s="90">
        <f t="shared" ca="1" si="194"/>
        <v>0</v>
      </c>
      <c r="AT51" s="91">
        <f t="shared" ca="1" si="195"/>
        <v>0</v>
      </c>
      <c r="AU51" s="90">
        <f t="shared" ca="1" si="196"/>
        <v>0</v>
      </c>
      <c r="AV51" s="91">
        <f t="shared" ca="1" si="197"/>
        <v>0</v>
      </c>
      <c r="AW51" s="90">
        <f t="shared" ca="1" si="198"/>
        <v>0</v>
      </c>
      <c r="AX51" s="91">
        <f t="shared" ca="1" si="199"/>
        <v>0</v>
      </c>
      <c r="AY51" s="90">
        <f t="shared" ca="1" si="198"/>
        <v>0</v>
      </c>
      <c r="AZ51" s="91">
        <f t="shared" ca="1" si="39"/>
        <v>0</v>
      </c>
    </row>
    <row r="52" spans="1:52" ht="12.75" hidden="1" customHeight="1" x14ac:dyDescent="0.2">
      <c r="A52" s="30"/>
      <c r="B52" s="75" t="s">
        <v>153</v>
      </c>
      <c r="C52" s="75" t="s">
        <v>154</v>
      </c>
      <c r="D52" s="36">
        <v>6.3</v>
      </c>
      <c r="E52" s="76" t="s">
        <v>72</v>
      </c>
      <c r="F52" s="28" t="str">
        <f t="shared" ca="1" si="142"/>
        <v>-</v>
      </c>
      <c r="G52" s="28" t="str">
        <f t="shared" ca="1" si="143"/>
        <v>-</v>
      </c>
      <c r="H52" s="29" t="str">
        <f t="shared" ca="1" si="144"/>
        <v>-</v>
      </c>
      <c r="I52" s="15"/>
      <c r="J52" s="16"/>
      <c r="K52" s="15"/>
      <c r="L52" s="12">
        <f t="shared" ref="L52" si="240">IFERROR(I52/J52,0)</f>
        <v>0</v>
      </c>
      <c r="M52" s="74">
        <f t="shared" ref="M52" si="241">((IF(E52=$D$1,1,0)*$E$1)+(IF(E52=$D$2,1,0)*$E$2))*D52/100+$H$1</f>
        <v>8.0065999999999988</v>
      </c>
      <c r="N52" s="7">
        <f t="shared" ref="N52" si="242">I52*M52+K52</f>
        <v>0</v>
      </c>
      <c r="O52" s="11" t="str">
        <f t="shared" ref="O52" si="243">IF(N52=0,"N","-")</f>
        <v>N</v>
      </c>
      <c r="P52" s="10"/>
      <c r="Q52" s="18">
        <f t="shared" ca="1" si="166"/>
        <v>0</v>
      </c>
      <c r="R52" s="8">
        <f t="shared" ref="R52" ca="1" si="244">IF(Q52=0,"0",$J52)*1</f>
        <v>0</v>
      </c>
      <c r="S52" s="18">
        <f t="shared" ca="1" si="168"/>
        <v>0</v>
      </c>
      <c r="T52" s="8">
        <f t="shared" ref="T52" ca="1" si="245">IF(S52=0,"0",$J52)*1</f>
        <v>0</v>
      </c>
      <c r="U52" s="18">
        <f t="shared" ca="1" si="170"/>
        <v>0</v>
      </c>
      <c r="V52" s="8">
        <f t="shared" ref="V52" ca="1" si="246">IF(U52=0,"0",$J52)*1</f>
        <v>0</v>
      </c>
      <c r="W52" s="18">
        <f t="shared" ca="1" si="172"/>
        <v>0</v>
      </c>
      <c r="X52" s="8">
        <f t="shared" ref="X52" ca="1" si="247">IF(W52=0,"0",$J52)*1</f>
        <v>0</v>
      </c>
      <c r="Y52" s="18">
        <f t="shared" ca="1" si="174"/>
        <v>0</v>
      </c>
      <c r="Z52" s="8">
        <f t="shared" ref="Z52" ca="1" si="248">IF(Y52=0,"0",$J52)*1</f>
        <v>0</v>
      </c>
      <c r="AA52" s="18">
        <f t="shared" ca="1" si="176"/>
        <v>0</v>
      </c>
      <c r="AB52" s="8">
        <f t="shared" ref="AB52" ca="1" si="249">IF(AA52=0,"0",$J52)*1</f>
        <v>0</v>
      </c>
      <c r="AC52" s="18">
        <f t="shared" ca="1" si="178"/>
        <v>0</v>
      </c>
      <c r="AD52" s="8">
        <f t="shared" ref="AD52" ca="1" si="250">IF(AC52=0,"0",$J52)*1</f>
        <v>0</v>
      </c>
      <c r="AE52" s="18">
        <f t="shared" ca="1" si="180"/>
        <v>0</v>
      </c>
      <c r="AF52" s="8">
        <f t="shared" ref="AF52" ca="1" si="251">IF(AE52=0,"0",$J52)*1</f>
        <v>0</v>
      </c>
      <c r="AG52" s="18">
        <f t="shared" ca="1" si="182"/>
        <v>0</v>
      </c>
      <c r="AH52" s="8">
        <f t="shared" ref="AH52" ca="1" si="252">IF(AG52=0,"0",$J52)*1</f>
        <v>0</v>
      </c>
      <c r="AI52" s="18">
        <f t="shared" ca="1" si="184"/>
        <v>0</v>
      </c>
      <c r="AJ52" s="8">
        <f t="shared" ref="AJ52" ca="1" si="253">IF(AI52=0,"0",$J52)*1</f>
        <v>0</v>
      </c>
      <c r="AK52" s="18">
        <f t="shared" ca="1" si="186"/>
        <v>0</v>
      </c>
      <c r="AL52" s="8">
        <f t="shared" ref="AL52" ca="1" si="254">IF(AK52=0,"0",$J52)*1</f>
        <v>0</v>
      </c>
      <c r="AM52" s="18">
        <f t="shared" ca="1" si="188"/>
        <v>0</v>
      </c>
      <c r="AN52" s="8">
        <f t="shared" ref="AN52" ca="1" si="255">IF(AM52=0,"0",$J52)*1</f>
        <v>0</v>
      </c>
      <c r="AO52" s="18">
        <f t="shared" ca="1" si="190"/>
        <v>0</v>
      </c>
      <c r="AP52" s="8">
        <f t="shared" ref="AP52" ca="1" si="256">IF(AO52=0,"0",$J52)*1</f>
        <v>0</v>
      </c>
      <c r="AQ52" s="18">
        <f t="shared" ca="1" si="192"/>
        <v>0</v>
      </c>
      <c r="AR52" s="8">
        <f t="shared" ref="AR52" ca="1" si="257">IF(AQ52=0,"0",$J52)*1</f>
        <v>0</v>
      </c>
      <c r="AS52" s="18">
        <f t="shared" ca="1" si="194"/>
        <v>0</v>
      </c>
      <c r="AT52" s="8">
        <f t="shared" ref="AT52" ca="1" si="258">IF(AS52=0,"0",$J52)*1</f>
        <v>0</v>
      </c>
      <c r="AU52" s="18">
        <f t="shared" ca="1" si="196"/>
        <v>0</v>
      </c>
      <c r="AV52" s="8">
        <f t="shared" ref="AV52" ca="1" si="259">IF(AU52=0,"0",$J52)*1</f>
        <v>0</v>
      </c>
      <c r="AW52" s="18">
        <f t="shared" ca="1" si="198"/>
        <v>0</v>
      </c>
      <c r="AX52" s="8">
        <f t="shared" ref="AX52" ca="1" si="260">IF(AW52=0,"0",$J52)*1</f>
        <v>0</v>
      </c>
      <c r="AY52" s="18">
        <f t="shared" ca="1" si="198"/>
        <v>0</v>
      </c>
      <c r="AZ52" s="8">
        <f t="shared" ca="1" si="39"/>
        <v>0</v>
      </c>
    </row>
    <row r="53" spans="1:52" ht="12.75" hidden="1" customHeight="1" x14ac:dyDescent="0.2">
      <c r="A53" s="30"/>
      <c r="B53" s="75" t="s">
        <v>157</v>
      </c>
      <c r="C53" s="33" t="s">
        <v>39</v>
      </c>
      <c r="D53" s="36">
        <v>7.73</v>
      </c>
      <c r="E53" s="37" t="s">
        <v>72</v>
      </c>
      <c r="F53" s="28" t="str">
        <f t="shared" ca="1" si="142"/>
        <v>-</v>
      </c>
      <c r="G53" s="28" t="str">
        <f t="shared" ca="1" si="143"/>
        <v>-</v>
      </c>
      <c r="H53" s="29" t="str">
        <f t="shared" ca="1" si="144"/>
        <v>-</v>
      </c>
      <c r="I53" s="15"/>
      <c r="J53" s="16"/>
      <c r="K53" s="15"/>
      <c r="L53" s="12">
        <f t="shared" si="164"/>
        <v>0</v>
      </c>
      <c r="M53" s="74">
        <f t="shared" si="40"/>
        <v>8.5528600000000008</v>
      </c>
      <c r="N53" s="7">
        <f t="shared" si="41"/>
        <v>0</v>
      </c>
      <c r="O53" s="11" t="str">
        <f t="shared" si="165"/>
        <v>N</v>
      </c>
      <c r="P53" s="10"/>
      <c r="Q53" s="18">
        <f t="shared" ca="1" si="166"/>
        <v>0</v>
      </c>
      <c r="R53" s="8">
        <f t="shared" ca="1" si="167"/>
        <v>0</v>
      </c>
      <c r="S53" s="18">
        <f t="shared" ca="1" si="168"/>
        <v>0</v>
      </c>
      <c r="T53" s="8">
        <f t="shared" ca="1" si="169"/>
        <v>0</v>
      </c>
      <c r="U53" s="18">
        <f t="shared" ca="1" si="170"/>
        <v>0</v>
      </c>
      <c r="V53" s="8">
        <f t="shared" ca="1" si="171"/>
        <v>0</v>
      </c>
      <c r="W53" s="18">
        <f t="shared" ca="1" si="172"/>
        <v>0</v>
      </c>
      <c r="X53" s="8">
        <f t="shared" ca="1" si="173"/>
        <v>0</v>
      </c>
      <c r="Y53" s="18">
        <f t="shared" ca="1" si="174"/>
        <v>0</v>
      </c>
      <c r="Z53" s="8">
        <f t="shared" ca="1" si="175"/>
        <v>0</v>
      </c>
      <c r="AA53" s="18">
        <f t="shared" ca="1" si="176"/>
        <v>0</v>
      </c>
      <c r="AB53" s="8">
        <f t="shared" ca="1" si="177"/>
        <v>0</v>
      </c>
      <c r="AC53" s="18">
        <f t="shared" ca="1" si="178"/>
        <v>0</v>
      </c>
      <c r="AD53" s="8">
        <f t="shared" ca="1" si="179"/>
        <v>0</v>
      </c>
      <c r="AE53" s="18">
        <f t="shared" ca="1" si="180"/>
        <v>0</v>
      </c>
      <c r="AF53" s="8">
        <f t="shared" ca="1" si="181"/>
        <v>0</v>
      </c>
      <c r="AG53" s="18">
        <f t="shared" ca="1" si="182"/>
        <v>0</v>
      </c>
      <c r="AH53" s="8">
        <f t="shared" ca="1" si="183"/>
        <v>0</v>
      </c>
      <c r="AI53" s="18">
        <f t="shared" ca="1" si="184"/>
        <v>0</v>
      </c>
      <c r="AJ53" s="8">
        <f t="shared" ca="1" si="185"/>
        <v>0</v>
      </c>
      <c r="AK53" s="18">
        <f t="shared" ca="1" si="186"/>
        <v>0</v>
      </c>
      <c r="AL53" s="8">
        <f t="shared" ca="1" si="187"/>
        <v>0</v>
      </c>
      <c r="AM53" s="18">
        <f t="shared" ca="1" si="188"/>
        <v>0</v>
      </c>
      <c r="AN53" s="8">
        <f t="shared" ca="1" si="189"/>
        <v>0</v>
      </c>
      <c r="AO53" s="18">
        <f t="shared" ca="1" si="190"/>
        <v>0</v>
      </c>
      <c r="AP53" s="8">
        <f t="shared" ca="1" si="191"/>
        <v>0</v>
      </c>
      <c r="AQ53" s="18">
        <f t="shared" ca="1" si="192"/>
        <v>0</v>
      </c>
      <c r="AR53" s="8">
        <f t="shared" ca="1" si="193"/>
        <v>0</v>
      </c>
      <c r="AS53" s="18">
        <f t="shared" ca="1" si="194"/>
        <v>0</v>
      </c>
      <c r="AT53" s="8">
        <f t="shared" ca="1" si="195"/>
        <v>0</v>
      </c>
      <c r="AU53" s="18">
        <f t="shared" ca="1" si="196"/>
        <v>0</v>
      </c>
      <c r="AV53" s="8">
        <f t="shared" ca="1" si="197"/>
        <v>0</v>
      </c>
      <c r="AW53" s="18">
        <f t="shared" ca="1" si="198"/>
        <v>0</v>
      </c>
      <c r="AX53" s="8">
        <f t="shared" ca="1" si="199"/>
        <v>0</v>
      </c>
      <c r="AY53" s="18">
        <f t="shared" ca="1" si="198"/>
        <v>0</v>
      </c>
      <c r="AZ53" s="8">
        <f t="shared" ca="1" si="39"/>
        <v>0</v>
      </c>
    </row>
    <row r="54" spans="1:52" ht="12.75" hidden="1" customHeight="1" x14ac:dyDescent="0.2">
      <c r="A54" s="30"/>
      <c r="B54" s="46" t="s">
        <v>15</v>
      </c>
      <c r="C54" s="33" t="s">
        <v>69</v>
      </c>
      <c r="D54" s="36">
        <v>6.13</v>
      </c>
      <c r="E54" s="37" t="s">
        <v>48</v>
      </c>
      <c r="F54" s="28" t="str">
        <f t="shared" ca="1" si="142"/>
        <v>-</v>
      </c>
      <c r="G54" s="28" t="str">
        <f t="shared" ca="1" si="143"/>
        <v>-</v>
      </c>
      <c r="H54" s="29" t="str">
        <f t="shared" ca="1" si="144"/>
        <v>-</v>
      </c>
      <c r="I54" s="15"/>
      <c r="J54" s="16"/>
      <c r="K54" s="15"/>
      <c r="L54" s="12">
        <f t="shared" si="164"/>
        <v>0</v>
      </c>
      <c r="M54" s="74">
        <f t="shared" si="40"/>
        <v>7.9723100000000002</v>
      </c>
      <c r="N54" s="7">
        <f t="shared" si="41"/>
        <v>0</v>
      </c>
      <c r="O54" s="11" t="str">
        <f t="shared" si="165"/>
        <v>N</v>
      </c>
      <c r="P54" s="10"/>
      <c r="Q54" s="86">
        <f t="shared" ca="1" si="166"/>
        <v>0</v>
      </c>
      <c r="R54" s="87">
        <f t="shared" ca="1" si="167"/>
        <v>0</v>
      </c>
      <c r="S54" s="86">
        <f t="shared" ca="1" si="168"/>
        <v>0</v>
      </c>
      <c r="T54" s="87">
        <f t="shared" ca="1" si="169"/>
        <v>0</v>
      </c>
      <c r="U54" s="86">
        <f t="shared" ca="1" si="170"/>
        <v>0</v>
      </c>
      <c r="V54" s="87">
        <f t="shared" ca="1" si="171"/>
        <v>0</v>
      </c>
      <c r="W54" s="86">
        <f t="shared" ca="1" si="172"/>
        <v>0</v>
      </c>
      <c r="X54" s="87">
        <f t="shared" ca="1" si="173"/>
        <v>0</v>
      </c>
      <c r="Y54" s="86">
        <f t="shared" ca="1" si="174"/>
        <v>0</v>
      </c>
      <c r="Z54" s="87">
        <f t="shared" ca="1" si="175"/>
        <v>0</v>
      </c>
      <c r="AA54" s="86">
        <f t="shared" ca="1" si="176"/>
        <v>0</v>
      </c>
      <c r="AB54" s="87">
        <f t="shared" ca="1" si="177"/>
        <v>0</v>
      </c>
      <c r="AC54" s="86">
        <f t="shared" ca="1" si="178"/>
        <v>0</v>
      </c>
      <c r="AD54" s="87">
        <f t="shared" ca="1" si="179"/>
        <v>0</v>
      </c>
      <c r="AE54" s="86">
        <f t="shared" ca="1" si="180"/>
        <v>0</v>
      </c>
      <c r="AF54" s="87">
        <f t="shared" ca="1" si="181"/>
        <v>0</v>
      </c>
      <c r="AG54" s="86">
        <f t="shared" ca="1" si="182"/>
        <v>0</v>
      </c>
      <c r="AH54" s="87">
        <f t="shared" ca="1" si="183"/>
        <v>0</v>
      </c>
      <c r="AI54" s="86">
        <f t="shared" ca="1" si="184"/>
        <v>0</v>
      </c>
      <c r="AJ54" s="87">
        <f t="shared" ca="1" si="185"/>
        <v>0</v>
      </c>
      <c r="AK54" s="86">
        <f t="shared" ca="1" si="186"/>
        <v>0</v>
      </c>
      <c r="AL54" s="87">
        <f t="shared" ca="1" si="187"/>
        <v>0</v>
      </c>
      <c r="AM54" s="86">
        <f t="shared" ca="1" si="188"/>
        <v>0</v>
      </c>
      <c r="AN54" s="87">
        <f t="shared" ca="1" si="189"/>
        <v>0</v>
      </c>
      <c r="AO54" s="86">
        <f t="shared" ca="1" si="190"/>
        <v>0</v>
      </c>
      <c r="AP54" s="87">
        <f t="shared" ca="1" si="191"/>
        <v>0</v>
      </c>
      <c r="AQ54" s="86">
        <f t="shared" ca="1" si="192"/>
        <v>0</v>
      </c>
      <c r="AR54" s="87">
        <f t="shared" ca="1" si="193"/>
        <v>0</v>
      </c>
      <c r="AS54" s="86">
        <f t="shared" ca="1" si="194"/>
        <v>0</v>
      </c>
      <c r="AT54" s="87">
        <f t="shared" ca="1" si="195"/>
        <v>0</v>
      </c>
      <c r="AU54" s="86">
        <f t="shared" ca="1" si="196"/>
        <v>0</v>
      </c>
      <c r="AV54" s="87">
        <f t="shared" ca="1" si="197"/>
        <v>0</v>
      </c>
      <c r="AW54" s="86">
        <f t="shared" ca="1" si="198"/>
        <v>0</v>
      </c>
      <c r="AX54" s="87">
        <f t="shared" ca="1" si="199"/>
        <v>0</v>
      </c>
      <c r="AY54" s="86">
        <f t="shared" ca="1" si="198"/>
        <v>0</v>
      </c>
      <c r="AZ54" s="87">
        <f t="shared" ca="1" si="39"/>
        <v>0</v>
      </c>
    </row>
    <row r="55" spans="1:52" ht="12.75" customHeight="1" x14ac:dyDescent="0.2">
      <c r="A55" s="30">
        <v>1</v>
      </c>
      <c r="B55" s="46" t="s">
        <v>58</v>
      </c>
      <c r="C55" s="60" t="s">
        <v>111</v>
      </c>
      <c r="D55" s="36">
        <v>5.3</v>
      </c>
      <c r="E55" s="61" t="s">
        <v>48</v>
      </c>
      <c r="F55" s="28">
        <f t="shared" ca="1" si="142"/>
        <v>1000</v>
      </c>
      <c r="G55" s="28">
        <f t="shared" ca="1" si="143"/>
        <v>292</v>
      </c>
      <c r="H55" s="29">
        <f t="shared" ca="1" si="144"/>
        <v>304.99952134839998</v>
      </c>
      <c r="I55" s="15">
        <v>120</v>
      </c>
      <c r="J55" s="16">
        <v>4</v>
      </c>
      <c r="K55" s="15"/>
      <c r="L55" s="12">
        <f t="shared" si="164"/>
        <v>30</v>
      </c>
      <c r="M55" s="74">
        <f t="shared" si="40"/>
        <v>7.6510999999999996</v>
      </c>
      <c r="N55" s="84">
        <f t="shared" si="41"/>
        <v>918.13199999999995</v>
      </c>
      <c r="O55" s="11" t="str">
        <f t="shared" si="165"/>
        <v>-</v>
      </c>
      <c r="P55" s="10"/>
      <c r="Q55" s="107">
        <f t="shared" ref="Q55:Q58" si="261">(ROUND(N55,0)-R55)/$Q$3</f>
        <v>0</v>
      </c>
      <c r="R55" s="104">
        <f t="shared" ref="R55:R58" si="262">MOD(ROUND(N55,0),$Q$3)</f>
        <v>918</v>
      </c>
      <c r="S55" s="107">
        <f t="shared" ref="S55:S58" si="263">(R55-T55)/$S$3</f>
        <v>1</v>
      </c>
      <c r="T55" s="104">
        <f t="shared" ref="T55:T58" si="264">MOD(R55,$S$3)</f>
        <v>418</v>
      </c>
      <c r="U55" s="107">
        <f t="shared" ref="U55:U58" si="265">(T55-V55)/$U$3</f>
        <v>2</v>
      </c>
      <c r="V55" s="104">
        <f t="shared" ref="V55:V58" si="266">MOD(T55,$U$3)</f>
        <v>18</v>
      </c>
      <c r="W55" s="107">
        <f t="shared" ref="W55:W58" si="267">(V55-X55)/$W$3</f>
        <v>0</v>
      </c>
      <c r="X55" s="104">
        <f t="shared" ref="X55:X58" si="268">MOD(V55,$W$3)</f>
        <v>18</v>
      </c>
      <c r="Y55" s="107">
        <f t="shared" ref="Y55:Y58" si="269">(X55-Z55)/$Y$3</f>
        <v>0</v>
      </c>
      <c r="Z55" s="104">
        <f t="shared" ref="Z55:Z58" si="270">MOD(X55,$Y$3)</f>
        <v>18</v>
      </c>
      <c r="AA55" s="107">
        <f t="shared" ref="AA55:AA58" si="271">(Z55-AB55)/$AA$3</f>
        <v>0</v>
      </c>
      <c r="AB55" s="104">
        <f t="shared" ref="AB55:AB58" si="272">MOD(Z55,$AA$3)</f>
        <v>18</v>
      </c>
      <c r="AC55" s="107">
        <f t="shared" ref="AC55:AC58" si="273">(AB55-AD55)/$AC$3</f>
        <v>1</v>
      </c>
      <c r="AD55" s="104">
        <f t="shared" ref="AD55:AD58" si="274">MOD(AB55,$AC$3)</f>
        <v>8</v>
      </c>
      <c r="AE55" s="107">
        <f t="shared" ref="AE55:AE58" si="275">(AD55-AF55)/$AE$3</f>
        <v>1</v>
      </c>
      <c r="AF55" s="104">
        <f t="shared" ref="AF55:AF58" si="276">MOD(AD55,$AE$3)</f>
        <v>3</v>
      </c>
      <c r="AG55" s="107">
        <f t="shared" ref="AG55:AG58" si="277">(AF55-AH55)/$AG$3</f>
        <v>1</v>
      </c>
      <c r="AH55" s="104">
        <f t="shared" ref="AH55:AH58" si="278">MOD(AF55,$AG$3)</f>
        <v>1</v>
      </c>
      <c r="AI55" s="107">
        <f t="shared" ref="AI55:AI58" si="279">(AH55-AJ55)/$AI$3</f>
        <v>1</v>
      </c>
      <c r="AJ55" s="103"/>
      <c r="AL55" s="10"/>
      <c r="AN55" s="10"/>
      <c r="AP55" s="10"/>
      <c r="AR55" s="10"/>
      <c r="AT55" s="10"/>
      <c r="AV55" s="10"/>
      <c r="AX55" s="10"/>
      <c r="AZ55" s="10"/>
    </row>
    <row r="56" spans="1:52" ht="12.75" customHeight="1" x14ac:dyDescent="0.2">
      <c r="A56" s="30">
        <v>18</v>
      </c>
      <c r="B56" s="60" t="s">
        <v>117</v>
      </c>
      <c r="C56" s="75" t="s">
        <v>133</v>
      </c>
      <c r="D56" s="36">
        <v>7</v>
      </c>
      <c r="E56" s="61" t="s">
        <v>72</v>
      </c>
      <c r="F56" s="28">
        <f t="shared" ca="1" si="142"/>
        <v>0</v>
      </c>
      <c r="G56" s="28">
        <f t="shared" ca="1" si="143"/>
        <v>0</v>
      </c>
      <c r="H56" s="29">
        <f t="shared" ca="1" si="144"/>
        <v>0</v>
      </c>
      <c r="I56" s="15">
        <v>1460</v>
      </c>
      <c r="J56" s="16">
        <v>16</v>
      </c>
      <c r="K56" s="15"/>
      <c r="L56" s="12">
        <f t="shared" si="164"/>
        <v>91.25</v>
      </c>
      <c r="M56" s="74">
        <f>((IF(E56=$D$1,1,0)*$E$1)+(IF(E56=$D$2,1,0)*$E$2))*D56/100+$H$1</f>
        <v>8.2740000000000009</v>
      </c>
      <c r="N56" s="84">
        <f>I56*M56+K56</f>
        <v>12080.04</v>
      </c>
      <c r="O56" s="11" t="str">
        <f t="shared" si="165"/>
        <v>-</v>
      </c>
      <c r="P56" s="10"/>
      <c r="Q56" s="107">
        <f t="shared" si="261"/>
        <v>12</v>
      </c>
      <c r="R56" s="104">
        <f t="shared" si="262"/>
        <v>80</v>
      </c>
      <c r="S56" s="107">
        <f t="shared" si="263"/>
        <v>0</v>
      </c>
      <c r="T56" s="104">
        <f t="shared" si="264"/>
        <v>80</v>
      </c>
      <c r="U56" s="107">
        <f t="shared" si="265"/>
        <v>0</v>
      </c>
      <c r="V56" s="104">
        <f t="shared" si="266"/>
        <v>80</v>
      </c>
      <c r="W56" s="107">
        <f t="shared" si="267"/>
        <v>0</v>
      </c>
      <c r="X56" s="104">
        <f t="shared" si="268"/>
        <v>80</v>
      </c>
      <c r="Y56" s="107">
        <f t="shared" si="269"/>
        <v>1</v>
      </c>
      <c r="Z56" s="104">
        <f t="shared" si="270"/>
        <v>30</v>
      </c>
      <c r="AA56" s="107">
        <f t="shared" si="271"/>
        <v>1</v>
      </c>
      <c r="AB56" s="104">
        <f t="shared" si="272"/>
        <v>10</v>
      </c>
      <c r="AC56" s="107">
        <f t="shared" si="273"/>
        <v>1</v>
      </c>
      <c r="AD56" s="104">
        <f t="shared" si="274"/>
        <v>0</v>
      </c>
      <c r="AE56" s="107">
        <f t="shared" si="275"/>
        <v>0</v>
      </c>
      <c r="AF56" s="104">
        <f t="shared" si="276"/>
        <v>0</v>
      </c>
      <c r="AG56" s="107">
        <f t="shared" si="277"/>
        <v>0</v>
      </c>
      <c r="AH56" s="104">
        <f t="shared" si="278"/>
        <v>0</v>
      </c>
      <c r="AI56" s="107">
        <f t="shared" si="279"/>
        <v>0</v>
      </c>
      <c r="AJ56" s="103"/>
      <c r="AL56" s="10"/>
      <c r="AN56" s="10"/>
      <c r="AP56" s="10"/>
      <c r="AR56" s="10"/>
      <c r="AT56" s="10"/>
      <c r="AV56" s="10"/>
      <c r="AX56" s="10"/>
      <c r="AZ56" s="10"/>
    </row>
    <row r="57" spans="1:52" ht="12" customHeight="1" x14ac:dyDescent="0.2">
      <c r="A57" s="78">
        <v>7</v>
      </c>
      <c r="B57" s="65" t="s">
        <v>156</v>
      </c>
      <c r="C57" s="65" t="s">
        <v>155</v>
      </c>
      <c r="D57" s="79">
        <v>6.06</v>
      </c>
      <c r="E57" s="80" t="s">
        <v>48</v>
      </c>
      <c r="F57" s="81">
        <f t="shared" ca="1" si="142"/>
        <v>10</v>
      </c>
      <c r="G57" s="28">
        <f t="shared" ca="1" si="143"/>
        <v>12</v>
      </c>
      <c r="H57" s="29">
        <f t="shared" ca="1" si="144"/>
        <v>0</v>
      </c>
      <c r="I57" s="15">
        <v>700</v>
      </c>
      <c r="J57" s="16">
        <v>7</v>
      </c>
      <c r="K57" s="15"/>
      <c r="L57" s="12">
        <f t="shared" si="164"/>
        <v>100</v>
      </c>
      <c r="M57" s="74">
        <f t="shared" si="40"/>
        <v>7.9452199999999991</v>
      </c>
      <c r="N57" s="84">
        <f t="shared" si="41"/>
        <v>5561.6539999999995</v>
      </c>
      <c r="O57" s="11" t="str">
        <f t="shared" si="165"/>
        <v>-</v>
      </c>
      <c r="P57" s="10"/>
      <c r="Q57" s="107">
        <f t="shared" si="261"/>
        <v>5</v>
      </c>
      <c r="R57" s="104">
        <f t="shared" si="262"/>
        <v>562</v>
      </c>
      <c r="S57" s="107">
        <f t="shared" si="263"/>
        <v>1</v>
      </c>
      <c r="T57" s="104">
        <f t="shared" si="264"/>
        <v>62</v>
      </c>
      <c r="U57" s="107">
        <f t="shared" si="265"/>
        <v>0</v>
      </c>
      <c r="V57" s="104">
        <f t="shared" si="266"/>
        <v>62</v>
      </c>
      <c r="W57" s="107">
        <f t="shared" si="267"/>
        <v>0</v>
      </c>
      <c r="X57" s="104">
        <f t="shared" si="268"/>
        <v>62</v>
      </c>
      <c r="Y57" s="107">
        <f t="shared" si="269"/>
        <v>1</v>
      </c>
      <c r="Z57" s="104">
        <f t="shared" si="270"/>
        <v>12</v>
      </c>
      <c r="AA57" s="107">
        <f t="shared" si="271"/>
        <v>0</v>
      </c>
      <c r="AB57" s="104">
        <f t="shared" si="272"/>
        <v>12</v>
      </c>
      <c r="AC57" s="107">
        <f t="shared" si="273"/>
        <v>1</v>
      </c>
      <c r="AD57" s="104">
        <f t="shared" si="274"/>
        <v>2</v>
      </c>
      <c r="AE57" s="107">
        <f t="shared" si="275"/>
        <v>0</v>
      </c>
      <c r="AF57" s="104">
        <f t="shared" si="276"/>
        <v>2</v>
      </c>
      <c r="AG57" s="107">
        <f t="shared" si="277"/>
        <v>1</v>
      </c>
      <c r="AH57" s="104">
        <f t="shared" si="278"/>
        <v>0</v>
      </c>
      <c r="AI57" s="107">
        <f t="shared" si="279"/>
        <v>0</v>
      </c>
      <c r="AJ57" s="103"/>
      <c r="AL57" s="10"/>
      <c r="AN57" s="10"/>
      <c r="AP57" s="10"/>
      <c r="AR57" s="10"/>
      <c r="AT57" s="10"/>
      <c r="AV57" s="10"/>
      <c r="AX57" s="10"/>
      <c r="AZ57" s="10"/>
    </row>
    <row r="58" spans="1:52" ht="12.75" customHeight="1" x14ac:dyDescent="0.2">
      <c r="A58" s="30">
        <v>8</v>
      </c>
      <c r="B58" s="46" t="s">
        <v>3</v>
      </c>
      <c r="C58" s="33" t="s">
        <v>59</v>
      </c>
      <c r="D58" s="36">
        <v>7.6</v>
      </c>
      <c r="E58" s="37" t="s">
        <v>72</v>
      </c>
      <c r="F58" s="28">
        <f t="shared" ca="1" si="142"/>
        <v>5</v>
      </c>
      <c r="G58" s="28">
        <f t="shared" ca="1" si="143"/>
        <v>16</v>
      </c>
      <c r="H58" s="29">
        <f t="shared" ca="1" si="144"/>
        <v>1</v>
      </c>
      <c r="I58" s="15">
        <v>1367</v>
      </c>
      <c r="J58" s="16">
        <v>18</v>
      </c>
      <c r="K58" s="15"/>
      <c r="L58" s="12">
        <f>IFERROR(I58/J58,0)</f>
        <v>75.944444444444443</v>
      </c>
      <c r="M58" s="74">
        <f t="shared" si="40"/>
        <v>8.5031999999999996</v>
      </c>
      <c r="N58" s="84">
        <f t="shared" si="41"/>
        <v>11623.874399999999</v>
      </c>
      <c r="O58" s="11" t="str">
        <f t="shared" si="165"/>
        <v>-</v>
      </c>
      <c r="P58" s="10"/>
      <c r="Q58" s="107">
        <f t="shared" si="261"/>
        <v>11</v>
      </c>
      <c r="R58" s="104">
        <f t="shared" si="262"/>
        <v>624</v>
      </c>
      <c r="S58" s="107">
        <f t="shared" si="263"/>
        <v>1</v>
      </c>
      <c r="T58" s="104">
        <f t="shared" si="264"/>
        <v>124</v>
      </c>
      <c r="U58" s="107">
        <f t="shared" si="265"/>
        <v>0</v>
      </c>
      <c r="V58" s="104">
        <f t="shared" si="266"/>
        <v>124</v>
      </c>
      <c r="W58" s="107">
        <f t="shared" si="267"/>
        <v>1</v>
      </c>
      <c r="X58" s="104">
        <f t="shared" si="268"/>
        <v>24</v>
      </c>
      <c r="Y58" s="107">
        <f t="shared" si="269"/>
        <v>0</v>
      </c>
      <c r="Z58" s="104">
        <f t="shared" si="270"/>
        <v>24</v>
      </c>
      <c r="AA58" s="107">
        <f t="shared" si="271"/>
        <v>1</v>
      </c>
      <c r="AB58" s="104">
        <f t="shared" si="272"/>
        <v>4</v>
      </c>
      <c r="AC58" s="107">
        <f t="shared" si="273"/>
        <v>0</v>
      </c>
      <c r="AD58" s="104">
        <f t="shared" si="274"/>
        <v>4</v>
      </c>
      <c r="AE58" s="107">
        <f t="shared" si="275"/>
        <v>0</v>
      </c>
      <c r="AF58" s="104">
        <f t="shared" si="276"/>
        <v>4</v>
      </c>
      <c r="AG58" s="107">
        <f t="shared" si="277"/>
        <v>2</v>
      </c>
      <c r="AH58" s="104">
        <f t="shared" si="278"/>
        <v>0</v>
      </c>
      <c r="AI58" s="107">
        <f t="shared" si="279"/>
        <v>0</v>
      </c>
      <c r="AJ58" s="103"/>
      <c r="AL58" s="10"/>
      <c r="AN58" s="10"/>
      <c r="AP58" s="10"/>
      <c r="AR58" s="10"/>
      <c r="AT58" s="10"/>
      <c r="AV58" s="10"/>
      <c r="AX58" s="10"/>
      <c r="AZ58" s="10"/>
    </row>
    <row r="59" spans="1:52" ht="12.75" hidden="1" customHeight="1" x14ac:dyDescent="0.2">
      <c r="A59" s="30"/>
      <c r="B59" s="46" t="s">
        <v>25</v>
      </c>
      <c r="C59" s="33" t="s">
        <v>60</v>
      </c>
      <c r="D59" s="36">
        <v>5.3</v>
      </c>
      <c r="E59" s="37" t="s">
        <v>48</v>
      </c>
      <c r="F59" s="28" t="str">
        <f t="shared" ca="1" si="142"/>
        <v>-</v>
      </c>
      <c r="G59" s="28" t="str">
        <f t="shared" ca="1" si="143"/>
        <v>-</v>
      </c>
      <c r="H59" s="29" t="str">
        <f t="shared" ca="1" si="144"/>
        <v>-</v>
      </c>
      <c r="I59" s="15"/>
      <c r="J59" s="16"/>
      <c r="K59" s="15"/>
      <c r="L59" s="12">
        <f>IFERROR(I59/J59,0)</f>
        <v>0</v>
      </c>
      <c r="M59" s="74">
        <f t="shared" si="40"/>
        <v>7.6510999999999996</v>
      </c>
      <c r="N59" s="7">
        <f t="shared" si="41"/>
        <v>0</v>
      </c>
      <c r="O59" s="11" t="str">
        <f t="shared" si="165"/>
        <v>N</v>
      </c>
      <c r="P59" s="10"/>
      <c r="Q59" s="90">
        <f t="shared" ca="1" si="166"/>
        <v>0</v>
      </c>
      <c r="R59" s="91">
        <f ca="1">IF(Q59=0,"0",$J59)*1</f>
        <v>0</v>
      </c>
      <c r="S59" s="90">
        <f t="shared" ca="1" si="168"/>
        <v>0</v>
      </c>
      <c r="T59" s="91">
        <f ca="1">IF(S59=0,"0",$J59)*1</f>
        <v>0</v>
      </c>
      <c r="U59" s="90">
        <f t="shared" ca="1" si="170"/>
        <v>0</v>
      </c>
      <c r="V59" s="91">
        <f ca="1">IF(U59=0,"0",$J59)*1</f>
        <v>0</v>
      </c>
      <c r="W59" s="90">
        <f t="shared" ca="1" si="172"/>
        <v>0</v>
      </c>
      <c r="X59" s="91">
        <f ca="1">IF(W59=0,"0",$J59)*1</f>
        <v>0</v>
      </c>
      <c r="Y59" s="90">
        <f t="shared" ca="1" si="174"/>
        <v>0</v>
      </c>
      <c r="Z59" s="91">
        <f ca="1">IF(Y59=0,"0",$J59)*1</f>
        <v>0</v>
      </c>
      <c r="AA59" s="90">
        <f t="shared" ca="1" si="176"/>
        <v>0</v>
      </c>
      <c r="AB59" s="91">
        <f ca="1">IF(AA59=0,"0",$J59)*1</f>
        <v>0</v>
      </c>
      <c r="AC59" s="90">
        <f t="shared" ca="1" si="178"/>
        <v>0</v>
      </c>
      <c r="AD59" s="91">
        <f ca="1">IF(AC59=0,"0",$J59)*1</f>
        <v>0</v>
      </c>
      <c r="AE59" s="90">
        <f t="shared" ca="1" si="180"/>
        <v>0</v>
      </c>
      <c r="AF59" s="91">
        <f ca="1">IF(AE59=0,"0",$J59)*1</f>
        <v>0</v>
      </c>
      <c r="AG59" s="90">
        <f t="shared" ca="1" si="182"/>
        <v>0</v>
      </c>
      <c r="AH59" s="91">
        <f ca="1">IF(AG59=0,"0",$J59)*1</f>
        <v>0</v>
      </c>
      <c r="AI59" s="90">
        <f t="shared" ca="1" si="184"/>
        <v>0</v>
      </c>
      <c r="AJ59" s="91">
        <f ca="1">IF(AI59=0,"0",$J59)*1</f>
        <v>0</v>
      </c>
      <c r="AK59" s="90">
        <f t="shared" ca="1" si="186"/>
        <v>0</v>
      </c>
      <c r="AL59" s="91">
        <f ca="1">IF(AK59=0,"0",$J59)*1</f>
        <v>0</v>
      </c>
      <c r="AM59" s="90">
        <f t="shared" ca="1" si="188"/>
        <v>0</v>
      </c>
      <c r="AN59" s="91">
        <f ca="1">IF(AM59=0,"0",$J59)*1</f>
        <v>0</v>
      </c>
      <c r="AO59" s="90">
        <f t="shared" ca="1" si="190"/>
        <v>0</v>
      </c>
      <c r="AP59" s="91">
        <f ca="1">IF(AO59=0,"0",$J59)*1</f>
        <v>0</v>
      </c>
      <c r="AQ59" s="90">
        <f t="shared" ca="1" si="192"/>
        <v>0</v>
      </c>
      <c r="AR59" s="91">
        <f ca="1">IF(AQ59=0,"0",$J59)*1</f>
        <v>0</v>
      </c>
      <c r="AS59" s="90">
        <f t="shared" ca="1" si="194"/>
        <v>0</v>
      </c>
      <c r="AT59" s="91">
        <f ca="1">IF(AS59=0,"0",$J59)*1</f>
        <v>0</v>
      </c>
      <c r="AU59" s="90">
        <f t="shared" ca="1" si="196"/>
        <v>0</v>
      </c>
      <c r="AV59" s="91">
        <f ca="1">IF(AU59=0,"0",$J59)*1</f>
        <v>0</v>
      </c>
      <c r="AW59" s="90">
        <f t="shared" ca="1" si="198"/>
        <v>0</v>
      </c>
      <c r="AX59" s="91">
        <f ca="1">IF(AW59=0,"0",$J59)*1</f>
        <v>0</v>
      </c>
      <c r="AY59" s="90">
        <f t="shared" ca="1" si="198"/>
        <v>0</v>
      </c>
      <c r="AZ59" s="91">
        <f ca="1">IF(AY59=0,"0",$J59)*1</f>
        <v>0</v>
      </c>
    </row>
    <row r="60" spans="1:52" ht="12.75" hidden="1" customHeight="1" x14ac:dyDescent="0.2">
      <c r="A60" s="62"/>
      <c r="B60" s="60" t="s">
        <v>82</v>
      </c>
      <c r="C60" s="33" t="s">
        <v>83</v>
      </c>
      <c r="D60" s="36">
        <v>7.6</v>
      </c>
      <c r="E60" s="37" t="s">
        <v>72</v>
      </c>
      <c r="F60" s="28" t="str">
        <f t="shared" ca="1" si="142"/>
        <v>-</v>
      </c>
      <c r="G60" s="28" t="str">
        <f t="shared" ca="1" si="143"/>
        <v>-</v>
      </c>
      <c r="H60" s="29" t="str">
        <f t="shared" ca="1" si="144"/>
        <v>-</v>
      </c>
      <c r="I60" s="15"/>
      <c r="J60" s="16"/>
      <c r="K60" s="15"/>
      <c r="L60" s="12">
        <f t="shared" si="164"/>
        <v>0</v>
      </c>
      <c r="M60" s="74">
        <f t="shared" si="40"/>
        <v>8.5031999999999996</v>
      </c>
      <c r="N60" s="7">
        <f t="shared" si="41"/>
        <v>0</v>
      </c>
      <c r="O60" s="11" t="str">
        <f t="shared" si="165"/>
        <v>N</v>
      </c>
      <c r="P60" s="10"/>
      <c r="Q60" s="18">
        <f t="shared" ca="1" si="166"/>
        <v>0</v>
      </c>
      <c r="R60" s="8">
        <f t="shared" ca="1" si="167"/>
        <v>0</v>
      </c>
      <c r="S60" s="18">
        <f t="shared" ca="1" si="168"/>
        <v>0</v>
      </c>
      <c r="T60" s="8">
        <f t="shared" ca="1" si="169"/>
        <v>0</v>
      </c>
      <c r="U60" s="18">
        <f t="shared" ca="1" si="170"/>
        <v>0</v>
      </c>
      <c r="V60" s="8">
        <f t="shared" ca="1" si="171"/>
        <v>0</v>
      </c>
      <c r="W60" s="18">
        <f t="shared" ca="1" si="172"/>
        <v>0</v>
      </c>
      <c r="X60" s="8">
        <f t="shared" ca="1" si="173"/>
        <v>0</v>
      </c>
      <c r="Y60" s="18">
        <f t="shared" ca="1" si="174"/>
        <v>0</v>
      </c>
      <c r="Z60" s="8">
        <f t="shared" ca="1" si="175"/>
        <v>0</v>
      </c>
      <c r="AA60" s="18">
        <f t="shared" ca="1" si="176"/>
        <v>0</v>
      </c>
      <c r="AB60" s="8">
        <f t="shared" ca="1" si="177"/>
        <v>0</v>
      </c>
      <c r="AC60" s="18">
        <f t="shared" ca="1" si="178"/>
        <v>0</v>
      </c>
      <c r="AD60" s="8">
        <f t="shared" ca="1" si="179"/>
        <v>0</v>
      </c>
      <c r="AE60" s="18">
        <f t="shared" ca="1" si="180"/>
        <v>0</v>
      </c>
      <c r="AF60" s="8">
        <f t="shared" ca="1" si="181"/>
        <v>0</v>
      </c>
      <c r="AG60" s="18">
        <f t="shared" ca="1" si="182"/>
        <v>0</v>
      </c>
      <c r="AH60" s="8">
        <f t="shared" ca="1" si="183"/>
        <v>0</v>
      </c>
      <c r="AI60" s="18">
        <f t="shared" ca="1" si="184"/>
        <v>0</v>
      </c>
      <c r="AJ60" s="8">
        <f t="shared" ca="1" si="185"/>
        <v>0</v>
      </c>
      <c r="AK60" s="18">
        <f t="shared" ca="1" si="186"/>
        <v>0</v>
      </c>
      <c r="AL60" s="8">
        <f t="shared" ca="1" si="187"/>
        <v>0</v>
      </c>
      <c r="AM60" s="18">
        <f t="shared" ca="1" si="188"/>
        <v>0</v>
      </c>
      <c r="AN60" s="8">
        <f t="shared" ca="1" si="189"/>
        <v>0</v>
      </c>
      <c r="AO60" s="18">
        <f t="shared" ca="1" si="190"/>
        <v>0</v>
      </c>
      <c r="AP60" s="8">
        <f t="shared" ca="1" si="191"/>
        <v>0</v>
      </c>
      <c r="AQ60" s="18">
        <f t="shared" ca="1" si="192"/>
        <v>0</v>
      </c>
      <c r="AR60" s="8">
        <f t="shared" ca="1" si="193"/>
        <v>0</v>
      </c>
      <c r="AS60" s="18">
        <f t="shared" ca="1" si="194"/>
        <v>0</v>
      </c>
      <c r="AT60" s="8">
        <f t="shared" ca="1" si="195"/>
        <v>0</v>
      </c>
      <c r="AU60" s="18">
        <f t="shared" ca="1" si="196"/>
        <v>0</v>
      </c>
      <c r="AV60" s="8">
        <f t="shared" ca="1" si="197"/>
        <v>0</v>
      </c>
      <c r="AW60" s="18">
        <f t="shared" ca="1" si="198"/>
        <v>0</v>
      </c>
      <c r="AX60" s="8">
        <f t="shared" ca="1" si="199"/>
        <v>0</v>
      </c>
      <c r="AY60" s="18">
        <f t="shared" ca="1" si="198"/>
        <v>0</v>
      </c>
      <c r="AZ60" s="8">
        <f t="shared" ref="AZ60:AZ81" ca="1" si="280">IF(AY60=0,"0",$J60)*1</f>
        <v>0</v>
      </c>
    </row>
    <row r="61" spans="1:52" hidden="1" x14ac:dyDescent="0.2">
      <c r="A61" s="30"/>
      <c r="B61" s="46" t="s">
        <v>61</v>
      </c>
      <c r="C61" s="33" t="s">
        <v>62</v>
      </c>
      <c r="D61" s="36">
        <v>9.8000000000000007</v>
      </c>
      <c r="E61" s="37" t="s">
        <v>72</v>
      </c>
      <c r="F61" s="28" t="str">
        <f t="shared" ca="1" si="142"/>
        <v>-</v>
      </c>
      <c r="G61" s="28" t="str">
        <f t="shared" ca="1" si="143"/>
        <v>-</v>
      </c>
      <c r="H61" s="29" t="str">
        <f t="shared" ca="1" si="144"/>
        <v>-</v>
      </c>
      <c r="I61" s="15"/>
      <c r="J61" s="16"/>
      <c r="K61" s="15"/>
      <c r="L61" s="12">
        <f t="shared" si="164"/>
        <v>0</v>
      </c>
      <c r="M61" s="74">
        <f t="shared" si="40"/>
        <v>9.3436000000000003</v>
      </c>
      <c r="N61" s="7">
        <f t="shared" si="41"/>
        <v>0</v>
      </c>
      <c r="O61" s="11" t="str">
        <f t="shared" si="165"/>
        <v>N</v>
      </c>
      <c r="P61" s="10"/>
      <c r="Q61" s="86">
        <f t="shared" ca="1" si="166"/>
        <v>0</v>
      </c>
      <c r="R61" s="87">
        <f t="shared" ca="1" si="167"/>
        <v>0</v>
      </c>
      <c r="S61" s="86">
        <f t="shared" ca="1" si="168"/>
        <v>0</v>
      </c>
      <c r="T61" s="87">
        <f t="shared" ca="1" si="169"/>
        <v>0</v>
      </c>
      <c r="U61" s="86">
        <f t="shared" ca="1" si="170"/>
        <v>0</v>
      </c>
      <c r="V61" s="87">
        <f t="shared" ca="1" si="171"/>
        <v>0</v>
      </c>
      <c r="W61" s="86">
        <f t="shared" ca="1" si="172"/>
        <v>0</v>
      </c>
      <c r="X61" s="87">
        <f t="shared" ca="1" si="173"/>
        <v>0</v>
      </c>
      <c r="Y61" s="86">
        <f t="shared" ca="1" si="174"/>
        <v>0</v>
      </c>
      <c r="Z61" s="87">
        <f t="shared" ca="1" si="175"/>
        <v>0</v>
      </c>
      <c r="AA61" s="86">
        <f t="shared" ca="1" si="176"/>
        <v>0</v>
      </c>
      <c r="AB61" s="87">
        <f t="shared" ca="1" si="177"/>
        <v>0</v>
      </c>
      <c r="AC61" s="86">
        <f t="shared" ca="1" si="178"/>
        <v>0</v>
      </c>
      <c r="AD61" s="87">
        <f t="shared" ca="1" si="179"/>
        <v>0</v>
      </c>
      <c r="AE61" s="86">
        <f t="shared" ca="1" si="180"/>
        <v>0</v>
      </c>
      <c r="AF61" s="87">
        <f t="shared" ca="1" si="181"/>
        <v>0</v>
      </c>
      <c r="AG61" s="86">
        <f t="shared" ca="1" si="182"/>
        <v>0</v>
      </c>
      <c r="AH61" s="87">
        <f t="shared" ca="1" si="183"/>
        <v>0</v>
      </c>
      <c r="AI61" s="86">
        <f t="shared" ca="1" si="184"/>
        <v>0</v>
      </c>
      <c r="AJ61" s="87">
        <f t="shared" ca="1" si="185"/>
        <v>0</v>
      </c>
      <c r="AK61" s="86">
        <f t="shared" ca="1" si="186"/>
        <v>0</v>
      </c>
      <c r="AL61" s="87">
        <f t="shared" ca="1" si="187"/>
        <v>0</v>
      </c>
      <c r="AM61" s="86">
        <f t="shared" ca="1" si="188"/>
        <v>0</v>
      </c>
      <c r="AN61" s="87">
        <f t="shared" ca="1" si="189"/>
        <v>0</v>
      </c>
      <c r="AO61" s="86">
        <f t="shared" ca="1" si="190"/>
        <v>0</v>
      </c>
      <c r="AP61" s="87">
        <f t="shared" ca="1" si="191"/>
        <v>0</v>
      </c>
      <c r="AQ61" s="86">
        <f t="shared" ca="1" si="192"/>
        <v>0</v>
      </c>
      <c r="AR61" s="87">
        <f t="shared" ca="1" si="193"/>
        <v>0</v>
      </c>
      <c r="AS61" s="86">
        <f t="shared" ca="1" si="194"/>
        <v>0</v>
      </c>
      <c r="AT61" s="87">
        <f t="shared" ca="1" si="195"/>
        <v>0</v>
      </c>
      <c r="AU61" s="86">
        <f t="shared" ca="1" si="196"/>
        <v>0</v>
      </c>
      <c r="AV61" s="87">
        <f t="shared" ca="1" si="197"/>
        <v>0</v>
      </c>
      <c r="AW61" s="86">
        <f t="shared" ca="1" si="198"/>
        <v>0</v>
      </c>
      <c r="AX61" s="87">
        <f t="shared" ca="1" si="199"/>
        <v>0</v>
      </c>
      <c r="AY61" s="86">
        <f t="shared" ca="1" si="198"/>
        <v>0</v>
      </c>
      <c r="AZ61" s="87">
        <f t="shared" ca="1" si="280"/>
        <v>0</v>
      </c>
    </row>
    <row r="62" spans="1:52" ht="12.75" customHeight="1" x14ac:dyDescent="0.2">
      <c r="A62" s="30">
        <v>3</v>
      </c>
      <c r="B62" s="60" t="s">
        <v>125</v>
      </c>
      <c r="C62" s="75" t="s">
        <v>134</v>
      </c>
      <c r="D62" s="36">
        <v>7.03</v>
      </c>
      <c r="E62" s="76" t="s">
        <v>72</v>
      </c>
      <c r="F62" s="28">
        <f t="shared" ca="1" si="142"/>
        <v>200</v>
      </c>
      <c r="G62" s="28">
        <f t="shared" ca="1" si="143"/>
        <v>21</v>
      </c>
      <c r="H62" s="29">
        <f t="shared" ca="1" si="144"/>
        <v>1</v>
      </c>
      <c r="I62" s="15">
        <v>430</v>
      </c>
      <c r="J62" s="16">
        <v>6</v>
      </c>
      <c r="K62" s="15"/>
      <c r="L62" s="12">
        <f t="shared" si="164"/>
        <v>71.666666666666671</v>
      </c>
      <c r="M62" s="74">
        <f t="shared" si="40"/>
        <v>8.2854600000000005</v>
      </c>
      <c r="N62" s="84">
        <f t="shared" si="41"/>
        <v>3562.7478000000001</v>
      </c>
      <c r="O62" s="11" t="str">
        <f t="shared" si="165"/>
        <v>-</v>
      </c>
      <c r="P62" s="10"/>
      <c r="Q62" s="107">
        <f t="shared" ref="Q62:Q63" si="281">(ROUND(N62,0)-R62)/$Q$3</f>
        <v>3</v>
      </c>
      <c r="R62" s="104">
        <f t="shared" ref="R62:R63" si="282">MOD(ROUND(N62,0),$Q$3)</f>
        <v>563</v>
      </c>
      <c r="S62" s="107">
        <f t="shared" ref="S62:S63" si="283">(R62-T62)/$S$3</f>
        <v>1</v>
      </c>
      <c r="T62" s="104">
        <f t="shared" ref="T62:T63" si="284">MOD(R62,$S$3)</f>
        <v>63</v>
      </c>
      <c r="U62" s="107">
        <f t="shared" ref="U62:U63" si="285">(T62-V62)/$U$3</f>
        <v>0</v>
      </c>
      <c r="V62" s="104">
        <f t="shared" ref="V62:V63" si="286">MOD(T62,$U$3)</f>
        <v>63</v>
      </c>
      <c r="W62" s="107">
        <f t="shared" ref="W62:W63" si="287">(V62-X62)/$W$3</f>
        <v>0</v>
      </c>
      <c r="X62" s="104">
        <f t="shared" ref="X62:X63" si="288">MOD(V62,$W$3)</f>
        <v>63</v>
      </c>
      <c r="Y62" s="107">
        <f t="shared" ref="Y62:Y63" si="289">(X62-Z62)/$Y$3</f>
        <v>1</v>
      </c>
      <c r="Z62" s="104">
        <f t="shared" ref="Z62:Z63" si="290">MOD(X62,$Y$3)</f>
        <v>13</v>
      </c>
      <c r="AA62" s="107">
        <f t="shared" ref="AA62:AA63" si="291">(Z62-AB62)/$AA$3</f>
        <v>0</v>
      </c>
      <c r="AB62" s="104">
        <f t="shared" ref="AB62:AB63" si="292">MOD(Z62,$AA$3)</f>
        <v>13</v>
      </c>
      <c r="AC62" s="107">
        <f t="shared" ref="AC62:AC63" si="293">(AB62-AD62)/$AC$3</f>
        <v>1</v>
      </c>
      <c r="AD62" s="104">
        <f t="shared" ref="AD62:AD63" si="294">MOD(AB62,$AC$3)</f>
        <v>3</v>
      </c>
      <c r="AE62" s="107">
        <f t="shared" ref="AE62:AE63" si="295">(AD62-AF62)/$AE$3</f>
        <v>0</v>
      </c>
      <c r="AF62" s="104">
        <f t="shared" ref="AF62:AF63" si="296">MOD(AD62,$AE$3)</f>
        <v>3</v>
      </c>
      <c r="AG62" s="107">
        <f t="shared" ref="AG62:AG63" si="297">(AF62-AH62)/$AG$3</f>
        <v>1</v>
      </c>
      <c r="AH62" s="104">
        <f t="shared" ref="AH62:AH63" si="298">MOD(AF62,$AG$3)</f>
        <v>1</v>
      </c>
      <c r="AI62" s="107">
        <f t="shared" ref="AI62:AI63" si="299">(AH62-AJ62)/$AI$3</f>
        <v>1</v>
      </c>
      <c r="AJ62" s="103"/>
      <c r="AL62" s="10"/>
      <c r="AN62" s="10"/>
      <c r="AP62" s="10"/>
      <c r="AR62" s="10"/>
      <c r="AT62" s="10"/>
      <c r="AV62" s="10"/>
      <c r="AX62" s="10"/>
      <c r="AZ62" s="10"/>
    </row>
    <row r="63" spans="1:52" ht="12.75" customHeight="1" x14ac:dyDescent="0.2">
      <c r="A63" s="30">
        <v>1</v>
      </c>
      <c r="B63" s="55" t="s">
        <v>46</v>
      </c>
      <c r="C63" s="60" t="s">
        <v>93</v>
      </c>
      <c r="D63" s="36">
        <v>6.9665999999999997</v>
      </c>
      <c r="E63" s="61" t="s">
        <v>72</v>
      </c>
      <c r="F63" s="28">
        <f t="shared" ca="1" si="142"/>
        <v>1000</v>
      </c>
      <c r="G63" s="28">
        <f t="shared" ca="1" si="143"/>
        <v>292</v>
      </c>
      <c r="H63" s="29">
        <f t="shared" ca="1" si="144"/>
        <v>304.99952134839998</v>
      </c>
      <c r="I63" s="15">
        <v>482</v>
      </c>
      <c r="J63" s="16">
        <v>20</v>
      </c>
      <c r="K63" s="15"/>
      <c r="L63" s="12">
        <f t="shared" si="164"/>
        <v>24.1</v>
      </c>
      <c r="M63" s="74">
        <f t="shared" si="40"/>
        <v>8.2612412000000006</v>
      </c>
      <c r="N63" s="84">
        <f t="shared" si="41"/>
        <v>3981.9182584000005</v>
      </c>
      <c r="O63" s="11" t="str">
        <f t="shared" si="165"/>
        <v>-</v>
      </c>
      <c r="P63" s="10"/>
      <c r="Q63" s="107">
        <f t="shared" si="281"/>
        <v>3</v>
      </c>
      <c r="R63" s="104">
        <f t="shared" si="282"/>
        <v>982</v>
      </c>
      <c r="S63" s="107">
        <f t="shared" si="283"/>
        <v>1</v>
      </c>
      <c r="T63" s="104">
        <f t="shared" si="284"/>
        <v>482</v>
      </c>
      <c r="U63" s="107">
        <f t="shared" si="285"/>
        <v>2</v>
      </c>
      <c r="V63" s="104">
        <f t="shared" si="286"/>
        <v>82</v>
      </c>
      <c r="W63" s="107">
        <f t="shared" si="287"/>
        <v>0</v>
      </c>
      <c r="X63" s="104">
        <f t="shared" si="288"/>
        <v>82</v>
      </c>
      <c r="Y63" s="107">
        <f t="shared" si="289"/>
        <v>1</v>
      </c>
      <c r="Z63" s="104">
        <f t="shared" si="290"/>
        <v>32</v>
      </c>
      <c r="AA63" s="107">
        <f t="shared" si="291"/>
        <v>1</v>
      </c>
      <c r="AB63" s="104">
        <f t="shared" si="292"/>
        <v>12</v>
      </c>
      <c r="AC63" s="107">
        <f t="shared" si="293"/>
        <v>1</v>
      </c>
      <c r="AD63" s="104">
        <f t="shared" si="294"/>
        <v>2</v>
      </c>
      <c r="AE63" s="107">
        <f t="shared" si="295"/>
        <v>0</v>
      </c>
      <c r="AF63" s="104">
        <f t="shared" si="296"/>
        <v>2</v>
      </c>
      <c r="AG63" s="107">
        <f t="shared" si="297"/>
        <v>1</v>
      </c>
      <c r="AH63" s="104">
        <f t="shared" si="298"/>
        <v>0</v>
      </c>
      <c r="AI63" s="107">
        <f t="shared" si="299"/>
        <v>0</v>
      </c>
      <c r="AJ63" s="103"/>
      <c r="AL63" s="10"/>
      <c r="AN63" s="10"/>
      <c r="AP63" s="10"/>
      <c r="AR63" s="10"/>
      <c r="AT63" s="10"/>
      <c r="AV63" s="10"/>
      <c r="AX63" s="10"/>
      <c r="AZ63" s="10"/>
    </row>
    <row r="64" spans="1:52" ht="12.75" hidden="1" customHeight="1" x14ac:dyDescent="0.2">
      <c r="A64" s="30"/>
      <c r="B64" s="60" t="s">
        <v>103</v>
      </c>
      <c r="C64" s="75" t="s">
        <v>146</v>
      </c>
      <c r="D64" s="36">
        <v>6</v>
      </c>
      <c r="E64" s="61" t="s">
        <v>48</v>
      </c>
      <c r="F64" s="28" t="str">
        <f t="shared" ca="1" si="142"/>
        <v>-</v>
      </c>
      <c r="G64" s="28" t="str">
        <f t="shared" ca="1" si="143"/>
        <v>-</v>
      </c>
      <c r="H64" s="29" t="str">
        <f t="shared" ca="1" si="144"/>
        <v>-</v>
      </c>
      <c r="I64" s="15"/>
      <c r="J64" s="16"/>
      <c r="K64" s="15"/>
      <c r="L64" s="12">
        <f t="shared" si="164"/>
        <v>0</v>
      </c>
      <c r="M64" s="74">
        <f t="shared" si="40"/>
        <v>7.9219999999999997</v>
      </c>
      <c r="N64" s="7">
        <f t="shared" si="41"/>
        <v>0</v>
      </c>
      <c r="O64" s="11" t="str">
        <f t="shared" si="165"/>
        <v>N</v>
      </c>
      <c r="P64" s="10"/>
      <c r="Q64" s="88">
        <f t="shared" ca="1" si="166"/>
        <v>0</v>
      </c>
      <c r="R64" s="89">
        <f t="shared" ca="1" si="167"/>
        <v>0</v>
      </c>
      <c r="S64" s="88">
        <f t="shared" ca="1" si="168"/>
        <v>0</v>
      </c>
      <c r="T64" s="89">
        <f t="shared" ca="1" si="169"/>
        <v>0</v>
      </c>
      <c r="U64" s="88">
        <f t="shared" ca="1" si="170"/>
        <v>0</v>
      </c>
      <c r="V64" s="89">
        <f t="shared" ca="1" si="171"/>
        <v>0</v>
      </c>
      <c r="W64" s="88">
        <f t="shared" ca="1" si="172"/>
        <v>0</v>
      </c>
      <c r="X64" s="89">
        <f t="shared" ca="1" si="173"/>
        <v>0</v>
      </c>
      <c r="Y64" s="88">
        <f t="shared" ca="1" si="174"/>
        <v>0</v>
      </c>
      <c r="Z64" s="89">
        <f t="shared" ca="1" si="175"/>
        <v>0</v>
      </c>
      <c r="AA64" s="88">
        <f t="shared" ca="1" si="176"/>
        <v>0</v>
      </c>
      <c r="AB64" s="89">
        <f t="shared" ca="1" si="177"/>
        <v>0</v>
      </c>
      <c r="AC64" s="88">
        <f t="shared" ca="1" si="178"/>
        <v>0</v>
      </c>
      <c r="AD64" s="89">
        <f t="shared" ca="1" si="179"/>
        <v>0</v>
      </c>
      <c r="AE64" s="88">
        <f t="shared" ca="1" si="180"/>
        <v>0</v>
      </c>
      <c r="AF64" s="89">
        <f t="shared" ca="1" si="181"/>
        <v>0</v>
      </c>
      <c r="AG64" s="88">
        <f t="shared" ca="1" si="182"/>
        <v>0</v>
      </c>
      <c r="AH64" s="89">
        <f t="shared" ca="1" si="183"/>
        <v>0</v>
      </c>
      <c r="AI64" s="88">
        <f t="shared" ca="1" si="184"/>
        <v>0</v>
      </c>
      <c r="AJ64" s="89">
        <f t="shared" ca="1" si="185"/>
        <v>0</v>
      </c>
      <c r="AK64" s="88">
        <f t="shared" ca="1" si="186"/>
        <v>0</v>
      </c>
      <c r="AL64" s="89">
        <f t="shared" ca="1" si="187"/>
        <v>0</v>
      </c>
      <c r="AM64" s="88">
        <f t="shared" ca="1" si="188"/>
        <v>0</v>
      </c>
      <c r="AN64" s="89">
        <f t="shared" ca="1" si="189"/>
        <v>0</v>
      </c>
      <c r="AO64" s="88">
        <f t="shared" ca="1" si="190"/>
        <v>0</v>
      </c>
      <c r="AP64" s="89">
        <f t="shared" ca="1" si="191"/>
        <v>0</v>
      </c>
      <c r="AQ64" s="88">
        <f t="shared" ca="1" si="192"/>
        <v>0</v>
      </c>
      <c r="AR64" s="89">
        <f t="shared" ca="1" si="193"/>
        <v>0</v>
      </c>
      <c r="AS64" s="88">
        <f t="shared" ca="1" si="194"/>
        <v>0</v>
      </c>
      <c r="AT64" s="89">
        <f t="shared" ca="1" si="195"/>
        <v>0</v>
      </c>
      <c r="AU64" s="88">
        <f t="shared" ca="1" si="196"/>
        <v>0</v>
      </c>
      <c r="AV64" s="89">
        <f t="shared" ca="1" si="197"/>
        <v>0</v>
      </c>
      <c r="AW64" s="88">
        <f t="shared" ca="1" si="198"/>
        <v>0</v>
      </c>
      <c r="AX64" s="89">
        <f t="shared" ca="1" si="199"/>
        <v>0</v>
      </c>
      <c r="AY64" s="88">
        <f t="shared" ca="1" si="198"/>
        <v>0</v>
      </c>
      <c r="AZ64" s="89">
        <f t="shared" ca="1" si="280"/>
        <v>0</v>
      </c>
    </row>
    <row r="65" spans="1:52" ht="12.75" customHeight="1" x14ac:dyDescent="0.2">
      <c r="A65" s="30">
        <v>16</v>
      </c>
      <c r="B65" s="46" t="s">
        <v>5</v>
      </c>
      <c r="C65" s="33" t="s">
        <v>63</v>
      </c>
      <c r="D65" s="36">
        <v>5.8</v>
      </c>
      <c r="E65" s="37" t="s">
        <v>48</v>
      </c>
      <c r="F65" s="28">
        <f t="shared" ca="1" si="142"/>
        <v>0</v>
      </c>
      <c r="G65" s="28">
        <f t="shared" ca="1" si="143"/>
        <v>0</v>
      </c>
      <c r="H65" s="29">
        <f t="shared" ca="1" si="144"/>
        <v>0</v>
      </c>
      <c r="I65" s="15">
        <v>1420</v>
      </c>
      <c r="J65" s="16">
        <v>17</v>
      </c>
      <c r="K65" s="15"/>
      <c r="L65" s="12">
        <f t="shared" si="164"/>
        <v>83.529411764705884</v>
      </c>
      <c r="M65" s="74">
        <f t="shared" si="40"/>
        <v>7.8445999999999998</v>
      </c>
      <c r="N65" s="84">
        <f t="shared" si="41"/>
        <v>11139.332</v>
      </c>
      <c r="O65" s="11" t="str">
        <f t="shared" si="165"/>
        <v>-</v>
      </c>
      <c r="P65" s="10"/>
      <c r="Q65" s="107">
        <f t="shared" ref="Q65:Q66" si="300">(ROUND(N65,0)-R65)/$Q$3</f>
        <v>11</v>
      </c>
      <c r="R65" s="104">
        <f t="shared" ref="R65:R66" si="301">MOD(ROUND(N65,0),$Q$3)</f>
        <v>139</v>
      </c>
      <c r="S65" s="107">
        <f t="shared" ref="S65:S66" si="302">(R65-T65)/$S$3</f>
        <v>0</v>
      </c>
      <c r="T65" s="104">
        <f t="shared" ref="T65:T66" si="303">MOD(R65,$S$3)</f>
        <v>139</v>
      </c>
      <c r="U65" s="107">
        <f t="shared" ref="U65:U66" si="304">(T65-V65)/$U$3</f>
        <v>0</v>
      </c>
      <c r="V65" s="104">
        <f t="shared" ref="V65:V66" si="305">MOD(T65,$U$3)</f>
        <v>139</v>
      </c>
      <c r="W65" s="107">
        <f t="shared" ref="W65:W66" si="306">(V65-X65)/$W$3</f>
        <v>1</v>
      </c>
      <c r="X65" s="104">
        <f t="shared" ref="X65:X66" si="307">MOD(V65,$W$3)</f>
        <v>39</v>
      </c>
      <c r="Y65" s="107">
        <f t="shared" ref="Y65:Y66" si="308">(X65-Z65)/$Y$3</f>
        <v>0</v>
      </c>
      <c r="Z65" s="104">
        <f t="shared" ref="Z65:Z66" si="309">MOD(X65,$Y$3)</f>
        <v>39</v>
      </c>
      <c r="AA65" s="107">
        <f t="shared" ref="AA65:AA66" si="310">(Z65-AB65)/$AA$3</f>
        <v>1</v>
      </c>
      <c r="AB65" s="104">
        <f t="shared" ref="AB65:AB66" si="311">MOD(Z65,$AA$3)</f>
        <v>19</v>
      </c>
      <c r="AC65" s="107">
        <f t="shared" ref="AC65:AC66" si="312">(AB65-AD65)/$AC$3</f>
        <v>1</v>
      </c>
      <c r="AD65" s="104">
        <f t="shared" ref="AD65:AD66" si="313">MOD(AB65,$AC$3)</f>
        <v>9</v>
      </c>
      <c r="AE65" s="107">
        <f t="shared" ref="AE65:AE66" si="314">(AD65-AF65)/$AE$3</f>
        <v>1</v>
      </c>
      <c r="AF65" s="104">
        <f t="shared" ref="AF65:AF66" si="315">MOD(AD65,$AE$3)</f>
        <v>4</v>
      </c>
      <c r="AG65" s="107">
        <f t="shared" ref="AG65:AG66" si="316">(AF65-AH65)/$AG$3</f>
        <v>2</v>
      </c>
      <c r="AH65" s="104">
        <f t="shared" ref="AH65:AH66" si="317">MOD(AF65,$AG$3)</f>
        <v>0</v>
      </c>
      <c r="AI65" s="107">
        <f t="shared" ref="AI65:AI66" si="318">(AH65-AJ65)/$AI$3</f>
        <v>0</v>
      </c>
      <c r="AJ65" s="103"/>
      <c r="AL65" s="10"/>
      <c r="AN65" s="10"/>
      <c r="AP65" s="10"/>
      <c r="AR65" s="10"/>
      <c r="AT65" s="10"/>
      <c r="AV65" s="10"/>
      <c r="AX65" s="10"/>
      <c r="AZ65" s="10"/>
    </row>
    <row r="66" spans="1:52" ht="12.75" customHeight="1" x14ac:dyDescent="0.2">
      <c r="A66" s="30">
        <v>12</v>
      </c>
      <c r="B66" s="46" t="s">
        <v>64</v>
      </c>
      <c r="C66" s="33" t="s">
        <v>65</v>
      </c>
      <c r="D66" s="36">
        <v>7.13</v>
      </c>
      <c r="E66" s="37" t="s">
        <v>72</v>
      </c>
      <c r="F66" s="28">
        <f t="shared" ca="1" si="142"/>
        <v>0</v>
      </c>
      <c r="G66" s="28">
        <f t="shared" ca="1" si="143"/>
        <v>0</v>
      </c>
      <c r="H66" s="29">
        <f t="shared" ca="1" si="144"/>
        <v>0</v>
      </c>
      <c r="I66" s="15">
        <v>2334</v>
      </c>
      <c r="J66" s="16">
        <v>18</v>
      </c>
      <c r="K66" s="15"/>
      <c r="L66" s="12">
        <f t="shared" si="164"/>
        <v>129.66666666666666</v>
      </c>
      <c r="M66" s="74">
        <f t="shared" si="40"/>
        <v>8.3236600000000003</v>
      </c>
      <c r="N66" s="84">
        <f t="shared" si="41"/>
        <v>19427.422440000002</v>
      </c>
      <c r="O66" s="11" t="str">
        <f t="shared" si="165"/>
        <v>-</v>
      </c>
      <c r="P66" s="10"/>
      <c r="Q66" s="107">
        <f t="shared" si="300"/>
        <v>19</v>
      </c>
      <c r="R66" s="104">
        <f t="shared" si="301"/>
        <v>427</v>
      </c>
      <c r="S66" s="107">
        <f t="shared" si="302"/>
        <v>0</v>
      </c>
      <c r="T66" s="104">
        <f t="shared" si="303"/>
        <v>427</v>
      </c>
      <c r="U66" s="107">
        <f t="shared" si="304"/>
        <v>2</v>
      </c>
      <c r="V66" s="104">
        <f t="shared" si="305"/>
        <v>27</v>
      </c>
      <c r="W66" s="107">
        <f t="shared" si="306"/>
        <v>0</v>
      </c>
      <c r="X66" s="104">
        <f t="shared" si="307"/>
        <v>27</v>
      </c>
      <c r="Y66" s="107">
        <f t="shared" si="308"/>
        <v>0</v>
      </c>
      <c r="Z66" s="104">
        <f t="shared" si="309"/>
        <v>27</v>
      </c>
      <c r="AA66" s="107">
        <f t="shared" si="310"/>
        <v>1</v>
      </c>
      <c r="AB66" s="104">
        <f t="shared" si="311"/>
        <v>7</v>
      </c>
      <c r="AC66" s="107">
        <f t="shared" si="312"/>
        <v>0</v>
      </c>
      <c r="AD66" s="104">
        <f t="shared" si="313"/>
        <v>7</v>
      </c>
      <c r="AE66" s="107">
        <f t="shared" si="314"/>
        <v>1</v>
      </c>
      <c r="AF66" s="104">
        <f t="shared" si="315"/>
        <v>2</v>
      </c>
      <c r="AG66" s="107">
        <f t="shared" si="316"/>
        <v>1</v>
      </c>
      <c r="AH66" s="104">
        <f t="shared" si="317"/>
        <v>0</v>
      </c>
      <c r="AI66" s="107">
        <f t="shared" si="318"/>
        <v>0</v>
      </c>
      <c r="AJ66" s="103"/>
      <c r="AL66" s="10"/>
      <c r="AN66" s="10"/>
      <c r="AP66" s="10"/>
      <c r="AR66" s="10"/>
      <c r="AT66" s="10"/>
      <c r="AV66" s="10"/>
      <c r="AX66" s="10"/>
      <c r="AZ66" s="10"/>
    </row>
    <row r="67" spans="1:52" ht="12.75" hidden="1" customHeight="1" x14ac:dyDescent="0.2">
      <c r="A67" s="30"/>
      <c r="B67" s="46" t="s">
        <v>68</v>
      </c>
      <c r="C67" s="75" t="s">
        <v>145</v>
      </c>
      <c r="D67" s="36">
        <v>7.13</v>
      </c>
      <c r="E67" s="61" t="s">
        <v>48</v>
      </c>
      <c r="F67" s="28" t="str">
        <f t="shared" ca="1" si="142"/>
        <v>-</v>
      </c>
      <c r="G67" s="28" t="str">
        <f t="shared" ca="1" si="143"/>
        <v>-</v>
      </c>
      <c r="H67" s="29" t="str">
        <f t="shared" ca="1" si="144"/>
        <v>-</v>
      </c>
      <c r="I67" s="15"/>
      <c r="J67" s="16"/>
      <c r="K67" s="15"/>
      <c r="L67" s="12">
        <f t="shared" si="164"/>
        <v>0</v>
      </c>
      <c r="M67" s="74">
        <f t="shared" si="40"/>
        <v>8.3593100000000007</v>
      </c>
      <c r="N67" s="7">
        <f t="shared" si="41"/>
        <v>0</v>
      </c>
      <c r="O67" s="11" t="str">
        <f t="shared" si="165"/>
        <v>N</v>
      </c>
      <c r="P67" s="10"/>
      <c r="Q67" s="90">
        <f t="shared" ca="1" si="166"/>
        <v>0</v>
      </c>
      <c r="R67" s="91">
        <f t="shared" ca="1" si="167"/>
        <v>0</v>
      </c>
      <c r="S67" s="90">
        <f t="shared" ca="1" si="168"/>
        <v>0</v>
      </c>
      <c r="T67" s="91">
        <f t="shared" ca="1" si="169"/>
        <v>0</v>
      </c>
      <c r="U67" s="90">
        <f t="shared" ca="1" si="170"/>
        <v>0</v>
      </c>
      <c r="V67" s="91">
        <f t="shared" ca="1" si="171"/>
        <v>0</v>
      </c>
      <c r="W67" s="90">
        <f t="shared" ca="1" si="172"/>
        <v>0</v>
      </c>
      <c r="X67" s="91">
        <f t="shared" ca="1" si="173"/>
        <v>0</v>
      </c>
      <c r="Y67" s="90">
        <f t="shared" ca="1" si="174"/>
        <v>0</v>
      </c>
      <c r="Z67" s="91">
        <f t="shared" ca="1" si="175"/>
        <v>0</v>
      </c>
      <c r="AA67" s="90">
        <f t="shared" ca="1" si="176"/>
        <v>0</v>
      </c>
      <c r="AB67" s="91">
        <f t="shared" ca="1" si="177"/>
        <v>0</v>
      </c>
      <c r="AC67" s="90">
        <f t="shared" ca="1" si="178"/>
        <v>0</v>
      </c>
      <c r="AD67" s="91">
        <f t="shared" ca="1" si="179"/>
        <v>0</v>
      </c>
      <c r="AE67" s="90">
        <f t="shared" ca="1" si="180"/>
        <v>0</v>
      </c>
      <c r="AF67" s="91">
        <f t="shared" ca="1" si="181"/>
        <v>0</v>
      </c>
      <c r="AG67" s="90">
        <f t="shared" ca="1" si="182"/>
        <v>0</v>
      </c>
      <c r="AH67" s="91">
        <f t="shared" ca="1" si="183"/>
        <v>0</v>
      </c>
      <c r="AI67" s="90">
        <f t="shared" ca="1" si="184"/>
        <v>0</v>
      </c>
      <c r="AJ67" s="91">
        <f t="shared" ca="1" si="185"/>
        <v>0</v>
      </c>
      <c r="AK67" s="90">
        <f t="shared" ca="1" si="186"/>
        <v>0</v>
      </c>
      <c r="AL67" s="91">
        <f t="shared" ca="1" si="187"/>
        <v>0</v>
      </c>
      <c r="AM67" s="90">
        <f t="shared" ca="1" si="188"/>
        <v>0</v>
      </c>
      <c r="AN67" s="91">
        <f t="shared" ca="1" si="189"/>
        <v>0</v>
      </c>
      <c r="AO67" s="90">
        <f t="shared" ca="1" si="190"/>
        <v>0</v>
      </c>
      <c r="AP67" s="91">
        <f t="shared" ca="1" si="191"/>
        <v>0</v>
      </c>
      <c r="AQ67" s="90">
        <f t="shared" ca="1" si="192"/>
        <v>0</v>
      </c>
      <c r="AR67" s="91">
        <f t="shared" ca="1" si="193"/>
        <v>0</v>
      </c>
      <c r="AS67" s="90">
        <f t="shared" ca="1" si="194"/>
        <v>0</v>
      </c>
      <c r="AT67" s="91">
        <f t="shared" ca="1" si="195"/>
        <v>0</v>
      </c>
      <c r="AU67" s="90">
        <f t="shared" ca="1" si="196"/>
        <v>0</v>
      </c>
      <c r="AV67" s="91">
        <f t="shared" ca="1" si="197"/>
        <v>0</v>
      </c>
      <c r="AW67" s="90">
        <f t="shared" ca="1" si="198"/>
        <v>0</v>
      </c>
      <c r="AX67" s="91">
        <f t="shared" ca="1" si="199"/>
        <v>0</v>
      </c>
      <c r="AY67" s="90">
        <f t="shared" ca="1" si="198"/>
        <v>0</v>
      </c>
      <c r="AZ67" s="91">
        <f t="shared" ca="1" si="280"/>
        <v>0</v>
      </c>
    </row>
    <row r="68" spans="1:52" ht="12.75" hidden="1" customHeight="1" x14ac:dyDescent="0.2">
      <c r="A68" s="30"/>
      <c r="B68" s="60" t="s">
        <v>123</v>
      </c>
      <c r="C68" s="60" t="s">
        <v>124</v>
      </c>
      <c r="D68" s="36">
        <v>5.33</v>
      </c>
      <c r="E68" s="61" t="s">
        <v>48</v>
      </c>
      <c r="F68" s="28" t="str">
        <f t="shared" ca="1" si="142"/>
        <v>-</v>
      </c>
      <c r="G68" s="28" t="str">
        <f t="shared" ca="1" si="143"/>
        <v>-</v>
      </c>
      <c r="H68" s="29" t="str">
        <f t="shared" ca="1" si="144"/>
        <v>-</v>
      </c>
      <c r="I68" s="15"/>
      <c r="J68" s="16"/>
      <c r="K68" s="15"/>
      <c r="L68" s="12">
        <f t="shared" si="164"/>
        <v>0</v>
      </c>
      <c r="M68" s="74">
        <f t="shared" si="40"/>
        <v>7.6627099999999997</v>
      </c>
      <c r="N68" s="7">
        <f t="shared" si="41"/>
        <v>0</v>
      </c>
      <c r="O68" s="11" t="str">
        <f t="shared" si="165"/>
        <v>N</v>
      </c>
      <c r="P68" s="10"/>
      <c r="Q68" s="18">
        <f t="shared" ca="1" si="166"/>
        <v>0</v>
      </c>
      <c r="R68" s="8">
        <f t="shared" ca="1" si="167"/>
        <v>0</v>
      </c>
      <c r="S68" s="18">
        <f t="shared" ca="1" si="168"/>
        <v>0</v>
      </c>
      <c r="T68" s="8">
        <f t="shared" ca="1" si="169"/>
        <v>0</v>
      </c>
      <c r="U68" s="18">
        <f t="shared" ca="1" si="170"/>
        <v>0</v>
      </c>
      <c r="V68" s="8">
        <f t="shared" ca="1" si="171"/>
        <v>0</v>
      </c>
      <c r="W68" s="18">
        <f t="shared" ca="1" si="172"/>
        <v>0</v>
      </c>
      <c r="X68" s="8">
        <f t="shared" ca="1" si="173"/>
        <v>0</v>
      </c>
      <c r="Y68" s="18">
        <f t="shared" ca="1" si="174"/>
        <v>0</v>
      </c>
      <c r="Z68" s="8">
        <f t="shared" ca="1" si="175"/>
        <v>0</v>
      </c>
      <c r="AA68" s="18">
        <f t="shared" ca="1" si="176"/>
        <v>0</v>
      </c>
      <c r="AB68" s="8">
        <f t="shared" ca="1" si="177"/>
        <v>0</v>
      </c>
      <c r="AC68" s="18">
        <f t="shared" ca="1" si="178"/>
        <v>0</v>
      </c>
      <c r="AD68" s="8">
        <f t="shared" ca="1" si="179"/>
        <v>0</v>
      </c>
      <c r="AE68" s="18">
        <f t="shared" ca="1" si="180"/>
        <v>0</v>
      </c>
      <c r="AF68" s="8">
        <f t="shared" ca="1" si="181"/>
        <v>0</v>
      </c>
      <c r="AG68" s="18">
        <f t="shared" ca="1" si="182"/>
        <v>0</v>
      </c>
      <c r="AH68" s="8">
        <f t="shared" ca="1" si="183"/>
        <v>0</v>
      </c>
      <c r="AI68" s="18">
        <f t="shared" ca="1" si="184"/>
        <v>0</v>
      </c>
      <c r="AJ68" s="8">
        <f t="shared" ca="1" si="185"/>
        <v>0</v>
      </c>
      <c r="AK68" s="18">
        <f t="shared" ca="1" si="186"/>
        <v>0</v>
      </c>
      <c r="AL68" s="8">
        <f t="shared" ca="1" si="187"/>
        <v>0</v>
      </c>
      <c r="AM68" s="18">
        <f t="shared" ca="1" si="188"/>
        <v>0</v>
      </c>
      <c r="AN68" s="8">
        <f t="shared" ca="1" si="189"/>
        <v>0</v>
      </c>
      <c r="AO68" s="18">
        <f t="shared" ca="1" si="190"/>
        <v>0</v>
      </c>
      <c r="AP68" s="8">
        <f t="shared" ca="1" si="191"/>
        <v>0</v>
      </c>
      <c r="AQ68" s="18">
        <f t="shared" ca="1" si="192"/>
        <v>0</v>
      </c>
      <c r="AR68" s="8">
        <f t="shared" ca="1" si="193"/>
        <v>0</v>
      </c>
      <c r="AS68" s="18">
        <f t="shared" ca="1" si="194"/>
        <v>0</v>
      </c>
      <c r="AT68" s="8">
        <f t="shared" ca="1" si="195"/>
        <v>0</v>
      </c>
      <c r="AU68" s="18">
        <f t="shared" ca="1" si="196"/>
        <v>0</v>
      </c>
      <c r="AV68" s="8">
        <f t="shared" ca="1" si="197"/>
        <v>0</v>
      </c>
      <c r="AW68" s="18">
        <f t="shared" ca="1" si="198"/>
        <v>0</v>
      </c>
      <c r="AX68" s="8">
        <f t="shared" ca="1" si="199"/>
        <v>0</v>
      </c>
      <c r="AY68" s="18">
        <f t="shared" ca="1" si="198"/>
        <v>0</v>
      </c>
      <c r="AZ68" s="8">
        <f t="shared" ca="1" si="280"/>
        <v>0</v>
      </c>
    </row>
    <row r="69" spans="1:52" ht="12.75" hidden="1" customHeight="1" x14ac:dyDescent="0.2">
      <c r="A69" s="30"/>
      <c r="B69" s="46" t="s">
        <v>26</v>
      </c>
      <c r="C69" s="33" t="s">
        <v>66</v>
      </c>
      <c r="D69" s="36">
        <v>6.97</v>
      </c>
      <c r="E69" s="37" t="s">
        <v>72</v>
      </c>
      <c r="F69" s="28" t="str">
        <f t="shared" ref="F69:F76" ca="1" si="319">IF(A69=0,"-",OFFSET(B$84,A69,))</f>
        <v>-</v>
      </c>
      <c r="G69" s="28" t="str">
        <f t="shared" ref="G69:G71" ca="1" si="320">IF(A69=0,"-",OFFSET(F$84,A69,))</f>
        <v>-</v>
      </c>
      <c r="H69" s="29" t="str">
        <f t="shared" ref="H69:H81" ca="1" si="321">IF(A69=0,"-",OFFSET(D$84,A69,))</f>
        <v>-</v>
      </c>
      <c r="I69" s="15"/>
      <c r="J69" s="16"/>
      <c r="K69" s="15"/>
      <c r="L69" s="12">
        <f t="shared" si="164"/>
        <v>0</v>
      </c>
      <c r="M69" s="74">
        <f t="shared" si="40"/>
        <v>8.2625399999999996</v>
      </c>
      <c r="N69" s="7">
        <f t="shared" si="41"/>
        <v>0</v>
      </c>
      <c r="O69" s="11" t="str">
        <f t="shared" si="165"/>
        <v>N</v>
      </c>
      <c r="P69" s="10"/>
      <c r="Q69" s="86">
        <f t="shared" ca="1" si="166"/>
        <v>0</v>
      </c>
      <c r="R69" s="87">
        <f t="shared" ca="1" si="167"/>
        <v>0</v>
      </c>
      <c r="S69" s="86">
        <f t="shared" ca="1" si="168"/>
        <v>0</v>
      </c>
      <c r="T69" s="87">
        <f t="shared" ca="1" si="169"/>
        <v>0</v>
      </c>
      <c r="U69" s="86">
        <f t="shared" ca="1" si="170"/>
        <v>0</v>
      </c>
      <c r="V69" s="87">
        <f t="shared" ca="1" si="171"/>
        <v>0</v>
      </c>
      <c r="W69" s="86">
        <f t="shared" ca="1" si="172"/>
        <v>0</v>
      </c>
      <c r="X69" s="87">
        <f t="shared" ca="1" si="173"/>
        <v>0</v>
      </c>
      <c r="Y69" s="86">
        <f t="shared" ca="1" si="174"/>
        <v>0</v>
      </c>
      <c r="Z69" s="87">
        <f t="shared" ca="1" si="175"/>
        <v>0</v>
      </c>
      <c r="AA69" s="86">
        <f t="shared" ca="1" si="176"/>
        <v>0</v>
      </c>
      <c r="AB69" s="87">
        <f t="shared" ca="1" si="177"/>
        <v>0</v>
      </c>
      <c r="AC69" s="86">
        <f t="shared" ca="1" si="178"/>
        <v>0</v>
      </c>
      <c r="AD69" s="87">
        <f t="shared" ca="1" si="179"/>
        <v>0</v>
      </c>
      <c r="AE69" s="86">
        <f t="shared" ca="1" si="180"/>
        <v>0</v>
      </c>
      <c r="AF69" s="87">
        <f t="shared" ca="1" si="181"/>
        <v>0</v>
      </c>
      <c r="AG69" s="86">
        <f t="shared" ca="1" si="182"/>
        <v>0</v>
      </c>
      <c r="AH69" s="87">
        <f t="shared" ca="1" si="183"/>
        <v>0</v>
      </c>
      <c r="AI69" s="86">
        <f t="shared" ca="1" si="184"/>
        <v>0</v>
      </c>
      <c r="AJ69" s="87">
        <f t="shared" ca="1" si="185"/>
        <v>0</v>
      </c>
      <c r="AK69" s="86">
        <f t="shared" ca="1" si="186"/>
        <v>0</v>
      </c>
      <c r="AL69" s="87">
        <f t="shared" ca="1" si="187"/>
        <v>0</v>
      </c>
      <c r="AM69" s="86">
        <f t="shared" ca="1" si="188"/>
        <v>0</v>
      </c>
      <c r="AN69" s="87">
        <f t="shared" ca="1" si="189"/>
        <v>0</v>
      </c>
      <c r="AO69" s="86">
        <f t="shared" ca="1" si="190"/>
        <v>0</v>
      </c>
      <c r="AP69" s="87">
        <f t="shared" ca="1" si="191"/>
        <v>0</v>
      </c>
      <c r="AQ69" s="86">
        <f t="shared" ca="1" si="192"/>
        <v>0</v>
      </c>
      <c r="AR69" s="87">
        <f t="shared" ca="1" si="193"/>
        <v>0</v>
      </c>
      <c r="AS69" s="86">
        <f t="shared" ca="1" si="194"/>
        <v>0</v>
      </c>
      <c r="AT69" s="87">
        <f t="shared" ca="1" si="195"/>
        <v>0</v>
      </c>
      <c r="AU69" s="86">
        <f t="shared" ca="1" si="196"/>
        <v>0</v>
      </c>
      <c r="AV69" s="87">
        <f t="shared" ca="1" si="197"/>
        <v>0</v>
      </c>
      <c r="AW69" s="86">
        <f t="shared" ca="1" si="198"/>
        <v>0</v>
      </c>
      <c r="AX69" s="87">
        <f t="shared" ca="1" si="199"/>
        <v>0</v>
      </c>
      <c r="AY69" s="86">
        <f t="shared" ca="1" si="198"/>
        <v>0</v>
      </c>
      <c r="AZ69" s="87">
        <f t="shared" ca="1" si="280"/>
        <v>0</v>
      </c>
    </row>
    <row r="70" spans="1:52" ht="12.75" customHeight="1" x14ac:dyDescent="0.2">
      <c r="A70" s="30">
        <v>2</v>
      </c>
      <c r="B70" s="46" t="s">
        <v>7</v>
      </c>
      <c r="C70" s="33" t="s">
        <v>36</v>
      </c>
      <c r="D70" s="36">
        <v>6.7</v>
      </c>
      <c r="E70" s="61" t="s">
        <v>72</v>
      </c>
      <c r="F70" s="28">
        <f t="shared" ca="1" si="319"/>
        <v>500</v>
      </c>
      <c r="G70" s="28">
        <f t="shared" ca="1" si="320"/>
        <v>13</v>
      </c>
      <c r="H70" s="29">
        <f t="shared" ca="1" si="321"/>
        <v>1</v>
      </c>
      <c r="I70" s="15">
        <v>40</v>
      </c>
      <c r="J70" s="16">
        <v>2</v>
      </c>
      <c r="K70" s="15"/>
      <c r="L70" s="12">
        <f t="shared" si="164"/>
        <v>20</v>
      </c>
      <c r="M70" s="74">
        <f t="shared" si="40"/>
        <v>8.1593999999999998</v>
      </c>
      <c r="N70" s="84">
        <f t="shared" si="41"/>
        <v>326.37599999999998</v>
      </c>
      <c r="O70" s="11" t="str">
        <f t="shared" si="165"/>
        <v>-</v>
      </c>
      <c r="P70" s="10"/>
      <c r="Q70" s="107">
        <f>(ROUND(N70,0)-R70)/$Q$3</f>
        <v>0</v>
      </c>
      <c r="R70" s="104">
        <f>MOD(ROUND(N70,0),$Q$3)</f>
        <v>326</v>
      </c>
      <c r="S70" s="107">
        <f>(R70-T70)/$S$3</f>
        <v>0</v>
      </c>
      <c r="T70" s="104">
        <f>MOD(R70,$S$3)</f>
        <v>326</v>
      </c>
      <c r="U70" s="107">
        <f>(T70-V70)/$U$3</f>
        <v>1</v>
      </c>
      <c r="V70" s="104">
        <f>MOD(T70,$U$3)</f>
        <v>126</v>
      </c>
      <c r="W70" s="107">
        <f>(V70-X70)/$W$3</f>
        <v>1</v>
      </c>
      <c r="X70" s="104">
        <f>MOD(V70,$W$3)</f>
        <v>26</v>
      </c>
      <c r="Y70" s="107">
        <f>(X70-Z70)/$Y$3</f>
        <v>0</v>
      </c>
      <c r="Z70" s="104">
        <f>MOD(X70,$Y$3)</f>
        <v>26</v>
      </c>
      <c r="AA70" s="107">
        <f>(Z70-AB70)/$AA$3</f>
        <v>1</v>
      </c>
      <c r="AB70" s="104">
        <f>MOD(Z70,$AA$3)</f>
        <v>6</v>
      </c>
      <c r="AC70" s="107">
        <f>(AB70-AD70)/$AC$3</f>
        <v>0</v>
      </c>
      <c r="AD70" s="104">
        <f>MOD(AB70,$AC$3)</f>
        <v>6</v>
      </c>
      <c r="AE70" s="107">
        <f>(AD70-AF70)/$AE$3</f>
        <v>1</v>
      </c>
      <c r="AF70" s="104">
        <f>MOD(AD70,$AE$3)</f>
        <v>1</v>
      </c>
      <c r="AG70" s="107">
        <f>(AF70-AH70)/$AG$3</f>
        <v>0</v>
      </c>
      <c r="AH70" s="104">
        <f>MOD(AF70,$AG$3)</f>
        <v>1</v>
      </c>
      <c r="AI70" s="107">
        <f>(AH70-AJ70)/$AI$3</f>
        <v>1</v>
      </c>
      <c r="AJ70" s="103"/>
      <c r="AL70" s="10"/>
      <c r="AN70" s="10"/>
      <c r="AP70" s="10"/>
      <c r="AR70" s="10"/>
      <c r="AT70" s="10"/>
      <c r="AV70" s="10"/>
      <c r="AX70" s="10"/>
      <c r="AZ70" s="10"/>
    </row>
    <row r="71" spans="1:52" ht="12.75" hidden="1" customHeight="1" x14ac:dyDescent="0.2">
      <c r="A71" s="30"/>
      <c r="B71" s="46" t="s">
        <v>90</v>
      </c>
      <c r="C71" s="75" t="s">
        <v>135</v>
      </c>
      <c r="D71" s="36">
        <v>4.7</v>
      </c>
      <c r="E71" s="76" t="s">
        <v>48</v>
      </c>
      <c r="F71" s="28" t="str">
        <f t="shared" ca="1" si="319"/>
        <v>-</v>
      </c>
      <c r="G71" s="28" t="str">
        <f t="shared" ca="1" si="320"/>
        <v>-</v>
      </c>
      <c r="H71" s="29" t="str">
        <f t="shared" ca="1" si="321"/>
        <v>-</v>
      </c>
      <c r="I71" s="15"/>
      <c r="J71" s="16"/>
      <c r="K71" s="15"/>
      <c r="L71" s="12">
        <f t="shared" si="164"/>
        <v>0</v>
      </c>
      <c r="M71" s="74">
        <f t="shared" si="40"/>
        <v>7.4188999999999998</v>
      </c>
      <c r="N71" s="7">
        <f t="shared" si="41"/>
        <v>0</v>
      </c>
      <c r="O71" s="11" t="str">
        <f t="shared" si="165"/>
        <v>N</v>
      </c>
      <c r="P71" s="10"/>
      <c r="Q71" s="90">
        <f t="shared" ca="1" si="166"/>
        <v>0</v>
      </c>
      <c r="R71" s="91">
        <f t="shared" ca="1" si="167"/>
        <v>0</v>
      </c>
      <c r="S71" s="90">
        <f t="shared" ca="1" si="168"/>
        <v>0</v>
      </c>
      <c r="T71" s="91">
        <f t="shared" ca="1" si="169"/>
        <v>0</v>
      </c>
      <c r="U71" s="90">
        <f t="shared" ca="1" si="170"/>
        <v>0</v>
      </c>
      <c r="V71" s="91">
        <f t="shared" ca="1" si="171"/>
        <v>0</v>
      </c>
      <c r="W71" s="90">
        <f t="shared" ca="1" si="172"/>
        <v>0</v>
      </c>
      <c r="X71" s="91">
        <f t="shared" ca="1" si="173"/>
        <v>0</v>
      </c>
      <c r="Y71" s="90">
        <f t="shared" ca="1" si="174"/>
        <v>0</v>
      </c>
      <c r="Z71" s="91">
        <f t="shared" ca="1" si="175"/>
        <v>0</v>
      </c>
      <c r="AA71" s="90">
        <f t="shared" ca="1" si="176"/>
        <v>0</v>
      </c>
      <c r="AB71" s="91">
        <f t="shared" ca="1" si="177"/>
        <v>0</v>
      </c>
      <c r="AC71" s="90">
        <f t="shared" ca="1" si="178"/>
        <v>0</v>
      </c>
      <c r="AD71" s="91">
        <f t="shared" ca="1" si="179"/>
        <v>0</v>
      </c>
      <c r="AE71" s="90">
        <f t="shared" ca="1" si="180"/>
        <v>0</v>
      </c>
      <c r="AF71" s="91">
        <f t="shared" ca="1" si="181"/>
        <v>0</v>
      </c>
      <c r="AG71" s="90">
        <f t="shared" ca="1" si="182"/>
        <v>0</v>
      </c>
      <c r="AH71" s="91">
        <f t="shared" ca="1" si="183"/>
        <v>0</v>
      </c>
      <c r="AI71" s="90">
        <f t="shared" ca="1" si="184"/>
        <v>0</v>
      </c>
      <c r="AJ71" s="91">
        <f t="shared" ca="1" si="185"/>
        <v>0</v>
      </c>
      <c r="AK71" s="90">
        <f t="shared" ca="1" si="186"/>
        <v>0</v>
      </c>
      <c r="AL71" s="91">
        <f t="shared" ca="1" si="187"/>
        <v>0</v>
      </c>
      <c r="AM71" s="90">
        <f t="shared" ca="1" si="188"/>
        <v>0</v>
      </c>
      <c r="AN71" s="91">
        <f t="shared" ca="1" si="189"/>
        <v>0</v>
      </c>
      <c r="AO71" s="90">
        <f t="shared" ca="1" si="190"/>
        <v>0</v>
      </c>
      <c r="AP71" s="91">
        <f t="shared" ca="1" si="191"/>
        <v>0</v>
      </c>
      <c r="AQ71" s="90">
        <f t="shared" ca="1" si="192"/>
        <v>0</v>
      </c>
      <c r="AR71" s="91">
        <f t="shared" ca="1" si="193"/>
        <v>0</v>
      </c>
      <c r="AS71" s="90">
        <f t="shared" ca="1" si="194"/>
        <v>0</v>
      </c>
      <c r="AT71" s="91">
        <f t="shared" ca="1" si="195"/>
        <v>0</v>
      </c>
      <c r="AU71" s="90">
        <f t="shared" ca="1" si="196"/>
        <v>0</v>
      </c>
      <c r="AV71" s="91">
        <f t="shared" ca="1" si="197"/>
        <v>0</v>
      </c>
      <c r="AW71" s="90">
        <f t="shared" ca="1" si="198"/>
        <v>0</v>
      </c>
      <c r="AX71" s="91">
        <f t="shared" ca="1" si="199"/>
        <v>0</v>
      </c>
      <c r="AY71" s="90">
        <f t="shared" ca="1" si="198"/>
        <v>0</v>
      </c>
      <c r="AZ71" s="91">
        <f t="shared" ca="1" si="280"/>
        <v>0</v>
      </c>
    </row>
    <row r="72" spans="1:52" ht="12" hidden="1" customHeight="1" x14ac:dyDescent="0.2">
      <c r="A72" s="30"/>
      <c r="B72" s="60" t="s">
        <v>110</v>
      </c>
      <c r="C72" s="75" t="s">
        <v>136</v>
      </c>
      <c r="D72" s="38">
        <v>8.5</v>
      </c>
      <c r="E72" s="63" t="s">
        <v>72</v>
      </c>
      <c r="F72" s="28" t="str">
        <f t="shared" ca="1" si="319"/>
        <v>-</v>
      </c>
      <c r="G72" s="28" t="str">
        <f t="shared" ref="G72:G81" ca="1" si="322">IF(A72=0,"-",OFFSET(F$84,A72,))</f>
        <v>-</v>
      </c>
      <c r="H72" s="29" t="str">
        <f t="shared" ca="1" si="321"/>
        <v>-</v>
      </c>
      <c r="I72" s="15"/>
      <c r="J72" s="16"/>
      <c r="K72" s="15"/>
      <c r="L72" s="12">
        <f t="shared" ref="L72:L81" si="323">IFERROR(I72/J72,0)</f>
        <v>0</v>
      </c>
      <c r="M72" s="74">
        <f t="shared" si="40"/>
        <v>8.8469999999999995</v>
      </c>
      <c r="N72" s="7">
        <f t="shared" si="41"/>
        <v>0</v>
      </c>
      <c r="O72" s="11" t="str">
        <f t="shared" si="165"/>
        <v>N</v>
      </c>
      <c r="P72" s="10"/>
      <c r="Q72" s="18">
        <f t="shared" ref="Q72:Q81" ca="1" si="324">IF(Q$3=$F72,1,0)*$N72</f>
        <v>0</v>
      </c>
      <c r="R72" s="8">
        <f t="shared" ca="1" si="167"/>
        <v>0</v>
      </c>
      <c r="S72" s="18">
        <f t="shared" ca="1" si="168"/>
        <v>0</v>
      </c>
      <c r="T72" s="8">
        <f t="shared" ca="1" si="169"/>
        <v>0</v>
      </c>
      <c r="U72" s="18">
        <f t="shared" ref="U72:U81" ca="1" si="325">IF(U$3=$F72,1,0)*$N72</f>
        <v>0</v>
      </c>
      <c r="V72" s="8">
        <f t="shared" ca="1" si="171"/>
        <v>0</v>
      </c>
      <c r="W72" s="18">
        <f t="shared" ref="W72:W81" ca="1" si="326">IF(W$3=$F72,1,0)*$N72</f>
        <v>0</v>
      </c>
      <c r="X72" s="8">
        <f t="shared" ca="1" si="173"/>
        <v>0</v>
      </c>
      <c r="Y72" s="18">
        <f t="shared" ref="Y72:Y81" ca="1" si="327">IF(Y$3=$F72,1,0)*$N72</f>
        <v>0</v>
      </c>
      <c r="Z72" s="8">
        <f t="shared" ca="1" si="175"/>
        <v>0</v>
      </c>
      <c r="AA72" s="18">
        <f t="shared" ref="AA72:AA81" ca="1" si="328">IF(AA$3=$F72,1,0)*$N72</f>
        <v>0</v>
      </c>
      <c r="AB72" s="8">
        <f t="shared" ca="1" si="177"/>
        <v>0</v>
      </c>
      <c r="AC72" s="18">
        <f t="shared" ref="AC72:AC81" ca="1" si="329">IF(AC$3=$F72,1,0)*$N72</f>
        <v>0</v>
      </c>
      <c r="AD72" s="8">
        <f t="shared" ca="1" si="179"/>
        <v>0</v>
      </c>
      <c r="AE72" s="18">
        <f t="shared" ref="AE72:AE81" ca="1" si="330">IF(AE$3=$F72,1,0)*$N72</f>
        <v>0</v>
      </c>
      <c r="AF72" s="8">
        <f t="shared" ca="1" si="181"/>
        <v>0</v>
      </c>
      <c r="AG72" s="18">
        <f t="shared" ref="AG72:AG81" ca="1" si="331">IF(AG$3=$F72,1,0)*$N72</f>
        <v>0</v>
      </c>
      <c r="AH72" s="8">
        <f t="shared" ca="1" si="183"/>
        <v>0</v>
      </c>
      <c r="AI72" s="18">
        <f t="shared" ref="AI72:AI81" ca="1" si="332">IF(AI$3=$F72,1,0)*$N72</f>
        <v>0</v>
      </c>
      <c r="AJ72" s="8">
        <f t="shared" ca="1" si="185"/>
        <v>0</v>
      </c>
      <c r="AK72" s="18">
        <f t="shared" ref="AK72:AK81" ca="1" si="333">IF(AK$3=$F72,1,0)*$N72</f>
        <v>0</v>
      </c>
      <c r="AL72" s="8">
        <f t="shared" ca="1" si="187"/>
        <v>0</v>
      </c>
      <c r="AM72" s="18">
        <f t="shared" ref="AM72:AM81" ca="1" si="334">IF(AM$3=$F72,1,0)*$N72</f>
        <v>0</v>
      </c>
      <c r="AN72" s="8">
        <f t="shared" ca="1" si="189"/>
        <v>0</v>
      </c>
      <c r="AO72" s="18">
        <f t="shared" ref="AO72:AO81" ca="1" si="335">IF(AO$3=$F72,1,0)*$N72</f>
        <v>0</v>
      </c>
      <c r="AP72" s="8">
        <f t="shared" ca="1" si="191"/>
        <v>0</v>
      </c>
      <c r="AQ72" s="18">
        <f t="shared" ref="AQ72:AQ81" ca="1" si="336">IF(AQ$3=$F72,1,0)*$N72</f>
        <v>0</v>
      </c>
      <c r="AR72" s="8">
        <f t="shared" ca="1" si="193"/>
        <v>0</v>
      </c>
      <c r="AS72" s="18">
        <f t="shared" ref="AS72:AS81" ca="1" si="337">IF(AS$3=$F72,1,0)*$N72</f>
        <v>0</v>
      </c>
      <c r="AT72" s="8">
        <f t="shared" ca="1" si="195"/>
        <v>0</v>
      </c>
      <c r="AU72" s="18">
        <f t="shared" ref="AU72:AU81" ca="1" si="338">IF(AU$3=$F72,1,0)*$N72</f>
        <v>0</v>
      </c>
      <c r="AV72" s="8">
        <f t="shared" ca="1" si="197"/>
        <v>0</v>
      </c>
      <c r="AW72" s="18">
        <f t="shared" ref="AW72:AY81" ca="1" si="339">IF(AW$3=$F72,1,0)*$N72</f>
        <v>0</v>
      </c>
      <c r="AX72" s="8">
        <f t="shared" ca="1" si="199"/>
        <v>0</v>
      </c>
      <c r="AY72" s="18">
        <f t="shared" ca="1" si="339"/>
        <v>0</v>
      </c>
      <c r="AZ72" s="8">
        <f t="shared" ca="1" si="280"/>
        <v>0</v>
      </c>
    </row>
    <row r="73" spans="1:52" ht="12" hidden="1" customHeight="1" x14ac:dyDescent="0.2">
      <c r="A73" s="30"/>
      <c r="B73" s="60" t="s">
        <v>67</v>
      </c>
      <c r="C73" s="60" t="s">
        <v>120</v>
      </c>
      <c r="D73" s="38">
        <v>5.76</v>
      </c>
      <c r="E73" s="39" t="s">
        <v>72</v>
      </c>
      <c r="F73" s="28" t="str">
        <f t="shared" ca="1" si="319"/>
        <v>-</v>
      </c>
      <c r="G73" s="28" t="str">
        <f t="shared" ca="1" si="322"/>
        <v>-</v>
      </c>
      <c r="H73" s="29" t="str">
        <f t="shared" ca="1" si="321"/>
        <v>-</v>
      </c>
      <c r="I73" s="15"/>
      <c r="J73" s="16"/>
      <c r="K73" s="15"/>
      <c r="L73" s="12">
        <f t="shared" si="323"/>
        <v>0</v>
      </c>
      <c r="M73" s="74">
        <f t="shared" ref="M73:M81" si="340">((IF(E73=$D$1,1,0)*$E$1)+(IF(E73=$D$2,1,0)*$E$2))*D73/100+$H$1</f>
        <v>7.8003199999999993</v>
      </c>
      <c r="N73" s="7">
        <f t="shared" ref="N73:N81" si="341">I73*M73+K73</f>
        <v>0</v>
      </c>
      <c r="O73" s="11" t="str">
        <f t="shared" si="165"/>
        <v>N</v>
      </c>
      <c r="P73" s="10"/>
      <c r="Q73" s="18">
        <f t="shared" ca="1" si="324"/>
        <v>0</v>
      </c>
      <c r="R73" s="8">
        <f t="shared" ca="1" si="167"/>
        <v>0</v>
      </c>
      <c r="S73" s="18">
        <f t="shared" ca="1" si="168"/>
        <v>0</v>
      </c>
      <c r="T73" s="8">
        <f t="shared" ca="1" si="169"/>
        <v>0</v>
      </c>
      <c r="U73" s="18">
        <f t="shared" ca="1" si="325"/>
        <v>0</v>
      </c>
      <c r="V73" s="8">
        <f t="shared" ca="1" si="171"/>
        <v>0</v>
      </c>
      <c r="W73" s="18">
        <f t="shared" ca="1" si="326"/>
        <v>0</v>
      </c>
      <c r="X73" s="8">
        <f t="shared" ca="1" si="173"/>
        <v>0</v>
      </c>
      <c r="Y73" s="18">
        <f t="shared" ca="1" si="327"/>
        <v>0</v>
      </c>
      <c r="Z73" s="8">
        <f t="shared" ca="1" si="175"/>
        <v>0</v>
      </c>
      <c r="AA73" s="18">
        <f t="shared" ca="1" si="328"/>
        <v>0</v>
      </c>
      <c r="AB73" s="8">
        <f t="shared" ca="1" si="177"/>
        <v>0</v>
      </c>
      <c r="AC73" s="18">
        <f t="shared" ca="1" si="329"/>
        <v>0</v>
      </c>
      <c r="AD73" s="8">
        <f t="shared" ca="1" si="179"/>
        <v>0</v>
      </c>
      <c r="AE73" s="18">
        <f t="shared" ca="1" si="330"/>
        <v>0</v>
      </c>
      <c r="AF73" s="8">
        <f t="shared" ca="1" si="181"/>
        <v>0</v>
      </c>
      <c r="AG73" s="18">
        <f t="shared" ca="1" si="331"/>
        <v>0</v>
      </c>
      <c r="AH73" s="8">
        <f t="shared" ca="1" si="183"/>
        <v>0</v>
      </c>
      <c r="AI73" s="18">
        <f t="shared" ca="1" si="332"/>
        <v>0</v>
      </c>
      <c r="AJ73" s="8">
        <f t="shared" ca="1" si="185"/>
        <v>0</v>
      </c>
      <c r="AK73" s="18">
        <f t="shared" ca="1" si="333"/>
        <v>0</v>
      </c>
      <c r="AL73" s="8">
        <f t="shared" ca="1" si="187"/>
        <v>0</v>
      </c>
      <c r="AM73" s="18">
        <f t="shared" ca="1" si="334"/>
        <v>0</v>
      </c>
      <c r="AN73" s="8">
        <f t="shared" ca="1" si="189"/>
        <v>0</v>
      </c>
      <c r="AO73" s="18">
        <f t="shared" ca="1" si="335"/>
        <v>0</v>
      </c>
      <c r="AP73" s="8">
        <f t="shared" ca="1" si="191"/>
        <v>0</v>
      </c>
      <c r="AQ73" s="18">
        <f t="shared" ca="1" si="336"/>
        <v>0</v>
      </c>
      <c r="AR73" s="8">
        <f t="shared" ca="1" si="193"/>
        <v>0</v>
      </c>
      <c r="AS73" s="18">
        <f t="shared" ca="1" si="337"/>
        <v>0</v>
      </c>
      <c r="AT73" s="8">
        <f t="shared" ca="1" si="195"/>
        <v>0</v>
      </c>
      <c r="AU73" s="18">
        <f t="shared" ca="1" si="338"/>
        <v>0</v>
      </c>
      <c r="AV73" s="8">
        <f t="shared" ca="1" si="197"/>
        <v>0</v>
      </c>
      <c r="AW73" s="18">
        <f t="shared" ca="1" si="339"/>
        <v>0</v>
      </c>
      <c r="AX73" s="8">
        <f t="shared" ca="1" si="199"/>
        <v>0</v>
      </c>
      <c r="AY73" s="18">
        <f t="shared" ca="1" si="339"/>
        <v>0</v>
      </c>
      <c r="AZ73" s="8">
        <f t="shared" ca="1" si="280"/>
        <v>0</v>
      </c>
    </row>
    <row r="74" spans="1:52" ht="12.75" hidden="1" customHeight="1" x14ac:dyDescent="0.2">
      <c r="A74" s="30"/>
      <c r="B74" s="46" t="s">
        <v>8</v>
      </c>
      <c r="C74" s="33" t="s">
        <v>37</v>
      </c>
      <c r="D74" s="38">
        <v>5.26</v>
      </c>
      <c r="E74" s="39" t="s">
        <v>48</v>
      </c>
      <c r="F74" s="28" t="str">
        <f t="shared" ca="1" si="319"/>
        <v>-</v>
      </c>
      <c r="G74" s="28" t="str">
        <f t="shared" ca="1" si="322"/>
        <v>-</v>
      </c>
      <c r="H74" s="29" t="str">
        <f t="shared" ca="1" si="321"/>
        <v>-</v>
      </c>
      <c r="I74" s="15"/>
      <c r="J74" s="16"/>
      <c r="K74" s="15"/>
      <c r="L74" s="12">
        <f t="shared" si="323"/>
        <v>0</v>
      </c>
      <c r="M74" s="74">
        <f t="shared" si="340"/>
        <v>7.6356199999999994</v>
      </c>
      <c r="N74" s="7">
        <f t="shared" si="341"/>
        <v>0</v>
      </c>
      <c r="O74" s="11" t="str">
        <f t="shared" ref="O74:O76" si="342">IF(N74=0,"N","-")</f>
        <v>N</v>
      </c>
      <c r="P74" s="10"/>
      <c r="Q74" s="18">
        <f t="shared" ca="1" si="324"/>
        <v>0</v>
      </c>
      <c r="R74" s="8">
        <f t="shared" ref="R74:R75" ca="1" si="343">IF(Q74=0,"0",$J74)*1</f>
        <v>0</v>
      </c>
      <c r="S74" s="18">
        <f t="shared" ca="1" si="168"/>
        <v>0</v>
      </c>
      <c r="T74" s="8">
        <f t="shared" ref="T74:T75" ca="1" si="344">IF(S74=0,"0",$J74)*1</f>
        <v>0</v>
      </c>
      <c r="U74" s="18">
        <f t="shared" ca="1" si="325"/>
        <v>0</v>
      </c>
      <c r="V74" s="8">
        <f t="shared" ref="V74:V75" ca="1" si="345">IF(U74=0,"0",$J74)*1</f>
        <v>0</v>
      </c>
      <c r="W74" s="18">
        <f t="shared" ca="1" si="326"/>
        <v>0</v>
      </c>
      <c r="X74" s="8">
        <f t="shared" ref="X74:X75" ca="1" si="346">IF(W74=0,"0",$J74)*1</f>
        <v>0</v>
      </c>
      <c r="Y74" s="18">
        <f t="shared" ca="1" si="327"/>
        <v>0</v>
      </c>
      <c r="Z74" s="8">
        <f t="shared" ref="Z74:Z75" ca="1" si="347">IF(Y74=0,"0",$J74)*1</f>
        <v>0</v>
      </c>
      <c r="AA74" s="18">
        <f t="shared" ca="1" si="328"/>
        <v>0</v>
      </c>
      <c r="AB74" s="8">
        <f t="shared" ref="AB74:AB75" ca="1" si="348">IF(AA74=0,"0",$J74)*1</f>
        <v>0</v>
      </c>
      <c r="AC74" s="18">
        <f t="shared" ca="1" si="329"/>
        <v>0</v>
      </c>
      <c r="AD74" s="8">
        <f t="shared" ref="AD74:AD75" ca="1" si="349">IF(AC74=0,"0",$J74)*1</f>
        <v>0</v>
      </c>
      <c r="AE74" s="18">
        <f t="shared" ca="1" si="330"/>
        <v>0</v>
      </c>
      <c r="AF74" s="8">
        <f t="shared" ref="AF74:AF75" ca="1" si="350">IF(AE74=0,"0",$J74)*1</f>
        <v>0</v>
      </c>
      <c r="AG74" s="18">
        <f t="shared" ca="1" si="331"/>
        <v>0</v>
      </c>
      <c r="AH74" s="8">
        <f t="shared" ref="AH74:AH75" ca="1" si="351">IF(AG74=0,"0",$J74)*1</f>
        <v>0</v>
      </c>
      <c r="AI74" s="18">
        <f t="shared" ca="1" si="332"/>
        <v>0</v>
      </c>
      <c r="AJ74" s="8">
        <f t="shared" ref="AJ74:AJ75" ca="1" si="352">IF(AI74=0,"0",$J74)*1</f>
        <v>0</v>
      </c>
      <c r="AK74" s="18">
        <f t="shared" ca="1" si="333"/>
        <v>0</v>
      </c>
      <c r="AL74" s="8">
        <f t="shared" ref="AL74:AL75" ca="1" si="353">IF(AK74=0,"0",$J74)*1</f>
        <v>0</v>
      </c>
      <c r="AM74" s="18">
        <f t="shared" ca="1" si="334"/>
        <v>0</v>
      </c>
      <c r="AN74" s="8">
        <f t="shared" ref="AN74:AN75" ca="1" si="354">IF(AM74=0,"0",$J74)*1</f>
        <v>0</v>
      </c>
      <c r="AO74" s="18">
        <f t="shared" ca="1" si="335"/>
        <v>0</v>
      </c>
      <c r="AP74" s="8">
        <f t="shared" ref="AP74:AP75" ca="1" si="355">IF(AO74=0,"0",$J74)*1</f>
        <v>0</v>
      </c>
      <c r="AQ74" s="18">
        <f t="shared" ca="1" si="336"/>
        <v>0</v>
      </c>
      <c r="AR74" s="8">
        <f t="shared" ref="AR74:AR75" ca="1" si="356">IF(AQ74=0,"0",$J74)*1</f>
        <v>0</v>
      </c>
      <c r="AS74" s="18">
        <f t="shared" ca="1" si="337"/>
        <v>0</v>
      </c>
      <c r="AT74" s="8">
        <f t="shared" ref="AT74:AT75" ca="1" si="357">IF(AS74=0,"0",$J74)*1</f>
        <v>0</v>
      </c>
      <c r="AU74" s="18">
        <f t="shared" ca="1" si="338"/>
        <v>0</v>
      </c>
      <c r="AV74" s="8">
        <f t="shared" ref="AV74:AV75" ca="1" si="358">IF(AU74=0,"0",$J74)*1</f>
        <v>0</v>
      </c>
      <c r="AW74" s="18">
        <f t="shared" ca="1" si="339"/>
        <v>0</v>
      </c>
      <c r="AX74" s="8">
        <f t="shared" ref="AX74:AX75" ca="1" si="359">IF(AW74=0,"0",$J74)*1</f>
        <v>0</v>
      </c>
      <c r="AY74" s="18">
        <f t="shared" ca="1" si="339"/>
        <v>0</v>
      </c>
      <c r="AZ74" s="8">
        <f t="shared" ca="1" si="280"/>
        <v>0</v>
      </c>
    </row>
    <row r="75" spans="1:52" ht="12.75" hidden="1" customHeight="1" x14ac:dyDescent="0.2">
      <c r="A75" s="30"/>
      <c r="B75" s="60" t="s">
        <v>24</v>
      </c>
      <c r="C75" s="75" t="s">
        <v>137</v>
      </c>
      <c r="D75" s="38">
        <v>5.23</v>
      </c>
      <c r="E75" s="63" t="s">
        <v>48</v>
      </c>
      <c r="F75" s="28" t="str">
        <f t="shared" ca="1" si="319"/>
        <v>-</v>
      </c>
      <c r="G75" s="28" t="str">
        <f t="shared" ca="1" si="322"/>
        <v>-</v>
      </c>
      <c r="H75" s="29" t="str">
        <f t="shared" ca="1" si="321"/>
        <v>-</v>
      </c>
      <c r="I75" s="15"/>
      <c r="J75" s="16"/>
      <c r="K75" s="15"/>
      <c r="L75" s="12">
        <f t="shared" si="323"/>
        <v>0</v>
      </c>
      <c r="M75" s="74">
        <f t="shared" si="340"/>
        <v>7.6240100000000002</v>
      </c>
      <c r="N75" s="7">
        <f t="shared" si="341"/>
        <v>0</v>
      </c>
      <c r="O75" s="11" t="str">
        <f t="shared" si="342"/>
        <v>N</v>
      </c>
      <c r="P75" s="10"/>
      <c r="Q75" s="86">
        <f t="shared" ca="1" si="324"/>
        <v>0</v>
      </c>
      <c r="R75" s="87">
        <f t="shared" ca="1" si="343"/>
        <v>0</v>
      </c>
      <c r="S75" s="86">
        <f t="shared" ca="1" si="168"/>
        <v>0</v>
      </c>
      <c r="T75" s="87">
        <f t="shared" ca="1" si="344"/>
        <v>0</v>
      </c>
      <c r="U75" s="86">
        <f t="shared" ca="1" si="325"/>
        <v>0</v>
      </c>
      <c r="V75" s="87">
        <f t="shared" ca="1" si="345"/>
        <v>0</v>
      </c>
      <c r="W75" s="86">
        <f t="shared" ca="1" si="326"/>
        <v>0</v>
      </c>
      <c r="X75" s="87">
        <f t="shared" ca="1" si="346"/>
        <v>0</v>
      </c>
      <c r="Y75" s="86">
        <f t="shared" ca="1" si="327"/>
        <v>0</v>
      </c>
      <c r="Z75" s="87">
        <f t="shared" ca="1" si="347"/>
        <v>0</v>
      </c>
      <c r="AA75" s="86">
        <f t="shared" ca="1" si="328"/>
        <v>0</v>
      </c>
      <c r="AB75" s="87">
        <f t="shared" ca="1" si="348"/>
        <v>0</v>
      </c>
      <c r="AC75" s="86">
        <f t="shared" ca="1" si="329"/>
        <v>0</v>
      </c>
      <c r="AD75" s="87">
        <f t="shared" ca="1" si="349"/>
        <v>0</v>
      </c>
      <c r="AE75" s="86">
        <f t="shared" ca="1" si="330"/>
        <v>0</v>
      </c>
      <c r="AF75" s="87">
        <f t="shared" ca="1" si="350"/>
        <v>0</v>
      </c>
      <c r="AG75" s="86">
        <f t="shared" ca="1" si="331"/>
        <v>0</v>
      </c>
      <c r="AH75" s="87">
        <f t="shared" ca="1" si="351"/>
        <v>0</v>
      </c>
      <c r="AI75" s="86">
        <f t="shared" ca="1" si="332"/>
        <v>0</v>
      </c>
      <c r="AJ75" s="87">
        <f t="shared" ca="1" si="352"/>
        <v>0</v>
      </c>
      <c r="AK75" s="86">
        <f t="shared" ca="1" si="333"/>
        <v>0</v>
      </c>
      <c r="AL75" s="87">
        <f t="shared" ca="1" si="353"/>
        <v>0</v>
      </c>
      <c r="AM75" s="86">
        <f t="shared" ca="1" si="334"/>
        <v>0</v>
      </c>
      <c r="AN75" s="87">
        <f t="shared" ca="1" si="354"/>
        <v>0</v>
      </c>
      <c r="AO75" s="86">
        <f t="shared" ca="1" si="335"/>
        <v>0</v>
      </c>
      <c r="AP75" s="87">
        <f t="shared" ca="1" si="355"/>
        <v>0</v>
      </c>
      <c r="AQ75" s="86">
        <f t="shared" ca="1" si="336"/>
        <v>0</v>
      </c>
      <c r="AR75" s="87">
        <f t="shared" ca="1" si="356"/>
        <v>0</v>
      </c>
      <c r="AS75" s="86">
        <f t="shared" ca="1" si="337"/>
        <v>0</v>
      </c>
      <c r="AT75" s="87">
        <f t="shared" ca="1" si="357"/>
        <v>0</v>
      </c>
      <c r="AU75" s="86">
        <f t="shared" ca="1" si="338"/>
        <v>0</v>
      </c>
      <c r="AV75" s="87">
        <f t="shared" ca="1" si="358"/>
        <v>0</v>
      </c>
      <c r="AW75" s="86">
        <f t="shared" ca="1" si="339"/>
        <v>0</v>
      </c>
      <c r="AX75" s="87">
        <f t="shared" ca="1" si="359"/>
        <v>0</v>
      </c>
      <c r="AY75" s="86">
        <f t="shared" ca="1" si="339"/>
        <v>0</v>
      </c>
      <c r="AZ75" s="87">
        <f t="shared" ca="1" si="280"/>
        <v>0</v>
      </c>
    </row>
    <row r="76" spans="1:52" ht="12.75" customHeight="1" x14ac:dyDescent="0.2">
      <c r="A76" s="30">
        <v>3</v>
      </c>
      <c r="B76" s="55" t="s">
        <v>89</v>
      </c>
      <c r="C76" s="75" t="s">
        <v>138</v>
      </c>
      <c r="D76" s="38">
        <v>6.53</v>
      </c>
      <c r="E76" s="57" t="s">
        <v>48</v>
      </c>
      <c r="F76" s="28">
        <f t="shared" ca="1" si="319"/>
        <v>200</v>
      </c>
      <c r="G76" s="28">
        <f t="shared" ca="1" si="322"/>
        <v>21</v>
      </c>
      <c r="H76" s="29">
        <f t="shared" ca="1" si="321"/>
        <v>1</v>
      </c>
      <c r="I76" s="15">
        <v>270</v>
      </c>
      <c r="J76" s="16">
        <v>9</v>
      </c>
      <c r="K76" s="15"/>
      <c r="L76" s="12">
        <f t="shared" si="323"/>
        <v>30</v>
      </c>
      <c r="M76" s="74">
        <f t="shared" si="340"/>
        <v>8.1271100000000001</v>
      </c>
      <c r="N76" s="84">
        <f t="shared" si="341"/>
        <v>2194.3197</v>
      </c>
      <c r="O76" s="11" t="str">
        <f t="shared" si="342"/>
        <v>-</v>
      </c>
      <c r="P76" s="10"/>
      <c r="Q76" s="107">
        <f>(ROUND(N76,0)-R76)/$Q$3</f>
        <v>2</v>
      </c>
      <c r="R76" s="104">
        <f>MOD(ROUND(N76,0),$Q$3)</f>
        <v>194</v>
      </c>
      <c r="S76" s="107">
        <f>(R76-T76)/$S$3</f>
        <v>0</v>
      </c>
      <c r="T76" s="104">
        <f>MOD(R76,$S$3)</f>
        <v>194</v>
      </c>
      <c r="U76" s="107">
        <f>(T76-V76)/$U$3</f>
        <v>0</v>
      </c>
      <c r="V76" s="104">
        <f>MOD(T76,$U$3)</f>
        <v>194</v>
      </c>
      <c r="W76" s="107">
        <f>(V76-X76)/$W$3</f>
        <v>1</v>
      </c>
      <c r="X76" s="104">
        <f>MOD(V76,$W$3)</f>
        <v>94</v>
      </c>
      <c r="Y76" s="107">
        <f>(X76-Z76)/$Y$3</f>
        <v>1</v>
      </c>
      <c r="Z76" s="104">
        <f>MOD(X76,$Y$3)</f>
        <v>44</v>
      </c>
      <c r="AA76" s="107">
        <f>(Z76-AB76)/$AA$3</f>
        <v>2</v>
      </c>
      <c r="AB76" s="104">
        <f>MOD(Z76,$AA$3)</f>
        <v>4</v>
      </c>
      <c r="AC76" s="107">
        <f>(AB76-AD76)/$AC$3</f>
        <v>0</v>
      </c>
      <c r="AD76" s="104">
        <f>MOD(AB76,$AC$3)</f>
        <v>4</v>
      </c>
      <c r="AE76" s="107">
        <f>(AD76-AF76)/$AE$3</f>
        <v>0</v>
      </c>
      <c r="AF76" s="104">
        <f>MOD(AD76,$AE$3)</f>
        <v>4</v>
      </c>
      <c r="AG76" s="107">
        <f>(AF76-AH76)/$AG$3</f>
        <v>2</v>
      </c>
      <c r="AH76" s="104">
        <f>MOD(AF76,$AG$3)</f>
        <v>0</v>
      </c>
      <c r="AI76" s="107">
        <f>(AH76-AJ76)/$AI$3</f>
        <v>0</v>
      </c>
      <c r="AJ76" s="103"/>
      <c r="AL76" s="10"/>
      <c r="AN76" s="10"/>
      <c r="AP76" s="10"/>
      <c r="AR76" s="10"/>
      <c r="AT76" s="10"/>
      <c r="AV76" s="10"/>
      <c r="AX76" s="10"/>
      <c r="AZ76" s="10"/>
    </row>
    <row r="77" spans="1:52" hidden="1" x14ac:dyDescent="0.2">
      <c r="A77" s="30"/>
      <c r="B77" s="46"/>
      <c r="C77" s="33"/>
      <c r="D77" s="38"/>
      <c r="E77" s="39"/>
      <c r="F77" s="28" t="str">
        <f t="shared" ref="F77:F81" ca="1" si="360">IF(A77=0,"-",OFFSET(B$84,A77,))</f>
        <v>-</v>
      </c>
      <c r="G77" s="28" t="str">
        <f t="shared" ca="1" si="322"/>
        <v>-</v>
      </c>
      <c r="H77" s="29" t="str">
        <f t="shared" ca="1" si="321"/>
        <v>-</v>
      </c>
      <c r="I77" s="15"/>
      <c r="J77" s="16"/>
      <c r="K77" s="15"/>
      <c r="L77" s="12">
        <f t="shared" si="323"/>
        <v>0</v>
      </c>
      <c r="M77" s="74">
        <f t="shared" si="340"/>
        <v>5.6</v>
      </c>
      <c r="N77" s="7">
        <f t="shared" si="341"/>
        <v>0</v>
      </c>
      <c r="O77" s="11" t="str">
        <f t="shared" ref="O77:O81" si="361">IF(N77=0,"N","-")</f>
        <v>N</v>
      </c>
      <c r="P77" s="10"/>
      <c r="Q77" s="90">
        <f t="shared" ca="1" si="324"/>
        <v>0</v>
      </c>
      <c r="R77" s="91">
        <f t="shared" ref="R77:T81" ca="1" si="362">IF(Q77=0,"0",$J77)*1</f>
        <v>0</v>
      </c>
      <c r="S77" s="90">
        <f t="shared" ca="1" si="168"/>
        <v>0</v>
      </c>
      <c r="T77" s="91">
        <f t="shared" ca="1" si="362"/>
        <v>0</v>
      </c>
      <c r="U77" s="90">
        <f t="shared" ca="1" si="325"/>
        <v>0</v>
      </c>
      <c r="V77" s="91">
        <f t="shared" ref="V77" ca="1" si="363">IF(U77=0,"0",$J77)*1</f>
        <v>0</v>
      </c>
      <c r="W77" s="90">
        <f t="shared" ca="1" si="326"/>
        <v>0</v>
      </c>
      <c r="X77" s="91">
        <f t="shared" ref="X77" ca="1" si="364">IF(W77=0,"0",$J77)*1</f>
        <v>0</v>
      </c>
      <c r="Y77" s="90">
        <f t="shared" ca="1" si="327"/>
        <v>0</v>
      </c>
      <c r="Z77" s="91">
        <f t="shared" ref="Z77" ca="1" si="365">IF(Y77=0,"0",$J77)*1</f>
        <v>0</v>
      </c>
      <c r="AA77" s="90">
        <f t="shared" ca="1" si="328"/>
        <v>0</v>
      </c>
      <c r="AB77" s="91">
        <f t="shared" ref="AB77" ca="1" si="366">IF(AA77=0,"0",$J77)*1</f>
        <v>0</v>
      </c>
      <c r="AC77" s="90">
        <f t="shared" ca="1" si="329"/>
        <v>0</v>
      </c>
      <c r="AD77" s="91">
        <f t="shared" ref="AD77" ca="1" si="367">IF(AC77=0,"0",$J77)*1</f>
        <v>0</v>
      </c>
      <c r="AE77" s="90">
        <f t="shared" ca="1" si="330"/>
        <v>0</v>
      </c>
      <c r="AF77" s="91">
        <f t="shared" ref="AF77" ca="1" si="368">IF(AE77=0,"0",$J77)*1</f>
        <v>0</v>
      </c>
      <c r="AG77" s="90">
        <f t="shared" ca="1" si="331"/>
        <v>0</v>
      </c>
      <c r="AH77" s="91">
        <f t="shared" ref="AH77" ca="1" si="369">IF(AG77=0,"0",$J77)*1</f>
        <v>0</v>
      </c>
      <c r="AI77" s="90">
        <f t="shared" ca="1" si="332"/>
        <v>0</v>
      </c>
      <c r="AJ77" s="91">
        <f t="shared" ref="AJ77" ca="1" si="370">IF(AI77=0,"0",$J77)*1</f>
        <v>0</v>
      </c>
      <c r="AK77" s="90">
        <f t="shared" ca="1" si="333"/>
        <v>0</v>
      </c>
      <c r="AL77" s="91">
        <f t="shared" ref="AL77" ca="1" si="371">IF(AK77=0,"0",$J77)*1</f>
        <v>0</v>
      </c>
      <c r="AM77" s="90">
        <f t="shared" ca="1" si="334"/>
        <v>0</v>
      </c>
      <c r="AN77" s="91">
        <f t="shared" ref="AN77" ca="1" si="372">IF(AM77=0,"0",$J77)*1</f>
        <v>0</v>
      </c>
      <c r="AO77" s="90">
        <f t="shared" ca="1" si="335"/>
        <v>0</v>
      </c>
      <c r="AP77" s="91">
        <f t="shared" ref="AP77" ca="1" si="373">IF(AO77=0,"0",$J77)*1</f>
        <v>0</v>
      </c>
      <c r="AQ77" s="90">
        <f t="shared" ca="1" si="336"/>
        <v>0</v>
      </c>
      <c r="AR77" s="91">
        <f t="shared" ref="AR77" ca="1" si="374">IF(AQ77=0,"0",$J77)*1</f>
        <v>0</v>
      </c>
      <c r="AS77" s="90">
        <f t="shared" ca="1" si="337"/>
        <v>0</v>
      </c>
      <c r="AT77" s="91">
        <f t="shared" ref="AT77" ca="1" si="375">IF(AS77=0,"0",$J77)*1</f>
        <v>0</v>
      </c>
      <c r="AU77" s="90">
        <f t="shared" ca="1" si="338"/>
        <v>0</v>
      </c>
      <c r="AV77" s="91">
        <f t="shared" ref="AV77" ca="1" si="376">IF(AU77=0,"0",$J77)*1</f>
        <v>0</v>
      </c>
      <c r="AW77" s="90">
        <f t="shared" ca="1" si="339"/>
        <v>0</v>
      </c>
      <c r="AX77" s="91">
        <f t="shared" ref="AX77" ca="1" si="377">IF(AW77=0,"0",$J77)*1</f>
        <v>0</v>
      </c>
      <c r="AY77" s="90">
        <f t="shared" ca="1" si="339"/>
        <v>0</v>
      </c>
      <c r="AZ77" s="91">
        <f t="shared" ca="1" si="280"/>
        <v>0</v>
      </c>
    </row>
    <row r="78" spans="1:52" hidden="1" x14ac:dyDescent="0.2">
      <c r="A78" s="30"/>
      <c r="B78" s="46"/>
      <c r="C78" s="33"/>
      <c r="D78" s="38"/>
      <c r="E78" s="39"/>
      <c r="F78" s="28" t="str">
        <f t="shared" ca="1" si="360"/>
        <v>-</v>
      </c>
      <c r="G78" s="28" t="str">
        <f t="shared" ca="1" si="322"/>
        <v>-</v>
      </c>
      <c r="H78" s="29" t="str">
        <f t="shared" ca="1" si="321"/>
        <v>-</v>
      </c>
      <c r="I78" s="15"/>
      <c r="J78" s="16"/>
      <c r="K78" s="15"/>
      <c r="L78" s="12">
        <f t="shared" si="323"/>
        <v>0</v>
      </c>
      <c r="M78" s="74">
        <f t="shared" si="340"/>
        <v>5.6</v>
      </c>
      <c r="N78" s="7">
        <f t="shared" si="341"/>
        <v>0</v>
      </c>
      <c r="O78" s="11" t="str">
        <f t="shared" si="361"/>
        <v>N</v>
      </c>
      <c r="P78" s="10"/>
      <c r="Q78" s="18">
        <f t="shared" ca="1" si="324"/>
        <v>0</v>
      </c>
      <c r="R78" s="8">
        <f t="shared" ca="1" si="362"/>
        <v>0</v>
      </c>
      <c r="S78" s="18">
        <f t="shared" ca="1" si="168"/>
        <v>0</v>
      </c>
      <c r="T78" s="8">
        <f t="shared" ca="1" si="362"/>
        <v>0</v>
      </c>
      <c r="U78" s="18">
        <f t="shared" ca="1" si="325"/>
        <v>0</v>
      </c>
      <c r="V78" s="8">
        <f t="shared" ref="V78" ca="1" si="378">IF(U78=0,"0",$J78)*1</f>
        <v>0</v>
      </c>
      <c r="W78" s="18">
        <f t="shared" ca="1" si="326"/>
        <v>0</v>
      </c>
      <c r="X78" s="8">
        <f t="shared" ref="X78" ca="1" si="379">IF(W78=0,"0",$J78)*1</f>
        <v>0</v>
      </c>
      <c r="Y78" s="18">
        <f t="shared" ca="1" si="327"/>
        <v>0</v>
      </c>
      <c r="Z78" s="8">
        <f t="shared" ref="Z78" ca="1" si="380">IF(Y78=0,"0",$J78)*1</f>
        <v>0</v>
      </c>
      <c r="AA78" s="18">
        <f t="shared" ca="1" si="328"/>
        <v>0</v>
      </c>
      <c r="AB78" s="8">
        <f t="shared" ref="AB78" ca="1" si="381">IF(AA78=0,"0",$J78)*1</f>
        <v>0</v>
      </c>
      <c r="AC78" s="18">
        <f t="shared" ca="1" si="329"/>
        <v>0</v>
      </c>
      <c r="AD78" s="8">
        <f t="shared" ref="AD78" ca="1" si="382">IF(AC78=0,"0",$J78)*1</f>
        <v>0</v>
      </c>
      <c r="AE78" s="18">
        <f t="shared" ca="1" si="330"/>
        <v>0</v>
      </c>
      <c r="AF78" s="8">
        <f t="shared" ref="AF78" ca="1" si="383">IF(AE78=0,"0",$J78)*1</f>
        <v>0</v>
      </c>
      <c r="AG78" s="18">
        <f t="shared" ca="1" si="331"/>
        <v>0</v>
      </c>
      <c r="AH78" s="8">
        <f t="shared" ref="AH78" ca="1" si="384">IF(AG78=0,"0",$J78)*1</f>
        <v>0</v>
      </c>
      <c r="AI78" s="18">
        <f t="shared" ca="1" si="332"/>
        <v>0</v>
      </c>
      <c r="AJ78" s="8">
        <f t="shared" ref="AJ78" ca="1" si="385">IF(AI78=0,"0",$J78)*1</f>
        <v>0</v>
      </c>
      <c r="AK78" s="18">
        <f t="shared" ca="1" si="333"/>
        <v>0</v>
      </c>
      <c r="AL78" s="8">
        <f t="shared" ref="AL78" ca="1" si="386">IF(AK78=0,"0",$J78)*1</f>
        <v>0</v>
      </c>
      <c r="AM78" s="18">
        <f t="shared" ca="1" si="334"/>
        <v>0</v>
      </c>
      <c r="AN78" s="8">
        <f t="shared" ref="AN78" ca="1" si="387">IF(AM78=0,"0",$J78)*1</f>
        <v>0</v>
      </c>
      <c r="AO78" s="18">
        <f t="shared" ca="1" si="335"/>
        <v>0</v>
      </c>
      <c r="AP78" s="8">
        <f t="shared" ref="AP78" ca="1" si="388">IF(AO78=0,"0",$J78)*1</f>
        <v>0</v>
      </c>
      <c r="AQ78" s="18">
        <f t="shared" ca="1" si="336"/>
        <v>0</v>
      </c>
      <c r="AR78" s="8">
        <f t="shared" ref="AR78" ca="1" si="389">IF(AQ78=0,"0",$J78)*1</f>
        <v>0</v>
      </c>
      <c r="AS78" s="18">
        <f t="shared" ca="1" si="337"/>
        <v>0</v>
      </c>
      <c r="AT78" s="8">
        <f t="shared" ref="AT78" ca="1" si="390">IF(AS78=0,"0",$J78)*1</f>
        <v>0</v>
      </c>
      <c r="AU78" s="18">
        <f t="shared" ca="1" si="338"/>
        <v>0</v>
      </c>
      <c r="AV78" s="8">
        <f t="shared" ref="AV78" ca="1" si="391">IF(AU78=0,"0",$J78)*1</f>
        <v>0</v>
      </c>
      <c r="AW78" s="18">
        <f t="shared" ca="1" si="339"/>
        <v>0</v>
      </c>
      <c r="AX78" s="8">
        <f t="shared" ref="AX78" ca="1" si="392">IF(AW78=0,"0",$J78)*1</f>
        <v>0</v>
      </c>
      <c r="AY78" s="18">
        <f t="shared" ca="1" si="339"/>
        <v>0</v>
      </c>
      <c r="AZ78" s="8">
        <f t="shared" ca="1" si="280"/>
        <v>0</v>
      </c>
    </row>
    <row r="79" spans="1:52" hidden="1" x14ac:dyDescent="0.2">
      <c r="A79" s="30"/>
      <c r="B79" s="46"/>
      <c r="C79" s="33"/>
      <c r="D79" s="38"/>
      <c r="E79" s="39"/>
      <c r="F79" s="28" t="str">
        <f t="shared" ca="1" si="360"/>
        <v>-</v>
      </c>
      <c r="G79" s="28" t="str">
        <f t="shared" ca="1" si="322"/>
        <v>-</v>
      </c>
      <c r="H79" s="29" t="str">
        <f t="shared" ca="1" si="321"/>
        <v>-</v>
      </c>
      <c r="I79" s="15"/>
      <c r="J79" s="16"/>
      <c r="K79" s="15"/>
      <c r="L79" s="12">
        <f t="shared" si="323"/>
        <v>0</v>
      </c>
      <c r="M79" s="74">
        <f t="shared" si="340"/>
        <v>5.6</v>
      </c>
      <c r="N79" s="7">
        <f t="shared" si="341"/>
        <v>0</v>
      </c>
      <c r="O79" s="11" t="str">
        <f t="shared" si="361"/>
        <v>N</v>
      </c>
      <c r="P79" s="10"/>
      <c r="Q79" s="18">
        <f t="shared" ca="1" si="324"/>
        <v>0</v>
      </c>
      <c r="R79" s="8">
        <f t="shared" ca="1" si="362"/>
        <v>0</v>
      </c>
      <c r="S79" s="18">
        <f t="shared" ca="1" si="168"/>
        <v>0</v>
      </c>
      <c r="T79" s="8">
        <f t="shared" ca="1" si="362"/>
        <v>0</v>
      </c>
      <c r="U79" s="18">
        <f t="shared" ca="1" si="325"/>
        <v>0</v>
      </c>
      <c r="V79" s="8">
        <f t="shared" ref="V79" ca="1" si="393">IF(U79=0,"0",$J79)*1</f>
        <v>0</v>
      </c>
      <c r="W79" s="18">
        <f t="shared" ca="1" si="326"/>
        <v>0</v>
      </c>
      <c r="X79" s="8">
        <f t="shared" ref="X79" ca="1" si="394">IF(W79=0,"0",$J79)*1</f>
        <v>0</v>
      </c>
      <c r="Y79" s="18">
        <f t="shared" ca="1" si="327"/>
        <v>0</v>
      </c>
      <c r="Z79" s="8">
        <f t="shared" ref="Z79" ca="1" si="395">IF(Y79=0,"0",$J79)*1</f>
        <v>0</v>
      </c>
      <c r="AA79" s="18">
        <f t="shared" ca="1" si="328"/>
        <v>0</v>
      </c>
      <c r="AB79" s="8">
        <f t="shared" ref="AB79" ca="1" si="396">IF(AA79=0,"0",$J79)*1</f>
        <v>0</v>
      </c>
      <c r="AC79" s="18">
        <f t="shared" ca="1" si="329"/>
        <v>0</v>
      </c>
      <c r="AD79" s="8">
        <f t="shared" ref="AD79" ca="1" si="397">IF(AC79=0,"0",$J79)*1</f>
        <v>0</v>
      </c>
      <c r="AE79" s="18">
        <f t="shared" ca="1" si="330"/>
        <v>0</v>
      </c>
      <c r="AF79" s="8">
        <f t="shared" ref="AF79" ca="1" si="398">IF(AE79=0,"0",$J79)*1</f>
        <v>0</v>
      </c>
      <c r="AG79" s="18">
        <f t="shared" ca="1" si="331"/>
        <v>0</v>
      </c>
      <c r="AH79" s="8">
        <f t="shared" ref="AH79" ca="1" si="399">IF(AG79=0,"0",$J79)*1</f>
        <v>0</v>
      </c>
      <c r="AI79" s="18">
        <f t="shared" ca="1" si="332"/>
        <v>0</v>
      </c>
      <c r="AJ79" s="8">
        <f t="shared" ref="AJ79" ca="1" si="400">IF(AI79=0,"0",$J79)*1</f>
        <v>0</v>
      </c>
      <c r="AK79" s="18">
        <f t="shared" ca="1" si="333"/>
        <v>0</v>
      </c>
      <c r="AL79" s="8">
        <f t="shared" ref="AL79" ca="1" si="401">IF(AK79=0,"0",$J79)*1</f>
        <v>0</v>
      </c>
      <c r="AM79" s="18">
        <f t="shared" ca="1" si="334"/>
        <v>0</v>
      </c>
      <c r="AN79" s="8">
        <f t="shared" ref="AN79" ca="1" si="402">IF(AM79=0,"0",$J79)*1</f>
        <v>0</v>
      </c>
      <c r="AO79" s="18">
        <f t="shared" ca="1" si="335"/>
        <v>0</v>
      </c>
      <c r="AP79" s="8">
        <f t="shared" ref="AP79" ca="1" si="403">IF(AO79=0,"0",$J79)*1</f>
        <v>0</v>
      </c>
      <c r="AQ79" s="18">
        <f t="shared" ca="1" si="336"/>
        <v>0</v>
      </c>
      <c r="AR79" s="8">
        <f t="shared" ref="AR79" ca="1" si="404">IF(AQ79=0,"0",$J79)*1</f>
        <v>0</v>
      </c>
      <c r="AS79" s="18">
        <f t="shared" ca="1" si="337"/>
        <v>0</v>
      </c>
      <c r="AT79" s="8">
        <f t="shared" ref="AT79" ca="1" si="405">IF(AS79=0,"0",$J79)*1</f>
        <v>0</v>
      </c>
      <c r="AU79" s="18">
        <f t="shared" ca="1" si="338"/>
        <v>0</v>
      </c>
      <c r="AV79" s="8">
        <f t="shared" ref="AV79" ca="1" si="406">IF(AU79=0,"0",$J79)*1</f>
        <v>0</v>
      </c>
      <c r="AW79" s="18">
        <f t="shared" ca="1" si="339"/>
        <v>0</v>
      </c>
      <c r="AX79" s="8">
        <f t="shared" ref="AX79" ca="1" si="407">IF(AW79=0,"0",$J79)*1</f>
        <v>0</v>
      </c>
      <c r="AY79" s="18">
        <f t="shared" ca="1" si="339"/>
        <v>0</v>
      </c>
      <c r="AZ79" s="8">
        <f t="shared" ca="1" si="280"/>
        <v>0</v>
      </c>
    </row>
    <row r="80" spans="1:52" hidden="1" x14ac:dyDescent="0.2">
      <c r="A80" s="30"/>
      <c r="B80" s="46"/>
      <c r="C80" s="33"/>
      <c r="D80" s="38"/>
      <c r="E80" s="39"/>
      <c r="F80" s="28" t="str">
        <f t="shared" ca="1" si="360"/>
        <v>-</v>
      </c>
      <c r="G80" s="28" t="str">
        <f t="shared" ca="1" si="322"/>
        <v>-</v>
      </c>
      <c r="H80" s="29" t="str">
        <f t="shared" ca="1" si="321"/>
        <v>-</v>
      </c>
      <c r="I80" s="15"/>
      <c r="J80" s="16"/>
      <c r="K80" s="15"/>
      <c r="L80" s="12">
        <f t="shared" si="323"/>
        <v>0</v>
      </c>
      <c r="M80" s="74">
        <f t="shared" si="340"/>
        <v>5.6</v>
      </c>
      <c r="N80" s="7">
        <f t="shared" si="341"/>
        <v>0</v>
      </c>
      <c r="O80" s="11" t="str">
        <f t="shared" si="361"/>
        <v>N</v>
      </c>
      <c r="P80" s="10"/>
      <c r="Q80" s="18">
        <f t="shared" ca="1" si="324"/>
        <v>0</v>
      </c>
      <c r="R80" s="8">
        <f t="shared" ca="1" si="362"/>
        <v>0</v>
      </c>
      <c r="S80" s="18">
        <f t="shared" ca="1" si="168"/>
        <v>0</v>
      </c>
      <c r="T80" s="8">
        <f t="shared" ca="1" si="362"/>
        <v>0</v>
      </c>
      <c r="U80" s="18">
        <f t="shared" ca="1" si="325"/>
        <v>0</v>
      </c>
      <c r="V80" s="8">
        <f t="shared" ref="V80" ca="1" si="408">IF(U80=0,"0",$J80)*1</f>
        <v>0</v>
      </c>
      <c r="W80" s="18">
        <f t="shared" ca="1" si="326"/>
        <v>0</v>
      </c>
      <c r="X80" s="8">
        <f t="shared" ref="X80" ca="1" si="409">IF(W80=0,"0",$J80)*1</f>
        <v>0</v>
      </c>
      <c r="Y80" s="18">
        <f t="shared" ca="1" si="327"/>
        <v>0</v>
      </c>
      <c r="Z80" s="8">
        <f t="shared" ref="Z80" ca="1" si="410">IF(Y80=0,"0",$J80)*1</f>
        <v>0</v>
      </c>
      <c r="AA80" s="18">
        <f t="shared" ca="1" si="328"/>
        <v>0</v>
      </c>
      <c r="AB80" s="8">
        <f t="shared" ref="AB80" ca="1" si="411">IF(AA80=0,"0",$J80)*1</f>
        <v>0</v>
      </c>
      <c r="AC80" s="18">
        <f t="shared" ca="1" si="329"/>
        <v>0</v>
      </c>
      <c r="AD80" s="8">
        <f t="shared" ref="AD80" ca="1" si="412">IF(AC80=0,"0",$J80)*1</f>
        <v>0</v>
      </c>
      <c r="AE80" s="18">
        <f t="shared" ca="1" si="330"/>
        <v>0</v>
      </c>
      <c r="AF80" s="8">
        <f t="shared" ref="AF80" ca="1" si="413">IF(AE80=0,"0",$J80)*1</f>
        <v>0</v>
      </c>
      <c r="AG80" s="18">
        <f t="shared" ca="1" si="331"/>
        <v>0</v>
      </c>
      <c r="AH80" s="8">
        <f t="shared" ref="AH80" ca="1" si="414">IF(AG80=0,"0",$J80)*1</f>
        <v>0</v>
      </c>
      <c r="AI80" s="18">
        <f t="shared" ca="1" si="332"/>
        <v>0</v>
      </c>
      <c r="AJ80" s="8">
        <f t="shared" ref="AJ80" ca="1" si="415">IF(AI80=0,"0",$J80)*1</f>
        <v>0</v>
      </c>
      <c r="AK80" s="18">
        <f t="shared" ca="1" si="333"/>
        <v>0</v>
      </c>
      <c r="AL80" s="8">
        <f t="shared" ref="AL80" ca="1" si="416">IF(AK80=0,"0",$J80)*1</f>
        <v>0</v>
      </c>
      <c r="AM80" s="18">
        <f t="shared" ca="1" si="334"/>
        <v>0</v>
      </c>
      <c r="AN80" s="8">
        <f t="shared" ref="AN80" ca="1" si="417">IF(AM80=0,"0",$J80)*1</f>
        <v>0</v>
      </c>
      <c r="AO80" s="18">
        <f t="shared" ca="1" si="335"/>
        <v>0</v>
      </c>
      <c r="AP80" s="8">
        <f t="shared" ref="AP80" ca="1" si="418">IF(AO80=0,"0",$J80)*1</f>
        <v>0</v>
      </c>
      <c r="AQ80" s="18">
        <f t="shared" ca="1" si="336"/>
        <v>0</v>
      </c>
      <c r="AR80" s="8">
        <f t="shared" ref="AR80" ca="1" si="419">IF(AQ80=0,"0",$J80)*1</f>
        <v>0</v>
      </c>
      <c r="AS80" s="18">
        <f t="shared" ca="1" si="337"/>
        <v>0</v>
      </c>
      <c r="AT80" s="8">
        <f t="shared" ref="AT80" ca="1" si="420">IF(AS80=0,"0",$J80)*1</f>
        <v>0</v>
      </c>
      <c r="AU80" s="18">
        <f t="shared" ca="1" si="338"/>
        <v>0</v>
      </c>
      <c r="AV80" s="8">
        <f t="shared" ref="AV80" ca="1" si="421">IF(AU80=0,"0",$J80)*1</f>
        <v>0</v>
      </c>
      <c r="AW80" s="18">
        <f t="shared" ca="1" si="339"/>
        <v>0</v>
      </c>
      <c r="AX80" s="8">
        <f t="shared" ref="AX80" ca="1" si="422">IF(AW80=0,"0",$J80)*1</f>
        <v>0</v>
      </c>
      <c r="AY80" s="18">
        <f t="shared" ca="1" si="339"/>
        <v>0</v>
      </c>
      <c r="AZ80" s="8">
        <f t="shared" ca="1" si="280"/>
        <v>0</v>
      </c>
    </row>
    <row r="81" spans="1:52" hidden="1" x14ac:dyDescent="0.2">
      <c r="A81" s="30"/>
      <c r="B81" s="46"/>
      <c r="C81" s="33"/>
      <c r="D81" s="38"/>
      <c r="E81" s="39"/>
      <c r="F81" s="28" t="str">
        <f t="shared" ca="1" si="360"/>
        <v>-</v>
      </c>
      <c r="G81" s="28" t="str">
        <f t="shared" ca="1" si="322"/>
        <v>-</v>
      </c>
      <c r="H81" s="29" t="str">
        <f t="shared" ca="1" si="321"/>
        <v>-</v>
      </c>
      <c r="I81" s="15"/>
      <c r="J81" s="16"/>
      <c r="K81" s="15"/>
      <c r="L81" s="12">
        <f t="shared" si="323"/>
        <v>0</v>
      </c>
      <c r="M81" s="74">
        <f t="shared" si="340"/>
        <v>5.6</v>
      </c>
      <c r="N81" s="7">
        <f t="shared" si="341"/>
        <v>0</v>
      </c>
      <c r="O81" s="11" t="str">
        <f t="shared" si="361"/>
        <v>N</v>
      </c>
      <c r="P81" s="10"/>
      <c r="Q81" s="86">
        <f t="shared" ca="1" si="324"/>
        <v>0</v>
      </c>
      <c r="R81" s="87">
        <f t="shared" ca="1" si="362"/>
        <v>0</v>
      </c>
      <c r="S81" s="86">
        <f t="shared" ca="1" si="168"/>
        <v>0</v>
      </c>
      <c r="T81" s="87">
        <f t="shared" ca="1" si="362"/>
        <v>0</v>
      </c>
      <c r="U81" s="86">
        <f t="shared" ca="1" si="325"/>
        <v>0</v>
      </c>
      <c r="V81" s="87">
        <f t="shared" ref="V81" ca="1" si="423">IF(U81=0,"0",$J81)*1</f>
        <v>0</v>
      </c>
      <c r="W81" s="86">
        <f t="shared" ca="1" si="326"/>
        <v>0</v>
      </c>
      <c r="X81" s="87">
        <f t="shared" ref="X81" ca="1" si="424">IF(W81=0,"0",$J81)*1</f>
        <v>0</v>
      </c>
      <c r="Y81" s="86">
        <f t="shared" ca="1" si="327"/>
        <v>0</v>
      </c>
      <c r="Z81" s="87">
        <f t="shared" ref="Z81" ca="1" si="425">IF(Y81=0,"0",$J81)*1</f>
        <v>0</v>
      </c>
      <c r="AA81" s="86">
        <f t="shared" ca="1" si="328"/>
        <v>0</v>
      </c>
      <c r="AB81" s="87">
        <f t="shared" ref="AB81" ca="1" si="426">IF(AA81=0,"0",$J81)*1</f>
        <v>0</v>
      </c>
      <c r="AC81" s="86">
        <f t="shared" ca="1" si="329"/>
        <v>0</v>
      </c>
      <c r="AD81" s="87">
        <f t="shared" ref="AD81" ca="1" si="427">IF(AC81=0,"0",$J81)*1</f>
        <v>0</v>
      </c>
      <c r="AE81" s="86">
        <f t="shared" ca="1" si="330"/>
        <v>0</v>
      </c>
      <c r="AF81" s="87">
        <f t="shared" ref="AF81" ca="1" si="428">IF(AE81=0,"0",$J81)*1</f>
        <v>0</v>
      </c>
      <c r="AG81" s="86">
        <f t="shared" ca="1" si="331"/>
        <v>0</v>
      </c>
      <c r="AH81" s="87">
        <f t="shared" ref="AH81" ca="1" si="429">IF(AG81=0,"0",$J81)*1</f>
        <v>0</v>
      </c>
      <c r="AI81" s="86">
        <f t="shared" ca="1" si="332"/>
        <v>0</v>
      </c>
      <c r="AJ81" s="87">
        <f t="shared" ref="AJ81" ca="1" si="430">IF(AI81=0,"0",$J81)*1</f>
        <v>0</v>
      </c>
      <c r="AK81" s="86">
        <f t="shared" ca="1" si="333"/>
        <v>0</v>
      </c>
      <c r="AL81" s="87">
        <f t="shared" ref="AL81" ca="1" si="431">IF(AK81=0,"0",$J81)*1</f>
        <v>0</v>
      </c>
      <c r="AM81" s="86">
        <f t="shared" ca="1" si="334"/>
        <v>0</v>
      </c>
      <c r="AN81" s="87">
        <f t="shared" ref="AN81" ca="1" si="432">IF(AM81=0,"0",$J81)*1</f>
        <v>0</v>
      </c>
      <c r="AO81" s="86">
        <f t="shared" ca="1" si="335"/>
        <v>0</v>
      </c>
      <c r="AP81" s="87">
        <f t="shared" ref="AP81" ca="1" si="433">IF(AO81=0,"0",$J81)*1</f>
        <v>0</v>
      </c>
      <c r="AQ81" s="86">
        <f t="shared" ca="1" si="336"/>
        <v>0</v>
      </c>
      <c r="AR81" s="87">
        <f t="shared" ref="AR81" ca="1" si="434">IF(AQ81=0,"0",$J81)*1</f>
        <v>0</v>
      </c>
      <c r="AS81" s="86">
        <f t="shared" ca="1" si="337"/>
        <v>0</v>
      </c>
      <c r="AT81" s="87">
        <f t="shared" ref="AT81" ca="1" si="435">IF(AS81=0,"0",$J81)*1</f>
        <v>0</v>
      </c>
      <c r="AU81" s="86">
        <f t="shared" ca="1" si="338"/>
        <v>0</v>
      </c>
      <c r="AV81" s="87">
        <f t="shared" ref="AV81" ca="1" si="436">IF(AU81=0,"0",$J81)*1</f>
        <v>0</v>
      </c>
      <c r="AW81" s="86">
        <f t="shared" ca="1" si="339"/>
        <v>0</v>
      </c>
      <c r="AX81" s="87">
        <f t="shared" ref="AX81" ca="1" si="437">IF(AW81=0,"0",$J81)*1</f>
        <v>0</v>
      </c>
      <c r="AY81" s="86">
        <f t="shared" ca="1" si="339"/>
        <v>0</v>
      </c>
      <c r="AZ81" s="87">
        <f t="shared" ca="1" si="280"/>
        <v>0</v>
      </c>
    </row>
    <row r="82" spans="1:52" ht="13.5" thickBot="1" x14ac:dyDescent="0.25">
      <c r="A82" s="31"/>
      <c r="B82" s="34"/>
      <c r="C82" s="34"/>
      <c r="D82" s="40"/>
      <c r="E82" s="41"/>
      <c r="F82" s="66"/>
      <c r="G82" s="54"/>
      <c r="H82" s="9"/>
      <c r="I82" s="47"/>
      <c r="J82" s="48"/>
      <c r="K82" s="47"/>
      <c r="L82" s="13"/>
      <c r="M82" s="70"/>
      <c r="N82" s="85"/>
      <c r="O82" s="58" t="s">
        <v>91</v>
      </c>
      <c r="P82" s="10"/>
      <c r="Q82" s="107">
        <f t="shared" ref="Q82:Q83" si="438">(ROUND(N82,0)-R82)/$Q$3</f>
        <v>0</v>
      </c>
      <c r="R82" s="104">
        <f t="shared" ref="R82:R83" si="439">MOD(ROUND(N82,0),$Q$3)</f>
        <v>0</v>
      </c>
      <c r="S82" s="107">
        <f t="shared" ref="S82:S83" si="440">(R82-T82)/$S$3</f>
        <v>0</v>
      </c>
      <c r="T82" s="104">
        <f t="shared" ref="T82:T83" si="441">MOD(R82,$S$3)</f>
        <v>0</v>
      </c>
      <c r="U82" s="107">
        <f t="shared" ref="U82:U83" si="442">(T82-V82)/$U$3</f>
        <v>0</v>
      </c>
      <c r="V82" s="104">
        <f t="shared" ref="V82:V83" si="443">MOD(T82,$U$3)</f>
        <v>0</v>
      </c>
      <c r="W82" s="107">
        <f t="shared" ref="W82:W83" si="444">(V82-X82)/$W$3</f>
        <v>0</v>
      </c>
      <c r="X82" s="104">
        <f t="shared" ref="X82:X83" si="445">MOD(V82,$W$3)</f>
        <v>0</v>
      </c>
      <c r="Y82" s="107">
        <f t="shared" ref="Y82:Y83" si="446">(X82-Z82)/$Y$3</f>
        <v>0</v>
      </c>
      <c r="Z82" s="104">
        <f t="shared" ref="Z82:Z83" si="447">MOD(X82,$Y$3)</f>
        <v>0</v>
      </c>
      <c r="AA82" s="107">
        <f t="shared" ref="AA82:AA83" si="448">(Z82-AB82)/$AA$3</f>
        <v>0</v>
      </c>
      <c r="AB82" s="104">
        <f t="shared" ref="AB82:AB83" si="449">MOD(Z82,$AA$3)</f>
        <v>0</v>
      </c>
      <c r="AC82" s="107">
        <f t="shared" ref="AC82:AC83" si="450">(AB82-AD82)/$AC$3</f>
        <v>0</v>
      </c>
      <c r="AD82" s="104">
        <f t="shared" ref="AD82:AD83" si="451">MOD(AB82,$AC$3)</f>
        <v>0</v>
      </c>
      <c r="AE82" s="107">
        <f t="shared" ref="AE82:AE83" si="452">(AD82-AF82)/$AE$3</f>
        <v>0</v>
      </c>
      <c r="AF82" s="104">
        <f t="shared" ref="AF82:AF83" si="453">MOD(AD82,$AE$3)</f>
        <v>0</v>
      </c>
      <c r="AG82" s="107">
        <f t="shared" ref="AG82:AG83" si="454">(AF82-AH82)/$AG$3</f>
        <v>0</v>
      </c>
      <c r="AH82" s="104">
        <f t="shared" ref="AH82:AH83" si="455">MOD(AF82,$AG$3)</f>
        <v>0</v>
      </c>
      <c r="AI82" s="107">
        <f t="shared" ref="AI82:AI83" si="456">(AH82-AJ82)/$AI$3</f>
        <v>0</v>
      </c>
      <c r="AJ82" s="103"/>
    </row>
    <row r="83" spans="1:52" s="17" customFormat="1" ht="13.5" thickBot="1" x14ac:dyDescent="0.25">
      <c r="A83" s="10"/>
      <c r="B83" s="4"/>
      <c r="C83" s="4"/>
      <c r="D83" s="4"/>
      <c r="E83" s="4"/>
      <c r="F83" s="67"/>
      <c r="G83" s="3"/>
      <c r="H83" s="4"/>
      <c r="I83" s="25">
        <f>SUM(I4:I82)</f>
        <v>37359</v>
      </c>
      <c r="J83" s="43">
        <f>SUM(J4:J82)</f>
        <v>427</v>
      </c>
      <c r="K83" s="44">
        <f>SUM(K4:K82)</f>
        <v>900</v>
      </c>
      <c r="L83" s="3"/>
      <c r="M83" s="3"/>
      <c r="N83" s="45">
        <f>SUBTOTAL(9,N6:N82)</f>
        <v>305854.52134839998</v>
      </c>
      <c r="O83" s="58" t="s">
        <v>91</v>
      </c>
      <c r="P83" s="4"/>
      <c r="Q83" s="107">
        <f t="shared" si="438"/>
        <v>305</v>
      </c>
      <c r="R83" s="104">
        <f t="shared" si="439"/>
        <v>855</v>
      </c>
      <c r="S83" s="107">
        <f t="shared" si="440"/>
        <v>1</v>
      </c>
      <c r="T83" s="104">
        <f t="shared" si="441"/>
        <v>355</v>
      </c>
      <c r="U83" s="107">
        <f t="shared" si="442"/>
        <v>1</v>
      </c>
      <c r="V83" s="104">
        <f t="shared" si="443"/>
        <v>155</v>
      </c>
      <c r="W83" s="107">
        <f t="shared" si="444"/>
        <v>1</v>
      </c>
      <c r="X83" s="104">
        <f t="shared" si="445"/>
        <v>55</v>
      </c>
      <c r="Y83" s="107">
        <f t="shared" si="446"/>
        <v>1</v>
      </c>
      <c r="Z83" s="104">
        <f t="shared" si="447"/>
        <v>5</v>
      </c>
      <c r="AA83" s="107">
        <f t="shared" si="448"/>
        <v>0</v>
      </c>
      <c r="AB83" s="104">
        <f t="shared" si="449"/>
        <v>5</v>
      </c>
      <c r="AC83" s="107">
        <f t="shared" si="450"/>
        <v>0</v>
      </c>
      <c r="AD83" s="104">
        <f t="shared" si="451"/>
        <v>5</v>
      </c>
      <c r="AE83" s="107">
        <f t="shared" si="452"/>
        <v>1</v>
      </c>
      <c r="AF83" s="104">
        <f t="shared" si="453"/>
        <v>0</v>
      </c>
      <c r="AG83" s="107">
        <f t="shared" si="454"/>
        <v>0</v>
      </c>
      <c r="AH83" s="104">
        <f t="shared" si="455"/>
        <v>0</v>
      </c>
      <c r="AI83" s="107">
        <f t="shared" si="456"/>
        <v>0</v>
      </c>
      <c r="AJ83" s="105"/>
      <c r="AL83" s="92"/>
      <c r="AN83" s="92"/>
      <c r="AP83" s="92"/>
      <c r="AR83" s="92"/>
      <c r="AT83" s="92"/>
      <c r="AV83" s="92"/>
      <c r="AX83" s="92"/>
      <c r="AZ83" s="92"/>
    </row>
    <row r="84" spans="1:52" x14ac:dyDescent="0.2">
      <c r="B84" s="96" t="s">
        <v>162</v>
      </c>
      <c r="C84" s="97" t="s">
        <v>164</v>
      </c>
      <c r="D84" s="96" t="s">
        <v>163</v>
      </c>
      <c r="O84" s="58" t="s">
        <v>91</v>
      </c>
    </row>
    <row r="85" spans="1:52" x14ac:dyDescent="0.2">
      <c r="B85" s="96">
        <v>1000</v>
      </c>
      <c r="C85" s="95">
        <f>MOD(ROUND(N83,0),B85)</f>
        <v>855</v>
      </c>
      <c r="D85" s="96">
        <f>(N83-C85)/B85</f>
        <v>304.99952134839998</v>
      </c>
      <c r="F85" s="98">
        <v>292</v>
      </c>
      <c r="G85" s="99">
        <f>B85*F85</f>
        <v>292000</v>
      </c>
      <c r="O85" s="11" t="e">
        <f>IF(#REF!=0,"N","-")</f>
        <v>#REF!</v>
      </c>
    </row>
    <row r="86" spans="1:52" x14ac:dyDescent="0.2">
      <c r="B86" s="96">
        <v>500</v>
      </c>
      <c r="C86" s="95">
        <f t="shared" ref="C86:C94" si="457">MOD(C85,B86)</f>
        <v>355</v>
      </c>
      <c r="D86" s="96">
        <f t="shared" ref="D86:D94" si="458">(C85-C86)/B86</f>
        <v>1</v>
      </c>
      <c r="F86" s="98">
        <v>13</v>
      </c>
      <c r="G86" s="99">
        <f t="shared" ref="G86:G94" si="459">B86*F86</f>
        <v>6500</v>
      </c>
      <c r="L86" s="26"/>
      <c r="M86" s="26"/>
      <c r="O86" s="11" t="e">
        <f>IF(#REF!=0,"N","-")</f>
        <v>#REF!</v>
      </c>
    </row>
    <row r="87" spans="1:52" x14ac:dyDescent="0.2">
      <c r="B87" s="96">
        <v>200</v>
      </c>
      <c r="C87" s="95">
        <f t="shared" si="457"/>
        <v>155</v>
      </c>
      <c r="D87" s="96">
        <f t="shared" si="458"/>
        <v>1</v>
      </c>
      <c r="F87" s="98">
        <v>21</v>
      </c>
      <c r="G87" s="99">
        <f t="shared" si="459"/>
        <v>4200</v>
      </c>
      <c r="L87" s="26"/>
      <c r="M87" s="26"/>
      <c r="O87" s="11" t="e">
        <f>IF(#REF!=0,"N","-")</f>
        <v>#REF!</v>
      </c>
    </row>
    <row r="88" spans="1:52" x14ac:dyDescent="0.2">
      <c r="B88" s="96">
        <v>100</v>
      </c>
      <c r="C88" s="95">
        <f t="shared" si="457"/>
        <v>55</v>
      </c>
      <c r="D88" s="96">
        <f t="shared" si="458"/>
        <v>1</v>
      </c>
      <c r="F88" s="98">
        <v>11</v>
      </c>
      <c r="G88" s="99">
        <f t="shared" si="459"/>
        <v>1100</v>
      </c>
      <c r="L88" s="26"/>
      <c r="M88" s="26"/>
      <c r="O88" s="11" t="e">
        <f>IF(#REF!=0,"N","-")</f>
        <v>#REF!</v>
      </c>
    </row>
    <row r="89" spans="1:52" x14ac:dyDescent="0.2">
      <c r="B89" s="96">
        <v>50</v>
      </c>
      <c r="C89" s="95">
        <f t="shared" si="457"/>
        <v>5</v>
      </c>
      <c r="D89" s="96">
        <f t="shared" si="458"/>
        <v>1</v>
      </c>
      <c r="F89" s="98">
        <v>12</v>
      </c>
      <c r="G89" s="99">
        <f t="shared" si="459"/>
        <v>600</v>
      </c>
      <c r="L89" s="26"/>
      <c r="M89" s="26"/>
      <c r="O89" s="11" t="e">
        <f>IF(#REF!=0,"N","-")</f>
        <v>#REF!</v>
      </c>
    </row>
    <row r="90" spans="1:52" x14ac:dyDescent="0.2">
      <c r="B90" s="96">
        <v>20</v>
      </c>
      <c r="C90" s="95">
        <f t="shared" si="457"/>
        <v>5</v>
      </c>
      <c r="D90" s="96">
        <f t="shared" si="458"/>
        <v>0</v>
      </c>
      <c r="F90" s="98">
        <v>21</v>
      </c>
      <c r="G90" s="99">
        <f t="shared" si="459"/>
        <v>420</v>
      </c>
      <c r="L90" s="26"/>
      <c r="M90" s="26"/>
      <c r="O90" s="11" t="e">
        <f>IF(#REF!=0,"N","-")</f>
        <v>#REF!</v>
      </c>
    </row>
    <row r="91" spans="1:52" x14ac:dyDescent="0.2">
      <c r="B91" s="96">
        <v>10</v>
      </c>
      <c r="C91" s="95">
        <f t="shared" si="457"/>
        <v>5</v>
      </c>
      <c r="D91" s="96">
        <f t="shared" si="458"/>
        <v>0</v>
      </c>
      <c r="F91" s="98">
        <v>12</v>
      </c>
      <c r="G91" s="99">
        <f t="shared" si="459"/>
        <v>120</v>
      </c>
      <c r="L91" s="26"/>
      <c r="M91" s="26"/>
      <c r="O91" s="11" t="e">
        <f>IF(#REF!=0,"N","-")</f>
        <v>#REF!</v>
      </c>
    </row>
    <row r="92" spans="1:52" x14ac:dyDescent="0.2">
      <c r="B92" s="96">
        <v>5</v>
      </c>
      <c r="C92" s="95">
        <f t="shared" si="457"/>
        <v>0</v>
      </c>
      <c r="D92" s="96">
        <f t="shared" si="458"/>
        <v>1</v>
      </c>
      <c r="F92" s="98">
        <v>16</v>
      </c>
      <c r="G92" s="99">
        <f t="shared" si="459"/>
        <v>80</v>
      </c>
      <c r="L92" s="26"/>
      <c r="M92" s="26"/>
      <c r="O92" s="11" t="e">
        <f>IF(#REF!=0,"N","-")</f>
        <v>#REF!</v>
      </c>
    </row>
    <row r="93" spans="1:52" x14ac:dyDescent="0.2">
      <c r="B93" s="96">
        <v>2</v>
      </c>
      <c r="C93" s="95">
        <f t="shared" si="457"/>
        <v>0</v>
      </c>
      <c r="D93" s="96">
        <f t="shared" si="458"/>
        <v>0</v>
      </c>
      <c r="F93" s="98">
        <v>25</v>
      </c>
      <c r="G93" s="99">
        <f t="shared" si="459"/>
        <v>50</v>
      </c>
      <c r="L93" s="26"/>
      <c r="M93" s="26"/>
      <c r="O93" s="11" t="e">
        <f>IF(#REF!=0,"N","-")</f>
        <v>#REF!</v>
      </c>
    </row>
    <row r="94" spans="1:52" x14ac:dyDescent="0.2">
      <c r="B94" s="96">
        <v>1</v>
      </c>
      <c r="C94" s="95">
        <f t="shared" si="457"/>
        <v>0</v>
      </c>
      <c r="D94" s="96">
        <f t="shared" si="458"/>
        <v>0</v>
      </c>
      <c r="F94" s="98">
        <v>13</v>
      </c>
      <c r="G94" s="99">
        <f t="shared" si="459"/>
        <v>13</v>
      </c>
      <c r="L94" s="26"/>
      <c r="M94" s="26"/>
      <c r="O94" s="11" t="e">
        <f>IF(#REF!=0,"N","-")</f>
        <v>#REF!</v>
      </c>
    </row>
    <row r="95" spans="1:52" x14ac:dyDescent="0.2">
      <c r="F95" s="98"/>
      <c r="G95" s="99">
        <f>SUM(G85:G94)</f>
        <v>305083</v>
      </c>
      <c r="L95" s="26"/>
      <c r="M95" s="26"/>
      <c r="O95" s="11" t="e">
        <f>IF(#REF!=0,"N","-")</f>
        <v>#REF!</v>
      </c>
    </row>
    <row r="96" spans="1:52" x14ac:dyDescent="0.2">
      <c r="G96" s="10"/>
      <c r="L96" s="26"/>
      <c r="M96" s="26"/>
      <c r="O96" s="11" t="e">
        <f>IF(#REF!=0,"N","-")</f>
        <v>#REF!</v>
      </c>
    </row>
    <row r="97" spans="2:15" x14ac:dyDescent="0.2">
      <c r="G97" s="10"/>
      <c r="L97" s="26"/>
      <c r="M97" s="26"/>
      <c r="O97" s="11" t="e">
        <f>IF(#REF!=0,"N","-")</f>
        <v>#REF!</v>
      </c>
    </row>
    <row r="98" spans="2:15" x14ac:dyDescent="0.2">
      <c r="G98" s="10"/>
      <c r="L98" s="26"/>
      <c r="M98" s="26"/>
      <c r="O98" s="11" t="e">
        <f>IF(#REF!=0,"N","-")</f>
        <v>#REF!</v>
      </c>
    </row>
    <row r="99" spans="2:15" x14ac:dyDescent="0.2">
      <c r="G99" s="10"/>
      <c r="L99" s="26"/>
      <c r="M99" s="26"/>
      <c r="O99" s="11" t="e">
        <f>IF(#REF!=0,"N","-")</f>
        <v>#REF!</v>
      </c>
    </row>
    <row r="100" spans="2:15" x14ac:dyDescent="0.2">
      <c r="G100" s="10"/>
      <c r="L100" s="26"/>
      <c r="M100" s="26"/>
      <c r="O100" s="11" t="e">
        <f>IF(#REF!=0,"N","-")</f>
        <v>#REF!</v>
      </c>
    </row>
    <row r="101" spans="2:15" x14ac:dyDescent="0.2">
      <c r="G101" s="10"/>
      <c r="L101" s="26"/>
      <c r="M101" s="26"/>
      <c r="O101" s="11" t="e">
        <f>IF(#REF!=0,"N","-")</f>
        <v>#REF!</v>
      </c>
    </row>
    <row r="102" spans="2:15" x14ac:dyDescent="0.2">
      <c r="G102" s="10"/>
      <c r="L102" s="26"/>
      <c r="M102" s="26"/>
      <c r="O102" s="11" t="e">
        <f>IF(#REF!=0,"N","-")</f>
        <v>#REF!</v>
      </c>
    </row>
    <row r="103" spans="2:15" x14ac:dyDescent="0.2">
      <c r="B103" s="94"/>
      <c r="G103" s="93"/>
      <c r="L103" s="26"/>
      <c r="M103" s="26"/>
      <c r="O103" s="58" t="s">
        <v>91</v>
      </c>
    </row>
  </sheetData>
  <autoFilter ref="O1:O103" xr:uid="{00000000-0009-0000-0000-000000000000}">
    <filterColumn colId="0">
      <filters>
        <filter val="-"/>
        <filter val="#ODKAZ!"/>
        <filter val="."/>
      </filters>
    </filterColumn>
  </autoFilter>
  <sortState xmlns:xlrd2="http://schemas.microsoft.com/office/spreadsheetml/2017/richdata2" ref="A5:AX76">
    <sortCondition ref="B5:B76"/>
  </sortState>
  <mergeCells count="2">
    <mergeCell ref="AK3:AL3"/>
    <mergeCell ref="AW3:AX3"/>
  </mergeCells>
  <phoneticPr fontId="12" type="noConversion"/>
  <pageMargins left="0.39370078740157483" right="0.39370078740157483" top="0.39370078740157483" bottom="0.39370078740157483" header="0" footer="0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2" max="2" width="11.85546875" bestFit="1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2024-08-07T11:15:45Z</dcterms:modified>
</cp:coreProperties>
</file>