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C93935C5-7FA6-43A9-8462-C28CB0FA5915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Business Area" sheetId="15" r:id="rId1"/>
    <sheet name="Tabular Model" sheetId="12" r:id="rId2"/>
    <sheet name="StageTable" sheetId="1" r:id="rId3"/>
    <sheet name="StageTableColumn" sheetId="2" r:id="rId4"/>
    <sheet name="StageMapping" sheetId="11" r:id="rId5"/>
    <sheet name="DimTable" sheetId="7" r:id="rId6"/>
    <sheet name="DimTableColumn" sheetId="8" r:id="rId7"/>
    <sheet name="FactTable" sheetId="9" r:id="rId8"/>
    <sheet name="FactTableColumn" sheetId="10" r:id="rId9"/>
    <sheet name="DWHMapping" sheetId="14" r:id="rId10"/>
    <sheet name="HiddenSheet" sheetId="13" r:id="rId11"/>
  </sheets>
  <definedNames>
    <definedName name="_xlnm._FilterDatabase" localSheetId="6" hidden="1">DimTableColumn!$A$1:$I$79</definedName>
    <definedName name="_xlnm._FilterDatabase" localSheetId="4" hidden="1">StageMapping!$A$1:$L$5</definedName>
    <definedName name="_xlnm._FilterDatabase" localSheetId="2" hidden="1">StageTable!$A$1:$C$6</definedName>
    <definedName name="_xlnm._FilterDatabase" localSheetId="3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H2" i="14"/>
  <c r="D3" i="14"/>
  <c r="M4" i="10"/>
  <c r="M7" i="10"/>
  <c r="E3" i="12"/>
  <c r="E2" i="12"/>
  <c r="D5" i="15"/>
  <c r="D4" i="15"/>
  <c r="D3" i="15"/>
  <c r="D2" i="15"/>
  <c r="H3" i="7"/>
  <c r="H4" i="7"/>
  <c r="H5" i="7"/>
  <c r="H2" i="7"/>
  <c r="G2" i="9"/>
  <c r="L11" i="8"/>
  <c r="L12" i="8"/>
  <c r="L13" i="8"/>
  <c r="L14" i="8"/>
  <c r="M3" i="10"/>
  <c r="M5" i="10"/>
  <c r="M6" i="10"/>
  <c r="M8" i="10"/>
  <c r="M9" i="10"/>
  <c r="M10" i="10"/>
  <c r="M11" i="10"/>
  <c r="D2" i="14"/>
  <c r="L10" i="8"/>
  <c r="L9" i="8"/>
  <c r="L8" i="8"/>
  <c r="L7" i="8"/>
  <c r="L6" i="8"/>
  <c r="L5" i="8"/>
  <c r="L4" i="8"/>
  <c r="L3" i="8"/>
  <c r="L2" i="8"/>
  <c r="N6" i="11"/>
  <c r="N4" i="11"/>
  <c r="N2" i="11"/>
  <c r="N3" i="11"/>
  <c r="N5" i="11"/>
  <c r="F3" i="1"/>
  <c r="F4" i="1"/>
  <c r="F5" i="1"/>
  <c r="F6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  <c r="M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<sst xmlns="http://schemas.openxmlformats.org/spreadsheetml/2006/main" count="461" uniqueCount="114">
  <si>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</si>
  <si>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</si>
  <si>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</si>
  <si>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</si>
  <si>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</si>
  <si>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</si>
  <si>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</si>
  <si>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</si>
  <si>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</si>
  <si>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</si>
  <si>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</si>
  <si>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</si>
  <si>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</si>
  <si>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</si>
  <si>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</si>
  <si>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</si>
  <si>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</si>
  <si>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</si>
  <si>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</si>
  <si>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</si>
  <si>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CarDeal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</si>
  <si>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</si>
  <si>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</si>
  <si>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</si>
  <si>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</si>
  <si>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</si>
  <si>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</si>
  <si>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</si>
  <si>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</si>
  <si>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</si>
  <si>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</si>
  <si>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</si>
  <si>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</si>
  <si>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</si>
  <si>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</si>
  <si>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</si>
  <si>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</si>
  <si>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</si>
  <si>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</si>
  <si>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</si>
  <si>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</si>
  <si>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</si>
  <si>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</si>
  <si>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</si>
  <si>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</si>
  <si>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</si>
  <si>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</si>
  <si>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</si>
  <si>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</si>
  <si>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</si>
  <si>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</si>
  <si>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</si>
  <si>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</si>
  <si>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</si>
  <si>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</si>
  <si>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</si>
  <si>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</si>
  <si>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</si>
  <si>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</si>
  <si>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</si>
  <si>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</si>
  <si>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</si>
  <si>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</si>
  <si>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</si>
  <si>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</si>
  <si>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</si>
  <si>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</si>
  <si>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</si>
  <si>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</si>
  <si>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</si>
  <si>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</si>
  <si>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</si>
  <si>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</si>
  <si>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</si>
  <si>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</si>
  <si>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</si>
  <si>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</si>
  <si>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</si>
  <si>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</si>
  <si>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</si>
  <si>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</si>
  <si>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</si>
  <si>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</si>
  <si>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</si>
  <si>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</si>
  <si>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</si>
  <si>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</si>
  <si>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</si>
  <si>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</si>
  <si>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</si>
  <si>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</si>
  <si>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</si>
  <si>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</si>
  <si>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</si>
  <si>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</si>
  <si>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</si>
  <si>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</si>
  <si>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</si>
  <si>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</si>
  <si>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</si>
  <si>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</si>
  <si>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</si>
  <si>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</si>
  <si>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</si>
  <si>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</si>
  <si>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</si>
  <si>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</si>
  <si>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</si>
  <si>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</si>
  <si>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</si>
  <si>
    <t>TabularModels</t>
  </si>
  <si>
    <t>TabularModelName</t>
  </si>
  <si>
    <t>AAS_Sales</t>
  </si>
  <si>
    <t>AAS_Purchasing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</si>
</sst>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3CC-37F2-415E-A69A-C6A0818826D9}">
  <sheetPr>
    <tabColor rgb="FF7030A0"/>
  </sheetPr>
  <dimension ref="A1:D5"/>
  <sheetViews>
    <sheetView workbookViewId="0">
      <selection activeCell="B30" sqref="B3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69</v>
      </c>
      <c r="B1" t="s">
        <v>63</v>
      </c>
      <c r="D1" t="s">
        <v>2</v>
      </c>
    </row>
    <row r="2" spans="1:4" x14ac:dyDescent="0.25">
      <c r="A2" t="s">
        <v>70</v>
      </c>
      <c r="B2" t="s">
        <v>72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28</v>
      </c>
      <c r="B3" t="s">
        <v>73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74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71</v>
      </c>
      <c r="B5" t="s">
        <v>75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H3"/>
  <sheetViews>
    <sheetView tabSelected="1" topLeftCell="F1" workbookViewId="0">
      <selection activeCell="H9" sqref="H9"/>
    </sheetView>
  </sheetViews>
  <sheetFormatPr defaultRowHeight="15" x14ac:dyDescent="0.25"/>
  <cols>
    <col min="1" max="1" width="18" customWidth="1"/>
    <col min="2" max="2" width="19.140625" customWidth="1"/>
    <col min="3" max="3" width="21" customWidth="1"/>
    <col min="4" max="4" width="34.85546875" customWidth="1"/>
    <col min="5" max="5" width="18.7109375" customWidth="1"/>
    <col min="6" max="6" width="21.42578125" customWidth="1"/>
    <col min="8" max="8" width="227.5703125" bestFit="1" customWidth="1"/>
  </cols>
  <sheetData>
    <row r="1" spans="1:8" x14ac:dyDescent="0.25">
      <c r="A1" t="s">
        <v>0</v>
      </c>
      <c r="B1" t="s">
        <v>1</v>
      </c>
      <c r="C1" t="s">
        <v>95</v>
      </c>
      <c r="D1" t="s">
        <v>97</v>
      </c>
      <c r="E1" t="s">
        <v>85</v>
      </c>
      <c r="F1" t="s">
        <v>96</v>
      </c>
      <c r="H1" t="s">
        <v>2</v>
      </c>
    </row>
    <row r="2" spans="1:8" x14ac:dyDescent="0.25">
      <c r="A2" t="s">
        <v>11</v>
      </c>
      <c r="B2" t="s">
        <v>20</v>
      </c>
      <c r="C2" t="s">
        <v>98</v>
      </c>
      <c r="D2" t="str">
        <f>_xlfn.CONCAT(A2,".p_Load_",IF(C2="Dimension","D_","F_"),B2)</f>
        <v>dwh.p_Load_D_CarDeal</v>
      </c>
      <c r="E2">
        <v>1</v>
      </c>
      <c r="F2">
        <v>1</v>
      </c>
      <c r="H2" t="str">
        <f xml:space="preserve"> IF(C2 = "Dimension",_xlfn.CONCAT("INSERT INTO etl.DwhMapping(LoadingProcedureName, DimensionTableID, FactTableID, Active,Layer) VALUES (N'",D2,"',(SELECT DimensionTableID FROM conf.DimensionTable WHERE TableName = N'",B2,"' AND SchemaName = N'",A2,"')",", NULL,",E2, ",",F2, ")"),_xlfn.CONCAT("INSERT INTO etl.DwhMapping(LoadingProcedureName, FactTableID, DimensionTableID, Active,Layer) VALUES (N'",D2,"',(SELECT DimensionTableID FROM conf.DimensionTable WHERE TableName = N'",B2,"' AND SchemaName = N'",A2,"')",", NULL,",E2, ",",F2, ")"))</f>
        <v>INSERT INTO etl.DwhMapping(LoadingProcedureName, DimensionTableID, FactTableID, Active,Layer) VALUES (N'dwh.p_Load_D_CarDeal',(SELECT DimensionTableID FROM conf.DimensionTable WHERE TableName = N'CarDeal' AND SchemaName = N'dwh'), NULL,1,1)</v>
      </c>
    </row>
    <row r="3" spans="1:8" x14ac:dyDescent="0.25">
      <c r="A3" t="s">
        <v>11</v>
      </c>
      <c r="B3" t="s">
        <v>20</v>
      </c>
      <c r="C3" t="s">
        <v>99</v>
      </c>
      <c r="D3" t="str">
        <f>_xlfn.CONCAT(A3,".p_Load_",IF(C3="Dimension","D_","F_"),B3)</f>
        <v>dwh.p_Load_F_CarDeal</v>
      </c>
      <c r="E3">
        <v>1</v>
      </c>
      <c r="F3">
        <v>1</v>
      </c>
      <c r="H3" t="str">
        <f xml:space="preserve"> IF(C3 = "Dimension",_xlfn.CONCAT("INSERT INTO etl.DwhMapping(LoadingProcedureName, DimensionTableID, FactTableID, Active,Layer) VALUES (N'",D3,"',(SELECT DimensionTableID FROM conf.DimensionTable WHERE TableName = N'",B3,"' AND SchemaName = N'",A3,"')",", NULL,",E3, ",",F3, ")"),_xlfn.CONCAT("INSERT INTO etl.DwhMapping(LoadingProcedureName, FactTableID, DimensionTableID, Active,Layer) VALUES (N'",D3,"',(SELECT DimensionTableID FROM conf.DimensionTable WHERE TableName = N'",B3,"' AND SchemaName = N'",A3,"')",", NULL,",E3, ",",F3, ")"))</f>
        <v>INSERT INTO etl.DwhMapping(LoadingProcedureName, FactTableID, DimensionTableID, Active,Layer) VALUES (N'dwh.p_Load_F_CarDeal',(SELECT DimensionTableID FROM conf.DimensionTable WHERE TableName = N'CarDeal' AND SchemaName = N'dwh'), NULL,1,1)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021C45-3952-48BE-A482-1EE186556E02}">
          <x14:formula1>
            <xm:f>HiddenSheet!$C$6:$C$7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91</v>
      </c>
    </row>
    <row r="6" spans="3:3" x14ac:dyDescent="0.25">
      <c r="C6" t="s">
        <v>98</v>
      </c>
    </row>
    <row r="7" spans="3:3" x14ac:dyDescent="0.25">
      <c r="C7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E3"/>
  <sheetViews>
    <sheetView workbookViewId="0">
      <selection activeCell="C28" sqref="C28"/>
    </sheetView>
  </sheetViews>
  <sheetFormatPr defaultRowHeight="15" x14ac:dyDescent="0.25"/>
  <cols>
    <col min="1" max="1" width="23.140625" customWidth="1"/>
    <col min="2" max="2" width="22.140625" bestFit="1" customWidth="1"/>
    <col min="3" max="4" width="21.7109375" customWidth="1"/>
    <col min="5" max="5" width="134.85546875" customWidth="1"/>
  </cols>
  <sheetData>
    <row r="1" spans="1:5" x14ac:dyDescent="0.25">
      <c r="A1" t="s">
        <v>111</v>
      </c>
      <c r="B1" t="s">
        <v>63</v>
      </c>
      <c r="C1" t="s">
        <v>76</v>
      </c>
      <c r="E1" t="s">
        <v>2</v>
      </c>
    </row>
    <row r="2" spans="1:5" x14ac:dyDescent="0.25">
      <c r="A2" t="s">
        <v>112</v>
      </c>
      <c r="B2" t="s">
        <v>72</v>
      </c>
      <c r="C2" t="s">
        <v>9</v>
      </c>
      <c r="E2" t="str">
        <f xml:space="preserve"> _xlfn.CONCAT("INSERT INTO conf.TabularModel(TabularModelName, Description, BusinessAreas) VALUES ('",A2,"',N'",B2,"',N'",C2,"')")</f>
        <v>INSERT INTO conf.TabularModel(TabularModelName, Description, BusinessAreas) VALUES ('AAS_Sales',N'Lidské zdroje',N'Sales')</v>
      </c>
    </row>
    <row r="3" spans="1:5" x14ac:dyDescent="0.25">
      <c r="A3" t="s">
        <v>113</v>
      </c>
      <c r="B3" t="s">
        <v>73</v>
      </c>
      <c r="C3" t="s">
        <v>71</v>
      </c>
      <c r="E3" t="str">
        <f t="shared" ref="E3:E5" si="0" xml:space="preserve"> _xlfn.CONCAT("INSERT INTO conf.TabularModel(TabularModelName, Description, BusinessAreas) VALUES ('",A3,"',N'",B3,"',N'",C3,"')")</f>
        <v>INSERT INTO conf.TabularModel(TabularModelName, Description, BusinessAreas) VALUES ('AAS_Purchasing',N'Osoby',N'Purchasing')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63</v>
      </c>
      <c r="D1" t="s">
        <v>76</v>
      </c>
      <c r="F1" t="s">
        <v>2</v>
      </c>
    </row>
    <row r="2" spans="1:6" x14ac:dyDescent="0.25">
      <c r="A2" t="s">
        <v>27</v>
      </c>
      <c r="B2" t="s">
        <v>29</v>
      </c>
      <c r="C2" t="s">
        <v>64</v>
      </c>
      <c r="D2" t="s">
        <v>77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30</v>
      </c>
      <c r="B3" t="s">
        <v>31</v>
      </c>
      <c r="C3" t="s">
        <v>65</v>
      </c>
      <c r="D3" t="s">
        <v>77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30</v>
      </c>
      <c r="B4" t="s">
        <v>32</v>
      </c>
      <c r="C4" t="s">
        <v>66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30</v>
      </c>
      <c r="B5" t="s">
        <v>33</v>
      </c>
      <c r="C5" t="s">
        <v>67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30</v>
      </c>
      <c r="B6" t="s">
        <v>34</v>
      </c>
      <c r="C6" t="s">
        <v>68</v>
      </c>
      <c r="D6" t="s">
        <v>78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63</v>
      </c>
      <c r="H1" t="s">
        <v>2</v>
      </c>
    </row>
    <row r="2" spans="1:8" x14ac:dyDescent="0.25">
      <c r="A2" t="s">
        <v>27</v>
      </c>
      <c r="B2" t="s">
        <v>29</v>
      </c>
      <c r="C2" t="s">
        <v>38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27</v>
      </c>
      <c r="B3" t="s">
        <v>29</v>
      </c>
      <c r="C3" t="s">
        <v>35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27</v>
      </c>
      <c r="B4" t="s">
        <v>29</v>
      </c>
      <c r="C4" t="s">
        <v>36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27</v>
      </c>
      <c r="B5" t="s">
        <v>29</v>
      </c>
      <c r="C5" t="s">
        <v>37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30</v>
      </c>
      <c r="B6" t="s">
        <v>31</v>
      </c>
      <c r="C6" t="s">
        <v>39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30</v>
      </c>
      <c r="B7" t="s">
        <v>31</v>
      </c>
      <c r="C7" t="s">
        <v>40</v>
      </c>
      <c r="D7" t="s">
        <v>41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30</v>
      </c>
      <c r="B8" t="s">
        <v>31</v>
      </c>
      <c r="C8" t="s">
        <v>42</v>
      </c>
      <c r="D8" t="s">
        <v>43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30</v>
      </c>
      <c r="B9" t="s">
        <v>31</v>
      </c>
      <c r="C9" t="s">
        <v>44</v>
      </c>
      <c r="D9" t="s">
        <v>46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30</v>
      </c>
      <c r="B10" t="s">
        <v>31</v>
      </c>
      <c r="C10" t="s">
        <v>45</v>
      </c>
      <c r="D10" t="s">
        <v>46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30</v>
      </c>
      <c r="B11" t="s">
        <v>32</v>
      </c>
      <c r="C11" t="s">
        <v>39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30</v>
      </c>
      <c r="B12" t="s">
        <v>32</v>
      </c>
      <c r="C12" t="s">
        <v>47</v>
      </c>
      <c r="D12" t="s">
        <v>48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30</v>
      </c>
      <c r="B13" t="s">
        <v>32</v>
      </c>
      <c r="C13" t="s">
        <v>50</v>
      </c>
      <c r="D13" t="s">
        <v>51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30</v>
      </c>
      <c r="B14" t="s">
        <v>32</v>
      </c>
      <c r="C14" t="s">
        <v>49</v>
      </c>
      <c r="D14" t="s">
        <v>48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30</v>
      </c>
      <c r="B15" t="s">
        <v>33</v>
      </c>
      <c r="C15" t="s">
        <v>52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30</v>
      </c>
      <c r="B16" t="s">
        <v>33</v>
      </c>
      <c r="C16" t="s">
        <v>26</v>
      </c>
      <c r="D16" t="s">
        <v>53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30</v>
      </c>
      <c r="B17" t="s">
        <v>33</v>
      </c>
      <c r="C17" t="s">
        <v>54</v>
      </c>
      <c r="D17" t="s">
        <v>53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30</v>
      </c>
      <c r="B18" t="s">
        <v>33</v>
      </c>
      <c r="C18" t="s">
        <v>55</v>
      </c>
      <c r="D18" t="s">
        <v>53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30</v>
      </c>
      <c r="B19" t="s">
        <v>33</v>
      </c>
      <c r="C19" t="s">
        <v>56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30</v>
      </c>
      <c r="B20" t="s">
        <v>33</v>
      </c>
      <c r="C20" t="s">
        <v>57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30</v>
      </c>
      <c r="B21" t="s">
        <v>33</v>
      </c>
      <c r="C21" t="s">
        <v>58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30</v>
      </c>
      <c r="B22" t="s">
        <v>33</v>
      </c>
      <c r="C22" t="s">
        <v>59</v>
      </c>
      <c r="D22" t="s">
        <v>48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30</v>
      </c>
      <c r="B23" t="s">
        <v>33</v>
      </c>
      <c r="C23" t="s">
        <v>60</v>
      </c>
      <c r="D23" t="s">
        <v>48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30</v>
      </c>
      <c r="B24" t="s">
        <v>33</v>
      </c>
      <c r="C24" t="s">
        <v>61</v>
      </c>
      <c r="D24" t="s">
        <v>48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30</v>
      </c>
      <c r="B25" t="s">
        <v>34</v>
      </c>
      <c r="C25" t="s">
        <v>62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30</v>
      </c>
      <c r="B26" t="s">
        <v>34</v>
      </c>
      <c r="C26" t="s">
        <v>26</v>
      </c>
      <c r="D26" t="s">
        <v>53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30</v>
      </c>
      <c r="B27" t="s">
        <v>34</v>
      </c>
      <c r="C27" t="s">
        <v>55</v>
      </c>
      <c r="D27" t="s">
        <v>53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30</v>
      </c>
      <c r="B28" t="s">
        <v>34</v>
      </c>
      <c r="C28" t="s">
        <v>25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30</v>
      </c>
      <c r="B29" t="s">
        <v>34</v>
      </c>
      <c r="C29" t="s">
        <v>59</v>
      </c>
      <c r="D29" t="s">
        <v>48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30</v>
      </c>
      <c r="B30" t="s">
        <v>34</v>
      </c>
      <c r="C30" t="s">
        <v>60</v>
      </c>
      <c r="D30" t="s">
        <v>48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30</v>
      </c>
      <c r="B31" t="s">
        <v>34</v>
      </c>
      <c r="C31" t="s">
        <v>61</v>
      </c>
      <c r="D31" t="s">
        <v>48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C14" sqref="C14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79</v>
      </c>
      <c r="B1" t="s">
        <v>80</v>
      </c>
      <c r="C1" t="s">
        <v>81</v>
      </c>
      <c r="D1" t="s">
        <v>16</v>
      </c>
      <c r="E1" t="s">
        <v>17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N1" t="s">
        <v>2</v>
      </c>
    </row>
    <row r="2" spans="1:14" x14ac:dyDescent="0.25">
      <c r="A2" t="s">
        <v>90</v>
      </c>
      <c r="B2" t="s">
        <v>70</v>
      </c>
      <c r="C2" t="s">
        <v>31</v>
      </c>
      <c r="D2" t="s">
        <v>30</v>
      </c>
      <c r="E2" t="s">
        <v>31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90</v>
      </c>
      <c r="B3" t="s">
        <v>9</v>
      </c>
      <c r="C3" t="s">
        <v>32</v>
      </c>
      <c r="D3" t="s">
        <v>30</v>
      </c>
      <c r="E3" t="s">
        <v>32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90</v>
      </c>
      <c r="B4" t="s">
        <v>9</v>
      </c>
      <c r="C4" t="s">
        <v>33</v>
      </c>
      <c r="D4" t="s">
        <v>30</v>
      </c>
      <c r="E4" t="s">
        <v>33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90</v>
      </c>
      <c r="B5" t="s">
        <v>71</v>
      </c>
      <c r="C5" t="s">
        <v>34</v>
      </c>
      <c r="D5" t="s">
        <v>30</v>
      </c>
      <c r="E5" t="s">
        <v>34</v>
      </c>
      <c r="G5" t="s">
        <v>92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89</v>
      </c>
      <c r="B6" t="s">
        <v>28</v>
      </c>
      <c r="C6" t="s">
        <v>29</v>
      </c>
      <c r="D6" t="s">
        <v>27</v>
      </c>
      <c r="E6" t="s">
        <v>29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H5"/>
  <sheetViews>
    <sheetView workbookViewId="0">
      <selection activeCell="H12" sqref="H1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23.85546875" customWidth="1"/>
    <col min="6" max="6" width="15.28515625" customWidth="1"/>
    <col min="8" max="8" width="119.28515625" bestFit="1" customWidth="1"/>
  </cols>
  <sheetData>
    <row r="1" spans="1:8" x14ac:dyDescent="0.25">
      <c r="A1" t="s">
        <v>0</v>
      </c>
      <c r="B1" t="s">
        <v>1</v>
      </c>
      <c r="C1" t="s">
        <v>10</v>
      </c>
      <c r="D1" t="s">
        <v>76</v>
      </c>
      <c r="E1" t="s">
        <v>110</v>
      </c>
      <c r="F1" t="s">
        <v>63</v>
      </c>
      <c r="H1" t="s">
        <v>2</v>
      </c>
    </row>
    <row r="2" spans="1:8" x14ac:dyDescent="0.25">
      <c r="A2" t="s">
        <v>11</v>
      </c>
      <c r="B2" t="s">
        <v>32</v>
      </c>
      <c r="C2" t="s">
        <v>12</v>
      </c>
      <c r="D2" t="s">
        <v>9</v>
      </c>
      <c r="H2" t="str">
        <f xml:space="preserve"> _xlfn.CONCAT("INSERT INTO conf.DimensionTable(SchemaName, TableName, Loadtype, BusinessAreas, Description,TabularModels) VALUES (N'",A2,"',N'",B2,"',N'",C2,"',N'",D2,"',N'",F2,"',N'",E2,"')")</f>
        <v>INSERT INTO conf.DimensionTable(SchemaName, TableName, Loadtype, BusinessAreas, Description,TabularModels) VALUES (N'dwh',N'SalesPerson',N'SCD1',N'Sales',N'',N'')</v>
      </c>
    </row>
    <row r="3" spans="1:8" x14ac:dyDescent="0.25">
      <c r="A3" t="s">
        <v>11</v>
      </c>
      <c r="B3" t="s">
        <v>31</v>
      </c>
      <c r="C3" t="s">
        <v>106</v>
      </c>
      <c r="D3" t="s">
        <v>9</v>
      </c>
      <c r="H3" t="str">
        <f t="shared" ref="H3:H5" si="0" xml:space="preserve"> _xlfn.CONCAT("INSERT INTO conf.DimensionTable(SchemaName, TableName, Loadtype, BusinessAreas, Description,TabularModels) VALUES (N'",A3,"',N'",B3,"',N'",C3,"',N'",D3,"',N'",F3,"',N'",E3,"')")</f>
        <v>INSERT INTO conf.DimensionTable(SchemaName, TableName, Loadtype, BusinessAreas, Description,TabularModels) VALUES (N'dwh',N'Employee',N'SCD2',N'Sales',N'',N'')</v>
      </c>
    </row>
    <row r="4" spans="1:8" x14ac:dyDescent="0.25">
      <c r="A4" t="s">
        <v>11</v>
      </c>
      <c r="B4" t="s">
        <v>29</v>
      </c>
      <c r="C4" t="s">
        <v>12</v>
      </c>
      <c r="D4" t="s">
        <v>77</v>
      </c>
      <c r="H4" t="str">
        <f t="shared" si="0"/>
        <v>INSERT INTO conf.DimensionTable(SchemaName, TableName, Loadtype, BusinessAreas, Description,TabularModels) VALUES (N'dwh',N'Address',N'SCD1',N'HumanResources, Person',N'',N'')</v>
      </c>
    </row>
    <row r="5" spans="1:8" x14ac:dyDescent="0.25">
      <c r="A5" t="s">
        <v>11</v>
      </c>
      <c r="B5" t="s">
        <v>100</v>
      </c>
      <c r="C5" t="s">
        <v>12</v>
      </c>
      <c r="D5" t="s">
        <v>9</v>
      </c>
      <c r="H5" t="str">
        <f t="shared" si="0"/>
        <v>INSERT INTO conf.DimensionTable(SchemaName, TableName, Loadtype, BusinessAreas, Description,TabularModels) VALUES (N'dwh',N'Date',N'SCD1',N'Sales',N'',N'')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topLeftCell="L1" workbookViewId="0">
      <selection activeCell="L9" sqref="L9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63</v>
      </c>
      <c r="L1" t="s">
        <v>2</v>
      </c>
    </row>
    <row r="2" spans="1:12" x14ac:dyDescent="0.25">
      <c r="A2" t="s">
        <v>11</v>
      </c>
      <c r="B2" t="s">
        <v>32</v>
      </c>
      <c r="C2" t="s">
        <v>93</v>
      </c>
      <c r="D2" t="s">
        <v>30</v>
      </c>
      <c r="E2" t="s">
        <v>32</v>
      </c>
      <c r="F2" t="s">
        <v>39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32</v>
      </c>
      <c r="C3" t="s">
        <v>47</v>
      </c>
      <c r="D3" t="s">
        <v>30</v>
      </c>
      <c r="E3" t="s">
        <v>32</v>
      </c>
      <c r="F3" t="s">
        <v>47</v>
      </c>
      <c r="G3" t="s">
        <v>48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32</v>
      </c>
      <c r="C4" t="s">
        <v>50</v>
      </c>
      <c r="D4" t="s">
        <v>30</v>
      </c>
      <c r="E4" t="s">
        <v>32</v>
      </c>
      <c r="F4" t="s">
        <v>50</v>
      </c>
      <c r="G4" t="s">
        <v>51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32</v>
      </c>
      <c r="C5" t="s">
        <v>49</v>
      </c>
      <c r="D5" t="s">
        <v>30</v>
      </c>
      <c r="E5" t="s">
        <v>32</v>
      </c>
      <c r="F5" t="s">
        <v>49</v>
      </c>
      <c r="G5" t="s">
        <v>48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31</v>
      </c>
      <c r="C6" t="s">
        <v>94</v>
      </c>
      <c r="D6" t="s">
        <v>30</v>
      </c>
      <c r="E6" t="s">
        <v>31</v>
      </c>
      <c r="F6" t="s">
        <v>39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31</v>
      </c>
      <c r="C7" t="s">
        <v>40</v>
      </c>
      <c r="D7" t="s">
        <v>30</v>
      </c>
      <c r="E7" t="s">
        <v>31</v>
      </c>
      <c r="F7" t="s">
        <v>40</v>
      </c>
      <c r="G7" t="s">
        <v>41</v>
      </c>
      <c r="H7">
        <v>0</v>
      </c>
      <c r="I7">
        <v>0</v>
      </c>
      <c r="L7" t="str">
        <f t="shared" ref="L7:L14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31</v>
      </c>
      <c r="C8" t="s">
        <v>42</v>
      </c>
      <c r="D8" t="s">
        <v>30</v>
      </c>
      <c r="E8" t="s">
        <v>31</v>
      </c>
      <c r="F8" t="s">
        <v>42</v>
      </c>
      <c r="G8" t="s">
        <v>43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31</v>
      </c>
      <c r="C9" t="s">
        <v>44</v>
      </c>
      <c r="D9" t="s">
        <v>30</v>
      </c>
      <c r="E9" t="s">
        <v>31</v>
      </c>
      <c r="F9" t="s">
        <v>44</v>
      </c>
      <c r="G9" t="s">
        <v>107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31</v>
      </c>
      <c r="C10" t="s">
        <v>45</v>
      </c>
      <c r="D10" t="s">
        <v>30</v>
      </c>
      <c r="E10" t="s">
        <v>31</v>
      </c>
      <c r="F10" t="s">
        <v>45</v>
      </c>
      <c r="G10" t="s">
        <v>107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29</v>
      </c>
      <c r="C11" t="s">
        <v>108</v>
      </c>
      <c r="D11" t="s">
        <v>27</v>
      </c>
      <c r="E11" t="s">
        <v>29</v>
      </c>
      <c r="F11" t="s">
        <v>38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29</v>
      </c>
      <c r="C12" t="s">
        <v>35</v>
      </c>
      <c r="D12" t="s">
        <v>27</v>
      </c>
      <c r="E12" t="s">
        <v>29</v>
      </c>
      <c r="F12" t="s">
        <v>35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29</v>
      </c>
      <c r="C13" t="s">
        <v>36</v>
      </c>
      <c r="D13" t="s">
        <v>27</v>
      </c>
      <c r="E13" t="s">
        <v>29</v>
      </c>
      <c r="F13" t="s">
        <v>36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29</v>
      </c>
      <c r="C14" t="s">
        <v>37</v>
      </c>
      <c r="D14" t="s">
        <v>27</v>
      </c>
      <c r="E14" t="s">
        <v>29</v>
      </c>
      <c r="F14" t="s">
        <v>37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100</v>
      </c>
      <c r="C15" t="s">
        <v>7</v>
      </c>
      <c r="G15" t="s">
        <v>109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G2"/>
  <sheetViews>
    <sheetView workbookViewId="0">
      <selection activeCell="G8" sqref="G8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23.85546875" customWidth="1"/>
    <col min="7" max="7" width="91.7109375" bestFit="1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76</v>
      </c>
      <c r="E1" t="s">
        <v>110</v>
      </c>
      <c r="G1" t="s">
        <v>2</v>
      </c>
    </row>
    <row r="2" spans="1:7" x14ac:dyDescent="0.25">
      <c r="A2" t="s">
        <v>11</v>
      </c>
      <c r="B2" t="s">
        <v>33</v>
      </c>
      <c r="C2" t="s">
        <v>21</v>
      </c>
      <c r="D2" t="s">
        <v>9</v>
      </c>
      <c r="G2" t="str">
        <f xml:space="preserve"> _xlfn.CONCAT("INSERT INTO conf.FactTable(SchemaName, TableName, LoadType,BusinessAreas,TabularModels) VALUES (N'",A2,"',N'",B2,"',N'",C2,"',N'",D2,"',N'",E2,"')")</f>
        <v>INSERT INTO conf.FactTable(SchemaName, TableName, LoadType,BusinessAreas,TabularModels) VALUES (N'dwh',N'SalesOrderHeader',N'Full',N'Sales',N'')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M95"/>
  <sheetViews>
    <sheetView topLeftCell="L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22</v>
      </c>
      <c r="B1" t="s">
        <v>23</v>
      </c>
      <c r="C1" t="s">
        <v>24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M1" t="s">
        <v>2</v>
      </c>
    </row>
    <row r="2" spans="1:13" x14ac:dyDescent="0.25">
      <c r="A2" t="s">
        <v>11</v>
      </c>
      <c r="B2" t="s">
        <v>33</v>
      </c>
      <c r="C2" t="s">
        <v>52</v>
      </c>
      <c r="D2" t="s">
        <v>30</v>
      </c>
      <c r="E2" t="s">
        <v>33</v>
      </c>
      <c r="F2" t="s">
        <v>52</v>
      </c>
      <c r="I2" t="s">
        <v>8</v>
      </c>
      <c r="J2">
        <v>0</v>
      </c>
      <c r="K2">
        <v>1</v>
      </c>
      <c r="M2" t="str">
        <f t="shared" ref="M2:M11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N'SalesOrderHeader'),NULL)</v>
      </c>
    </row>
    <row r="3" spans="1:13" x14ac:dyDescent="0.25">
      <c r="A3" t="s">
        <v>11</v>
      </c>
      <c r="B3" t="s">
        <v>33</v>
      </c>
      <c r="C3" t="s">
        <v>101</v>
      </c>
      <c r="D3" t="s">
        <v>30</v>
      </c>
      <c r="E3" t="s">
        <v>33</v>
      </c>
      <c r="F3" t="s">
        <v>26</v>
      </c>
      <c r="G3" t="s">
        <v>11</v>
      </c>
      <c r="H3" t="s">
        <v>100</v>
      </c>
      <c r="I3" t="s">
        <v>8</v>
      </c>
      <c r="J3">
        <v>0</v>
      </c>
      <c r="K3">
        <v>0</v>
      </c>
      <c r="M3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N'dwh'))</v>
      </c>
    </row>
    <row r="4" spans="1:13" x14ac:dyDescent="0.25">
      <c r="A4" t="s">
        <v>11</v>
      </c>
      <c r="B4" t="s">
        <v>33</v>
      </c>
      <c r="C4" t="s">
        <v>102</v>
      </c>
      <c r="D4" t="s">
        <v>30</v>
      </c>
      <c r="E4" t="s">
        <v>33</v>
      </c>
      <c r="F4" t="s">
        <v>54</v>
      </c>
      <c r="G4" t="s">
        <v>11</v>
      </c>
      <c r="H4" t="s">
        <v>100</v>
      </c>
      <c r="I4" t="s">
        <v>8</v>
      </c>
      <c r="J4">
        <v>0</v>
      </c>
      <c r="K4">
        <v>0</v>
      </c>
      <c r="M4" t="str">
        <f>IF(ISBLANK(G4),_xlfn.CONCAT("INSERT INTO conf.FactTableColumn(FactTableID, ColumnName, DataType, Nullable, BusinessKey, StageTableColumnID, DimensionTableID) VALUES ( (SELECT FactTableID FROM conf.FactTable WHERE TableName = N'",B4,"' AND SchemaName = N'",A4,"')",",N'",C4, "',N'",I4, "',",J4,",",K4,", (SELECT stgColumn.StageTableColumnID FROM conf.StageTable stgTable INNER JOIN conf.StageTableColumn stgColumn ON stgColumn.StageTableID = stgTable.StageTableID WHERE stgColumn.ColumnName = N'",F4,"' AND stgTable.SchemaName = N'",D4,"' AND stgTable.TableName = N'",E4,"'),","NULL)"),_xlfn.CONCAT("INSERT INTO conf.FactTableColumn(FactTableID, ColumnName, DataType, Nullable, BusinessKey, StageTableColumnID, DimensionTableID) VALUES ( (SELECT FactTableID FROM conf.FactTable WHERE TableName = N'",B4,"' AND SchemaName = N'",A4,"')",",N'",C4, "',N'",I4, "',",J4,",",K4,", (SELECT stgColumn.StageTableColumnID FROM conf.StageTable stgTable INNER JOIN conf.StageTableColumn stgColumn ON stgColumn.StageTableID = stgTable.StageTableID WHERE stgColumn.ColumnName = N'",F4,"' AND stgTable.SchemaName = N'",D4,"' AND stgTable.TableName = N'",E4,"'),","(SELECT DimensionTableID FROM conf.DimensionTable WHERE TableName = N'",H4,"' AND SchemaName = N'",G4,"'))"))</f>
        <v>INSERT INTO conf.FactTableColumn(FactTableID, ColumnName, DataType, Nullable, BusinessKey, StageTableColumnID, DimensionTableID)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N'dwh'))</v>
      </c>
    </row>
    <row r="5" spans="1:13" x14ac:dyDescent="0.25">
      <c r="A5" t="s">
        <v>11</v>
      </c>
      <c r="B5" t="s">
        <v>33</v>
      </c>
      <c r="C5" t="s">
        <v>103</v>
      </c>
      <c r="D5" t="s">
        <v>30</v>
      </c>
      <c r="E5" t="s">
        <v>33</v>
      </c>
      <c r="F5" t="s">
        <v>55</v>
      </c>
      <c r="G5" t="s">
        <v>11</v>
      </c>
      <c r="H5" t="s">
        <v>100</v>
      </c>
      <c r="I5" t="s">
        <v>8</v>
      </c>
      <c r="J5">
        <v>0</v>
      </c>
      <c r="K5">
        <v>0</v>
      </c>
      <c r="M5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N'dwh'))</v>
      </c>
    </row>
    <row r="6" spans="1:13" x14ac:dyDescent="0.25">
      <c r="A6" t="s">
        <v>11</v>
      </c>
      <c r="B6" t="s">
        <v>33</v>
      </c>
      <c r="C6" t="s">
        <v>56</v>
      </c>
      <c r="D6" t="s">
        <v>30</v>
      </c>
      <c r="E6" t="s">
        <v>33</v>
      </c>
      <c r="F6" t="s">
        <v>56</v>
      </c>
      <c r="G6" t="s">
        <v>11</v>
      </c>
      <c r="H6" t="s">
        <v>32</v>
      </c>
      <c r="I6" t="s">
        <v>8</v>
      </c>
      <c r="J6">
        <v>1</v>
      </c>
      <c r="K6">
        <v>0</v>
      </c>
      <c r="M6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N'dwh'))</v>
      </c>
    </row>
    <row r="7" spans="1:13" x14ac:dyDescent="0.25">
      <c r="A7" t="s">
        <v>11</v>
      </c>
      <c r="B7" t="s">
        <v>33</v>
      </c>
      <c r="C7" t="s">
        <v>104</v>
      </c>
      <c r="D7" t="s">
        <v>30</v>
      </c>
      <c r="E7" t="s">
        <v>33</v>
      </c>
      <c r="F7" t="s">
        <v>57</v>
      </c>
      <c r="G7" t="s">
        <v>11</v>
      </c>
      <c r="H7" t="s">
        <v>29</v>
      </c>
      <c r="I7" t="s">
        <v>8</v>
      </c>
      <c r="J7">
        <v>0</v>
      </c>
      <c r="K7">
        <v>0</v>
      </c>
      <c r="M7" t="str">
        <f>IF(ISBLANK(G7),_xlfn.CONCAT("INSERT INTO conf.FactTableColumn(FactTableID, ColumnName, DataType, Nullable, BusinessKey, StageTableColumnID, DimensionTableID) VALUES ( (SELECT FactTableID FROM conf.FactTable WHERE TableName = N'",B7,"' AND SchemaName = N'",A7,"')",",N'",C7, "',N'",I7, "',",J7,",",K7,", (SELECT stgColumn.StageTableColumnID FROM conf.StageTable stgTable INNER JOIN conf.StageTableColumn stgColumn ON stgColumn.StageTableID = stgTable.StageTableID WHERE stgColumn.ColumnName = N'",F7,"' AND stgTable.SchemaName = N'",D7,"' AND stgTable.TableName = N'",E7,"'),","NULL)"),_xlfn.CONCAT("INSERT INTO conf.FactTableColumn(FactTableID, ColumnName, DataType, Nullable, BusinessKey, StageTableColumnID, DimensionTableID) VALUES ( (SELECT FactTableID FROM conf.FactTable WHERE TableName = N'",B7,"' AND SchemaName = N'",A7,"')",",N'",C7, "',N'",I7, "',",J7,",",K7,", (SELECT stgColumn.StageTableColumnID FROM conf.StageTable stgTable INNER JOIN conf.StageTableColumn stgColumn ON stgColumn.StageTableID = stgTable.StageTableID WHERE stgColumn.ColumnName = N'",F7,"' AND stgTable.SchemaName = N'",D7,"' AND stgTable.TableName = N'",E7,"'),","(SELECT DimensionTableID FROM conf.DimensionTable WHERE TableName = N'",H7,"' AND SchemaName = N'",G7,"'))"))</f>
        <v>INSERT INTO conf.FactTableColumn(FactTableID, ColumnName, DataType, Nullable, BusinessKey, StageTableColumnID, DimensionTableID)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N'dwh'))</v>
      </c>
    </row>
    <row r="8" spans="1:13" x14ac:dyDescent="0.25">
      <c r="A8" t="s">
        <v>11</v>
      </c>
      <c r="B8" t="s">
        <v>33</v>
      </c>
      <c r="C8" t="s">
        <v>105</v>
      </c>
      <c r="D8" t="s">
        <v>30</v>
      </c>
      <c r="E8" t="s">
        <v>33</v>
      </c>
      <c r="F8" t="s">
        <v>58</v>
      </c>
      <c r="G8" t="s">
        <v>11</v>
      </c>
      <c r="H8" t="s">
        <v>29</v>
      </c>
      <c r="I8" t="s">
        <v>8</v>
      </c>
      <c r="J8">
        <v>0</v>
      </c>
      <c r="K8">
        <v>0</v>
      </c>
      <c r="M8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N'dwh'))</v>
      </c>
    </row>
    <row r="9" spans="1:13" x14ac:dyDescent="0.25">
      <c r="A9" t="s">
        <v>11</v>
      </c>
      <c r="B9" t="s">
        <v>33</v>
      </c>
      <c r="C9" t="s">
        <v>59</v>
      </c>
      <c r="D9" t="s">
        <v>30</v>
      </c>
      <c r="E9" t="s">
        <v>33</v>
      </c>
      <c r="F9" t="s">
        <v>59</v>
      </c>
      <c r="I9" t="s">
        <v>48</v>
      </c>
      <c r="J9">
        <v>0</v>
      </c>
      <c r="K9">
        <v>0</v>
      </c>
      <c r="M9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N'SalesOrderHeader'),NULL)</v>
      </c>
    </row>
    <row r="10" spans="1:13" x14ac:dyDescent="0.25">
      <c r="A10" t="s">
        <v>11</v>
      </c>
      <c r="B10" t="s">
        <v>33</v>
      </c>
      <c r="C10" t="s">
        <v>60</v>
      </c>
      <c r="D10" t="s">
        <v>30</v>
      </c>
      <c r="E10" t="s">
        <v>33</v>
      </c>
      <c r="F10" t="s">
        <v>60</v>
      </c>
      <c r="I10" t="s">
        <v>48</v>
      </c>
      <c r="J10">
        <v>0</v>
      </c>
      <c r="K10">
        <v>0</v>
      </c>
      <c r="M10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N'SalesOrderHeader'),NULL)</v>
      </c>
    </row>
    <row r="11" spans="1:13" x14ac:dyDescent="0.25">
      <c r="A11" t="s">
        <v>11</v>
      </c>
      <c r="B11" t="s">
        <v>33</v>
      </c>
      <c r="C11" t="s">
        <v>61</v>
      </c>
      <c r="D11" t="s">
        <v>30</v>
      </c>
      <c r="E11" t="s">
        <v>33</v>
      </c>
      <c r="F11" t="s">
        <v>61</v>
      </c>
      <c r="I11" t="s">
        <v>48</v>
      </c>
      <c r="J11">
        <v>0</v>
      </c>
      <c r="K11">
        <v>0</v>
      </c>
      <c r="M11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N'SalesOrderHeader'),NULL)</v>
      </c>
    </row>
    <row r="58" spans="3:3" x14ac:dyDescent="0.25">
      <c r="C58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Area</vt:lpstr>
      <vt:lpstr>Tabular Model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2023-03-22T20:51:56Z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