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as\source\repos\AzureDWHframework\AzureDWHFramework\AzureDWHFrameworkDataInput\"/>
    </mc:Choice>
  </mc:AlternateContent>
  <xr:revisionPtr revIDLastSave="0" documentId="13_ncr:1_{2F967076-10CA-4F85-9697-2092D1466080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Business Area" sheetId="15" r:id="rId1"/>
    <sheet name="Tabular Model" sheetId="12" r:id="rId2"/>
    <sheet name="StageTable" sheetId="1" r:id="rId3"/>
    <sheet name="StageTableColumn" sheetId="2" r:id="rId4"/>
    <sheet name="StageMapping" sheetId="11" r:id="rId5"/>
    <sheet name="DimTable" sheetId="7" r:id="rId6"/>
    <sheet name="DimTableColumn" sheetId="8" r:id="rId7"/>
    <sheet name="FactTable" sheetId="9" r:id="rId8"/>
    <sheet name="FactTableColumn" sheetId="10" r:id="rId9"/>
    <sheet name="DWHMapping" sheetId="14" r:id="rId10"/>
    <sheet name="HiddenSheet" sheetId="13" r:id="rId11"/>
  </sheets>
  <definedNames>
    <definedName name="_xlnm._FilterDatabase" localSheetId="6" hidden="1">DimTableColumn!$A$1:$I$79</definedName>
    <definedName name="_xlnm._FilterDatabase" localSheetId="4" hidden="1">StageMapping!$A$1:$L$5</definedName>
    <definedName name="_xlnm._FilterDatabase" localSheetId="2" hidden="1">StageTable!$A$1:$C$6</definedName>
    <definedName name="_xlnm._FilterDatabase" localSheetId="3" hidden="1">StageTableColumn!$A$1:$F$31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4" l="1"/>
  <c r="H2" i="14"/>
  <c r="D3" i="14"/>
  <c r="M4" i="10"/>
  <c r="M7" i="10"/>
  <c r="E3" i="12"/>
  <c r="E2" i="12"/>
  <c r="D5" i="15"/>
  <c r="D4" i="15"/>
  <c r="D3" i="15"/>
  <c r="D2" i="15"/>
  <c r="H3" i="7"/>
  <c r="H4" i="7"/>
  <c r="H5" i="7"/>
  <c r="H2" i="7"/>
  <c r="G2" i="9"/>
  <c r="L11" i="8"/>
  <c r="L12" i="8"/>
  <c r="L13" i="8"/>
  <c r="L14" i="8"/>
  <c r="M3" i="10"/>
  <c r="M5" i="10"/>
  <c r="M6" i="10"/>
  <c r="M8" i="10"/>
  <c r="M9" i="10"/>
  <c r="M10" i="10"/>
  <c r="M11" i="10"/>
  <c r="D2" i="14"/>
  <c r="L10" i="8"/>
  <c r="L9" i="8"/>
  <c r="L8" i="8"/>
  <c r="L7" i="8"/>
  <c r="L6" i="8"/>
  <c r="L5" i="8"/>
  <c r="L4" i="8"/>
  <c r="L3" i="8"/>
  <c r="L2" i="8"/>
  <c r="N6" i="11"/>
  <c r="N4" i="11"/>
  <c r="N2" i="11"/>
  <c r="N3" i="11"/>
  <c r="N5" i="11"/>
  <c r="F3" i="1"/>
  <c r="F4" i="1"/>
  <c r="F5" i="1"/>
  <c r="F6" i="1"/>
  <c r="F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J3797" i="1" l="1"/>
  <c r="M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tc={A97A3F6D-258A-47C2-A556-02F0EA8396ED}</author>
  </authors>
  <commentList>
    <comment ref="C1" authorId="0" shapeId="0" xr:uid="{A97A3F6D-258A-47C2-A556-02F0EA8396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SCD1 or SCD2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tc={F6EABC82-789E-47F4-973F-9396278280B8}</author>
  </authors>
  <commentList>
    <comment ref="C1" authorId="0" shapeId="0" xr:uid="{F6EABC82-789E-47F4-973F-93962782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Full or Increment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tc={B7616948-429F-462A-BE7D-FEF744E778FA}</author>
    <author>tc={322A949E-A72E-425E-8252-7370C9F16B86}</author>
  </authors>
  <commentList>
    <comment ref="G1" authorId="0" shapeId="0" xr:uid="{B7616948-429F-462A-BE7D-FEF744E778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  <comment ref="H1" authorId="1" shapeId="0" xr:uid="{322A949E-A72E-425E-8252-7370C9F16B86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</commentList>
</comments>
</file>

<file path=xl/sharedStrings.xml><?xml version="1.0" encoding="utf-8"?>
<sst xmlns="http://schemas.openxmlformats.org/spreadsheetml/2006/main" count="461" uniqueCount="113">
  <si>
    <t>SchemaName</t>
  </si>
  <si>
    <t>TableName</t>
  </si>
  <si>
    <t>INSERT</t>
  </si>
  <si>
    <t>ColumnName</t>
  </si>
  <si>
    <t>DataType</t>
  </si>
  <si>
    <t>Nullable</t>
  </si>
  <si>
    <t>nvarchar(255)</t>
  </si>
  <si>
    <t>Code</t>
  </si>
  <si>
    <t>int</t>
  </si>
  <si>
    <t>Sales</t>
  </si>
  <si>
    <t>LoadType</t>
  </si>
  <si>
    <t>dwh</t>
  </si>
  <si>
    <t>SCD1</t>
  </si>
  <si>
    <t>DimTableSchemaName</t>
  </si>
  <si>
    <t>DimTableName</t>
  </si>
  <si>
    <t>DimTableColumn</t>
  </si>
  <si>
    <t>StageTableSchema</t>
  </si>
  <si>
    <t>StageTableName</t>
  </si>
  <si>
    <t>StageTableColumn</t>
  </si>
  <si>
    <t>Business Key</t>
  </si>
  <si>
    <t>Full</t>
  </si>
  <si>
    <t>FactTableSchemaName</t>
  </si>
  <si>
    <t>FactTableName</t>
  </si>
  <si>
    <t>FactTableColumn</t>
  </si>
  <si>
    <t>EmployeeID</t>
  </si>
  <si>
    <t>OrderDate</t>
  </si>
  <si>
    <t>stage_csv</t>
  </si>
  <si>
    <t>Person</t>
  </si>
  <si>
    <t>Address</t>
  </si>
  <si>
    <t>stage_onpremisedb</t>
  </si>
  <si>
    <t>Employee</t>
  </si>
  <si>
    <t>SalesPerson</t>
  </si>
  <si>
    <t>SalesOrderHeader</t>
  </si>
  <si>
    <t>PurchaseOrderHeader</t>
  </si>
  <si>
    <t>AddressLine1</t>
  </si>
  <si>
    <t>AddressLine2</t>
  </si>
  <si>
    <t>City</t>
  </si>
  <si>
    <t>AddressID</t>
  </si>
  <si>
    <t>BusinessEntityID</t>
  </si>
  <si>
    <t>LoginID</t>
  </si>
  <si>
    <t>nvarchar(256)</t>
  </si>
  <si>
    <t>JobTitle</t>
  </si>
  <si>
    <t>nvarchar(50)</t>
  </si>
  <si>
    <t>Gender</t>
  </si>
  <si>
    <t>MaritalStatus</t>
  </si>
  <si>
    <t>nchar(1)</t>
  </si>
  <si>
    <t>SalesQuota</t>
  </si>
  <si>
    <t>money</t>
  </si>
  <si>
    <t>Bonus</t>
  </si>
  <si>
    <t>CommissionPct</t>
  </si>
  <si>
    <t>smallmoney</t>
  </si>
  <si>
    <t>SalesOrderID</t>
  </si>
  <si>
    <t>datetime</t>
  </si>
  <si>
    <t>DueDate</t>
  </si>
  <si>
    <t>ShipDate</t>
  </si>
  <si>
    <t>SalesPersonID</t>
  </si>
  <si>
    <t>BillToAddressID</t>
  </si>
  <si>
    <t>ShipToAddressID</t>
  </si>
  <si>
    <t>SubTotal</t>
  </si>
  <si>
    <t>TaxAmt</t>
  </si>
  <si>
    <t>Freight</t>
  </si>
  <si>
    <t>PurchaseOrderID</t>
  </si>
  <si>
    <t>Description</t>
  </si>
  <si>
    <t>Číselník adres</t>
  </si>
  <si>
    <t>Číselník zaměstnanců</t>
  </si>
  <si>
    <t>Číselník prodejců</t>
  </si>
  <si>
    <t>Informace o prodejích</t>
  </si>
  <si>
    <t>Informace o nákupech</t>
  </si>
  <si>
    <t>BusinessAreaName</t>
  </si>
  <si>
    <t>HumanResources</t>
  </si>
  <si>
    <t>Purchasing</t>
  </si>
  <si>
    <t>Lidské zdroje</t>
  </si>
  <si>
    <t>Osoby</t>
  </si>
  <si>
    <t>Prodej</t>
  </si>
  <si>
    <t>Nákup</t>
  </si>
  <si>
    <t>BusinessAreas</t>
  </si>
  <si>
    <t>HumanResources, Person</t>
  </si>
  <si>
    <t>Purchase</t>
  </si>
  <si>
    <t>SourceDataset</t>
  </si>
  <si>
    <t>SourceSchema</t>
  </si>
  <si>
    <t>SourceTable</t>
  </si>
  <si>
    <t>DeleteCondition</t>
  </si>
  <si>
    <t>IncrementCondition</t>
  </si>
  <si>
    <t>LoadWithIncrement</t>
  </si>
  <si>
    <t>Active</t>
  </si>
  <si>
    <t>CustomParameter1</t>
  </si>
  <si>
    <t>CustomParameter2</t>
  </si>
  <si>
    <t>CustomParameter3</t>
  </si>
  <si>
    <t>dtsCSVFile</t>
  </si>
  <si>
    <t>dtsOnPremiseSQL</t>
  </si>
  <si>
    <t>INSERT INTO etl.StageMapping(StageTableID, SourceDataset, SourceSchema, SourceTable, DeleteCondition, IncrementCondition, LoadWithIncrement,Active, CustomParameter1, CustomParameter2, CustomParameter3) VALUES</t>
  </si>
  <si>
    <t>YEAR(OrderDate) &gt; 2011</t>
  </si>
  <si>
    <t>SalesPersonCode</t>
  </si>
  <si>
    <t>EmployeeCode</t>
  </si>
  <si>
    <t>TableType</t>
  </si>
  <si>
    <t>Layer</t>
  </si>
  <si>
    <t>LoadingprocedureName</t>
  </si>
  <si>
    <t>Dimension</t>
  </si>
  <si>
    <t>Fact</t>
  </si>
  <si>
    <t>Date</t>
  </si>
  <si>
    <t>OrderDateID</t>
  </si>
  <si>
    <t>DueDateID</t>
  </si>
  <si>
    <t>ShipDateID</t>
  </si>
  <si>
    <t>BillAddressID</t>
  </si>
  <si>
    <t>ShipAddressID</t>
  </si>
  <si>
    <t>SCD2</t>
  </si>
  <si>
    <t>nchar(5)</t>
  </si>
  <si>
    <t>AddressCode</t>
  </si>
  <si>
    <t>datetime2(7)</t>
  </si>
  <si>
    <t>TabularModels</t>
  </si>
  <si>
    <t>TabularModelName</t>
  </si>
  <si>
    <t>AAS_Sales</t>
  </si>
  <si>
    <t>AAS_Purchasing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</si>
</sst>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ec Lukáš" id="{501FF2B6-4D63-49E3-88CE-EB80EAC27EA6}" userId="S::lukas.samec@solitea.cz::083ae137-2ab8-4540-83d5-c995410ae7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A97A3F6D-258A-47C2-A556-02F0EA8396ED}">
    <text xml:space="preserve">SCD1 or SCD2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F6EABC82-789E-47F4-973F-9396278280B8}">
    <text>Full or Increment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12-27T11:18:15.75" personId="{501FF2B6-4D63-49E3-88CE-EB80EAC27EA6}" id="{B7616948-429F-462A-BE7D-FEF744E778FA}">
    <text>Leave blank when column is not referencing to dimension</text>
  </threadedComment>
  <threadedComment ref="H1" dT="2022-12-27T11:18:10.86" personId="{501FF2B6-4D63-49E3-88CE-EB80EAC27EA6}" id="{322A949E-A72E-425E-8252-7370C9F16B86}">
    <text>Leave blank when column is not referencing to dimension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E3CC-37F2-415E-A69A-C6A0818826D9}">
  <sheetPr>
    <tabColor rgb="FF7030A0"/>
  </sheetPr>
  <dimension ref="A1:D5"/>
  <sheetViews>
    <sheetView workbookViewId="0">
      <selection activeCell="B30" sqref="B30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134.85546875" customWidth="1"/>
  </cols>
  <sheetData>
    <row r="1" spans="1:4" x14ac:dyDescent="0.25">
      <c r="A1" t="s">
        <v>68</v>
      </c>
      <c r="B1" t="s">
        <v>62</v>
      </c>
      <c r="D1" t="s">
        <v>2</v>
      </c>
    </row>
    <row r="2" spans="1:4" x14ac:dyDescent="0.25">
      <c r="A2" t="s">
        <v>69</v>
      </c>
      <c r="B2" t="s">
        <v>71</v>
      </c>
      <c r="D2" t="str">
        <f xml:space="preserve"> _xlfn.CONCAT("INSERT INTO conf.BusinessArea(BusinessAreaName, Description) VALUES ('",A2,"',N'",B2,"')")</f>
        <v>INSERT INTO conf.BusinessArea(BusinessAreaName, Description) VALUES ('HumanResources',N'Lidské zdroje')</v>
      </c>
    </row>
    <row r="3" spans="1:4" x14ac:dyDescent="0.25">
      <c r="A3" t="s">
        <v>27</v>
      </c>
      <c r="B3" t="s">
        <v>72</v>
      </c>
      <c r="D3" t="str">
        <f t="shared" ref="D3:D5" si="0" xml:space="preserve"> _xlfn.CONCAT("INSERT INTO conf.BusinessArea(BusinessAreaName, Description) VALUES ('",A3,"',N'",B3,"')")</f>
        <v>INSERT INTO conf.BusinessArea(BusinessAreaName, Description) VALUES ('Person',N'Osoby')</v>
      </c>
    </row>
    <row r="4" spans="1:4" x14ac:dyDescent="0.25">
      <c r="A4" t="s">
        <v>9</v>
      </c>
      <c r="B4" t="s">
        <v>73</v>
      </c>
      <c r="D4" t="str">
        <f t="shared" si="0"/>
        <v>INSERT INTO conf.BusinessArea(BusinessAreaName, Description) VALUES ('Sales',N'Prodej')</v>
      </c>
    </row>
    <row r="5" spans="1:4" x14ac:dyDescent="0.25">
      <c r="A5" t="s">
        <v>70</v>
      </c>
      <c r="B5" t="s">
        <v>74</v>
      </c>
      <c r="D5" t="str">
        <f t="shared" si="0"/>
        <v>INSERT INTO conf.BusinessArea(BusinessAreaName, Description) VALUES ('Purchasing',N'Nákup')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F1C-0D7F-4AF9-8572-6A1FCFF9ACA7}">
  <sheetPr codeName="Sheet2">
    <tabColor rgb="FF7030A0"/>
  </sheetPr>
  <dimension ref="A1:E3"/>
  <sheetViews>
    <sheetView workbookViewId="0">
      <selection activeCell="C28" sqref="C28"/>
    </sheetView>
  </sheetViews>
  <sheetFormatPr defaultRowHeight="15" x14ac:dyDescent="0.25"/>
  <cols>
    <col min="1" max="1" width="23.140625" customWidth="1"/>
    <col min="2" max="2" width="22.140625" bestFit="1" customWidth="1"/>
    <col min="3" max="4" width="21.7109375" customWidth="1"/>
    <col min="5" max="5" width="134.85546875" customWidth="1"/>
  </cols>
  <sheetData>
    <row r="1" spans="1:5" x14ac:dyDescent="0.25">
      <c r="A1" t="s">
        <v>110</v>
      </c>
      <c r="B1" t="s">
        <v>62</v>
      </c>
      <c r="C1" t="s">
        <v>75</v>
      </c>
      <c r="E1" t="s">
        <v>2</v>
      </c>
    </row>
    <row r="2" spans="1:5" x14ac:dyDescent="0.25">
      <c r="A2" t="s">
        <v>111</v>
      </c>
      <c r="B2" t="s">
        <v>71</v>
      </c>
      <c r="C2" t="s">
        <v>9</v>
      </c>
      <c r="E2" t="str">
        <f xml:space="preserve"> _xlfn.CONCAT("INSERT INTO conf.TabularModel(TabularModelName, Description, BusinessAreas) VALUES ('",A2,"',N'",B2,"',N'",C2,"')")</f>
        <v>INSERT INTO conf.TabularModel(TabularModelName, Description, BusinessAreas) VALUES ('AAS_Sales',N'Lidské zdroje',N'Sales')</v>
      </c>
    </row>
    <row r="3" spans="1:5" x14ac:dyDescent="0.25">
      <c r="A3" t="s">
        <v>112</v>
      </c>
      <c r="B3" t="s">
        <v>72</v>
      </c>
      <c r="C3" t="s">
        <v>70</v>
      </c>
      <c r="E3" t="str">
        <f t="shared" ref="E3:E5" si="0" xml:space="preserve"> _xlfn.CONCAT("INSERT INTO conf.TabularModel(TabularModelName, Description, BusinessAreas) VALUES ('",A3,"',N'",B3,"',N'",C3,"')")</f>
        <v>INSERT INTO conf.TabularModel(TabularModelName, Description, BusinessAreas) VALUES ('AAS_Purchasing',N'Osoby',N'Purchasing')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4472C4"/>
  </sheetPr>
  <dimension ref="A1:J3797"/>
  <sheetViews>
    <sheetView zoomScaleNormal="100" workbookViewId="0">
      <selection activeCell="D2" sqref="D2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23.85546875" bestFit="1" customWidth="1"/>
    <col min="5" max="5" width="12.28515625" customWidth="1"/>
    <col min="6" max="6" width="134.85546875" customWidth="1"/>
  </cols>
  <sheetData>
    <row r="1" spans="1:6" x14ac:dyDescent="0.25">
      <c r="A1" t="s">
        <v>0</v>
      </c>
      <c r="B1" t="s">
        <v>1</v>
      </c>
      <c r="C1" t="s">
        <v>62</v>
      </c>
      <c r="D1" t="s">
        <v>75</v>
      </c>
      <c r="F1" t="s">
        <v>2</v>
      </c>
    </row>
    <row r="2" spans="1:6" x14ac:dyDescent="0.25">
      <c r="A2" t="s">
        <v>26</v>
      </c>
      <c r="B2" t="s">
        <v>28</v>
      </c>
      <c r="C2" t="s">
        <v>63</v>
      </c>
      <c r="D2" t="s">
        <v>76</v>
      </c>
      <c r="F2" t="str">
        <f xml:space="preserve"> _xlfn.CONCAT("INSERT INTO conf.StageTable(SchemaName, TableName, Description, BusinessAreas) VALUES ('",A2,"','",B2,"',N'",C2,"',N'",D2,"')")</f>
        <v>INSERT INTO conf.StageTable(SchemaName, TableName, Description, BusinessAreas) VALUES ('stage_csv','Address',N'Číselník adres',N'HumanResources, Person')</v>
      </c>
    </row>
    <row r="3" spans="1:6" x14ac:dyDescent="0.25">
      <c r="A3" t="s">
        <v>29</v>
      </c>
      <c r="B3" t="s">
        <v>30</v>
      </c>
      <c r="C3" t="s">
        <v>64</v>
      </c>
      <c r="D3" t="s">
        <v>76</v>
      </c>
      <c r="F3" t="str">
        <f t="shared" ref="F3:F6" si="0" xml:space="preserve"> _xlfn.CONCAT("INSERT INTO conf.StageTable(SchemaName, TableName, Description, BusinessAreas) VALUES ('",A3,"','",B3,"',N'",C3,"',N'",D3,"')")</f>
        <v>INSERT INTO conf.StageTable(SchemaName, TableName, Description, BusinessAreas) VALUES ('stage_onpremisedb','Employee',N'Číselník zaměstnanců',N'HumanResources, Person')</v>
      </c>
    </row>
    <row r="4" spans="1:6" x14ac:dyDescent="0.25">
      <c r="A4" t="s">
        <v>29</v>
      </c>
      <c r="B4" t="s">
        <v>31</v>
      </c>
      <c r="C4" t="s">
        <v>65</v>
      </c>
      <c r="D4" t="s">
        <v>9</v>
      </c>
      <c r="F4" t="str">
        <f t="shared" si="0"/>
        <v>INSERT INTO conf.StageTable(SchemaName, TableName, Description, BusinessAreas) VALUES ('stage_onpremisedb','SalesPerson',N'Číselník prodejců',N'Sales')</v>
      </c>
    </row>
    <row r="5" spans="1:6" x14ac:dyDescent="0.25">
      <c r="A5" t="s">
        <v>29</v>
      </c>
      <c r="B5" t="s">
        <v>32</v>
      </c>
      <c r="C5" t="s">
        <v>66</v>
      </c>
      <c r="D5" t="s">
        <v>9</v>
      </c>
      <c r="F5" t="str">
        <f t="shared" si="0"/>
        <v>INSERT INTO conf.StageTable(SchemaName, TableName, Description, BusinessAreas) VALUES ('stage_onpremisedb','SalesOrderHeader',N'Informace o prodejích',N'Sales')</v>
      </c>
    </row>
    <row r="6" spans="1:6" x14ac:dyDescent="0.25">
      <c r="A6" t="s">
        <v>29</v>
      </c>
      <c r="B6" t="s">
        <v>33</v>
      </c>
      <c r="C6" t="s">
        <v>67</v>
      </c>
      <c r="D6" t="s">
        <v>77</v>
      </c>
      <c r="F6" t="str">
        <f t="shared" si="0"/>
        <v>INSERT INTO conf.StageTable(SchemaName, TableName, Description, BusinessAreas) VALUES ('stage_onpremisedb','PurchaseOrderHeader',N'Informace o nákupech',N'Purchase')</v>
      </c>
    </row>
    <row r="3797" spans="10:10" x14ac:dyDescent="0.25">
      <c r="J3797" t="str">
        <f>_xlfn.CONCAT("INSERT INTO 'StageTable'!B68:D68(StageTableID, ColumnName,SourceColumnName, DataType, Nullable) VALUES ( (SELECT StageTableID FROM conf.StageTable WHERE TableName=N'",B3797,"' AND SchemaName=N'",A3797,"')",",N'", D3797,"',N'", F3797,"',N'",G3797,"',",H3797,")")</f>
        <v>INSERT INTO 'StageTable'!B68:D68(StageTableID, ColumnName,SourceColumnName, DataType, Nullable) VALUES ( (SELECT StageTableID FROM conf.StageTable WHERE TableName=N'' AND SchemaName=N''),N'',N'',N'',)</v>
      </c>
    </row>
  </sheetData>
  <autoFilter ref="A1:C6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405-D7A5-4E90-BFDB-0C0D8A35C057}">
  <sheetPr codeName="Sheet4">
    <tabColor rgb="FF4472C4"/>
  </sheetPr>
  <dimension ref="A1:H4472"/>
  <sheetViews>
    <sheetView zoomScaleNormal="100" workbookViewId="0">
      <selection activeCell="D2" sqref="D2:D5"/>
    </sheetView>
  </sheetViews>
  <sheetFormatPr defaultRowHeight="15" x14ac:dyDescent="0.25"/>
  <cols>
    <col min="1" max="1" width="18.85546875" bestFit="1" customWidth="1"/>
    <col min="2" max="2" width="41.7109375" customWidth="1"/>
    <col min="3" max="3" width="27.28515625" bestFit="1" customWidth="1"/>
    <col min="4" max="4" width="18.5703125" customWidth="1"/>
    <col min="5" max="5" width="12.7109375" customWidth="1"/>
    <col min="6" max="6" width="15.42578125" customWidth="1"/>
    <col min="7" max="7" width="25.28515625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62</v>
      </c>
      <c r="H1" t="s">
        <v>2</v>
      </c>
    </row>
    <row r="2" spans="1:8" x14ac:dyDescent="0.25">
      <c r="A2" t="s">
        <v>26</v>
      </c>
      <c r="B2" t="s">
        <v>28</v>
      </c>
      <c r="C2" t="s">
        <v>37</v>
      </c>
      <c r="D2" t="s">
        <v>6</v>
      </c>
      <c r="E2">
        <v>1</v>
      </c>
      <c r="H2" t="str">
        <f>_xlfn.CONCAT("INSERT INTO conf.StageTableColumn(StageTableID, ColumnName, DataType, Nullable, Description) VALUES ( (SELECT StageTableID FROM conf.StageTable WHERE TableName=N'",B2,"' AND SchemaName=N'",A2,"')",",N'", C2, "',N'",D2,"',",E2,",N'", F2, "')")</f>
        <v>INSERT INTO conf.StageTableColumn(StageTableID, ColumnName, DataType, Nullable, Description) VALUES ( (SELECT StageTableID FROM conf.StageTable WHERE TableName=N'Address' AND SchemaName=N'stage_csv'),N'AddressID',N'nvarchar(255)',1,N'')</v>
      </c>
    </row>
    <row r="3" spans="1:8" x14ac:dyDescent="0.25">
      <c r="A3" t="s">
        <v>26</v>
      </c>
      <c r="B3" t="s">
        <v>28</v>
      </c>
      <c r="C3" t="s">
        <v>34</v>
      </c>
      <c r="D3" t="s">
        <v>6</v>
      </c>
      <c r="E3">
        <v>1</v>
      </c>
      <c r="H3" t="str">
        <f t="shared" ref="H3:H31" si="0">_xlfn.CONCAT("INSERT INTO conf.StageTableColumn(StageTableID, ColumnName, DataType, Nullable, Description) VALUES ( (SELECT StageTableID FROM conf.StageTable WHERE TableName=N'",B3,"' AND SchemaName=N'",A3,"')",",N'", C3, "',N'",D3,"',",E3,",N'", F3, "')")</f>
        <v>INSERT INTO conf.StageTableColumn(StageTableID, ColumnName, DataType, Nullable, Description) VALUES ( (SELECT StageTableID FROM conf.StageTable WHERE TableName=N'Address' AND SchemaName=N'stage_csv'),N'AddressLine1',N'nvarchar(255)',1,N'')</v>
      </c>
    </row>
    <row r="4" spans="1:8" x14ac:dyDescent="0.25">
      <c r="A4" t="s">
        <v>26</v>
      </c>
      <c r="B4" t="s">
        <v>28</v>
      </c>
      <c r="C4" t="s">
        <v>35</v>
      </c>
      <c r="D4" t="s">
        <v>6</v>
      </c>
      <c r="E4">
        <v>1</v>
      </c>
      <c r="H4" t="str">
        <f t="shared" si="0"/>
        <v>INSERT INTO conf.StageTableColumn(StageTableID, ColumnName, DataType, Nullable, Description) VALUES ( (SELECT StageTableID FROM conf.StageTable WHERE TableName=N'Address' AND SchemaName=N'stage_csv'),N'AddressLine2',N'nvarchar(255)',1,N'')</v>
      </c>
    </row>
    <row r="5" spans="1:8" x14ac:dyDescent="0.25">
      <c r="A5" t="s">
        <v>26</v>
      </c>
      <c r="B5" t="s">
        <v>28</v>
      </c>
      <c r="C5" t="s">
        <v>36</v>
      </c>
      <c r="D5" t="s">
        <v>6</v>
      </c>
      <c r="E5">
        <v>1</v>
      </c>
      <c r="H5" t="str">
        <f t="shared" si="0"/>
        <v>INSERT INTO conf.StageTableColumn(StageTableID, ColumnName, DataType, Nullable, Description) VALUES ( (SELECT StageTableID FROM conf.StageTable WHERE TableName=N'Address' AND SchemaName=N'stage_csv'),N'City',N'nvarchar(255)',1,N'')</v>
      </c>
    </row>
    <row r="6" spans="1:8" x14ac:dyDescent="0.25">
      <c r="A6" t="s">
        <v>29</v>
      </c>
      <c r="B6" t="s">
        <v>30</v>
      </c>
      <c r="C6" t="s">
        <v>38</v>
      </c>
      <c r="D6" t="s">
        <v>8</v>
      </c>
      <c r="E6">
        <v>0</v>
      </c>
      <c r="H6" t="str">
        <f t="shared" si="0"/>
        <v>INSERT INTO conf.StageTableColumn(StageTableID, ColumnName, DataType, Nullable, Description) VALUES ( (SELECT StageTableID FROM conf.StageTable WHERE TableName=N'Employee' AND SchemaName=N'stage_onpremisedb'),N'BusinessEntityID',N'int',0,N'')</v>
      </c>
    </row>
    <row r="7" spans="1:8" x14ac:dyDescent="0.25">
      <c r="A7" t="s">
        <v>29</v>
      </c>
      <c r="B7" t="s">
        <v>30</v>
      </c>
      <c r="C7" t="s">
        <v>39</v>
      </c>
      <c r="D7" t="s">
        <v>40</v>
      </c>
      <c r="E7">
        <v>0</v>
      </c>
      <c r="H7" t="str">
        <f t="shared" si="0"/>
        <v>INSERT INTO conf.StageTableColumn(StageTableID, ColumnName, DataType, Nullable, Description) VALUES ( (SELECT StageTableID FROM conf.StageTable WHERE TableName=N'Employee' AND SchemaName=N'stage_onpremisedb'),N'LoginID',N'nvarchar(256)',0,N'')</v>
      </c>
    </row>
    <row r="8" spans="1:8" x14ac:dyDescent="0.25">
      <c r="A8" t="s">
        <v>29</v>
      </c>
      <c r="B8" t="s">
        <v>30</v>
      </c>
      <c r="C8" t="s">
        <v>41</v>
      </c>
      <c r="D8" t="s">
        <v>42</v>
      </c>
      <c r="E8">
        <v>0</v>
      </c>
      <c r="H8" t="str">
        <f t="shared" si="0"/>
        <v>INSERT INTO conf.StageTableColumn(StageTableID, ColumnName, DataType, Nullable, Description) VALUES ( (SELECT StageTableID FROM conf.StageTable WHERE TableName=N'Employee' AND SchemaName=N'stage_onpremisedb'),N'JobTitle',N'nvarchar(50)',0,N'')</v>
      </c>
    </row>
    <row r="9" spans="1:8" x14ac:dyDescent="0.25">
      <c r="A9" t="s">
        <v>29</v>
      </c>
      <c r="B9" t="s">
        <v>30</v>
      </c>
      <c r="C9" t="s">
        <v>43</v>
      </c>
      <c r="D9" t="s">
        <v>45</v>
      </c>
      <c r="E9">
        <v>0</v>
      </c>
      <c r="H9" t="str">
        <f t="shared" si="0"/>
        <v>INSERT INTO conf.StageTableColumn(StageTableID, ColumnName, DataType, Nullable, Description) VALUES ( (SELECT StageTableID FROM conf.StageTable WHERE TableName=N'Employee' AND SchemaName=N'stage_onpremisedb'),N'Gender',N'nchar(1)',0,N'')</v>
      </c>
    </row>
    <row r="10" spans="1:8" x14ac:dyDescent="0.25">
      <c r="A10" t="s">
        <v>29</v>
      </c>
      <c r="B10" t="s">
        <v>30</v>
      </c>
      <c r="C10" t="s">
        <v>44</v>
      </c>
      <c r="D10" t="s">
        <v>45</v>
      </c>
      <c r="E10">
        <v>0</v>
      </c>
      <c r="H10" t="str">
        <f t="shared" si="0"/>
        <v>INSERT INTO conf.StageTableColumn(StageTableID, ColumnName, DataType, Nullable, Description) VALUES ( (SELECT StageTableID FROM conf.StageTable WHERE TableName=N'Employee' AND SchemaName=N'stage_onpremisedb'),N'MaritalStatus',N'nchar(1)',0,N'')</v>
      </c>
    </row>
    <row r="11" spans="1:8" x14ac:dyDescent="0.25">
      <c r="A11" t="s">
        <v>29</v>
      </c>
      <c r="B11" t="s">
        <v>31</v>
      </c>
      <c r="C11" t="s">
        <v>38</v>
      </c>
      <c r="D11" t="s">
        <v>8</v>
      </c>
      <c r="E11">
        <v>0</v>
      </c>
      <c r="H11" t="str">
        <f t="shared" si="0"/>
        <v>INSERT INTO conf.StageTableColumn(StageTableID, ColumnName, DataType, Nullable, Description) VALUES ( (SELECT StageTableID FROM conf.StageTable WHERE TableName=N'SalesPerson' AND SchemaName=N'stage_onpremisedb'),N'BusinessEntityID',N'int',0,N'')</v>
      </c>
    </row>
    <row r="12" spans="1:8" x14ac:dyDescent="0.25">
      <c r="A12" t="s">
        <v>29</v>
      </c>
      <c r="B12" t="s">
        <v>31</v>
      </c>
      <c r="C12" t="s">
        <v>46</v>
      </c>
      <c r="D12" t="s">
        <v>47</v>
      </c>
      <c r="E12">
        <v>1</v>
      </c>
      <c r="H12" t="str">
        <f t="shared" si="0"/>
        <v>INSERT INTO conf.StageTableColumn(StageTableID, ColumnName, DataType, Nullable, Description) VALUES ( (SELECT StageTableID FROM conf.StageTable WHERE TableName=N'SalesPerson' AND SchemaName=N'stage_onpremisedb'),N'SalesQuota',N'money',1,N'')</v>
      </c>
    </row>
    <row r="13" spans="1:8" x14ac:dyDescent="0.25">
      <c r="A13" t="s">
        <v>29</v>
      </c>
      <c r="B13" t="s">
        <v>31</v>
      </c>
      <c r="C13" t="s">
        <v>49</v>
      </c>
      <c r="D13" t="s">
        <v>50</v>
      </c>
      <c r="E13">
        <v>0</v>
      </c>
      <c r="H13" t="str">
        <f t="shared" si="0"/>
        <v>INSERT INTO conf.StageTableColumn(StageTableID, ColumnName, DataType, Nullable, Description) VALUES ( (SELECT StageTableID FROM conf.StageTable WHERE TableName=N'SalesPerson' AND SchemaName=N'stage_onpremisedb'),N'CommissionPct',N'smallmoney',0,N'')</v>
      </c>
    </row>
    <row r="14" spans="1:8" x14ac:dyDescent="0.25">
      <c r="A14" t="s">
        <v>29</v>
      </c>
      <c r="B14" t="s">
        <v>31</v>
      </c>
      <c r="C14" t="s">
        <v>48</v>
      </c>
      <c r="D14" t="s">
        <v>47</v>
      </c>
      <c r="E14">
        <v>0</v>
      </c>
      <c r="H14" t="str">
        <f t="shared" si="0"/>
        <v>INSERT INTO conf.StageTableColumn(StageTableID, ColumnName, DataType, Nullable, Description) VALUES ( (SELECT StageTableID FROM conf.StageTable WHERE TableName=N'SalesPerson' AND SchemaName=N'stage_onpremisedb'),N'Bonus',N'money',0,N'')</v>
      </c>
    </row>
    <row r="15" spans="1:8" x14ac:dyDescent="0.25">
      <c r="A15" t="s">
        <v>29</v>
      </c>
      <c r="B15" t="s">
        <v>32</v>
      </c>
      <c r="C15" t="s">
        <v>51</v>
      </c>
      <c r="D15" t="s">
        <v>8</v>
      </c>
      <c r="E15">
        <v>0</v>
      </c>
      <c r="H15" t="str">
        <f t="shared" si="0"/>
        <v>INSERT INTO conf.StageTableColumn(StageTableID, ColumnName, DataType, Nullable, Description) VALUES ( (SELECT StageTableID FROM conf.StageTable WHERE TableName=N'SalesOrderHeader' AND SchemaName=N'stage_onpremisedb'),N'SalesOrderID',N'int',0,N'')</v>
      </c>
    </row>
    <row r="16" spans="1:8" x14ac:dyDescent="0.25">
      <c r="A16" t="s">
        <v>29</v>
      </c>
      <c r="B16" t="s">
        <v>32</v>
      </c>
      <c r="C16" t="s">
        <v>25</v>
      </c>
      <c r="D16" t="s">
        <v>52</v>
      </c>
      <c r="E16">
        <v>0</v>
      </c>
      <c r="H16" t="str">
        <f t="shared" si="0"/>
        <v>INSERT INTO conf.StageTableColumn(StageTableID, ColumnName, DataType, Nullable, Description) VALUES ( (SELECT StageTableID FROM conf.StageTable WHERE TableName=N'SalesOrderHeader' AND SchemaName=N'stage_onpremisedb'),N'OrderDate',N'datetime',0,N'')</v>
      </c>
    </row>
    <row r="17" spans="1:8" x14ac:dyDescent="0.25">
      <c r="A17" t="s">
        <v>29</v>
      </c>
      <c r="B17" t="s">
        <v>32</v>
      </c>
      <c r="C17" t="s">
        <v>53</v>
      </c>
      <c r="D17" t="s">
        <v>52</v>
      </c>
      <c r="E17">
        <v>0</v>
      </c>
      <c r="H17" t="str">
        <f t="shared" si="0"/>
        <v>INSERT INTO conf.StageTableColumn(StageTableID, ColumnName, DataType, Nullable, Description) VALUES ( (SELECT StageTableID FROM conf.StageTable WHERE TableName=N'SalesOrderHeader' AND SchemaName=N'stage_onpremisedb'),N'DueDate',N'datetime',0,N'')</v>
      </c>
    </row>
    <row r="18" spans="1:8" x14ac:dyDescent="0.25">
      <c r="A18" t="s">
        <v>29</v>
      </c>
      <c r="B18" t="s">
        <v>32</v>
      </c>
      <c r="C18" t="s">
        <v>54</v>
      </c>
      <c r="D18" t="s">
        <v>52</v>
      </c>
      <c r="E18">
        <v>0</v>
      </c>
      <c r="H18" t="str">
        <f t="shared" si="0"/>
        <v>INSERT INTO conf.StageTableColumn(StageTableID, ColumnName, DataType, Nullable, Description) VALUES ( (SELECT StageTableID FROM conf.StageTable WHERE TableName=N'SalesOrderHeader' AND SchemaName=N'stage_onpremisedb'),N'ShipDate',N'datetime',0,N'')</v>
      </c>
    </row>
    <row r="19" spans="1:8" x14ac:dyDescent="0.25">
      <c r="A19" t="s">
        <v>29</v>
      </c>
      <c r="B19" t="s">
        <v>32</v>
      </c>
      <c r="C19" t="s">
        <v>55</v>
      </c>
      <c r="D19" t="s">
        <v>8</v>
      </c>
      <c r="E19">
        <v>1</v>
      </c>
      <c r="H19" t="str">
        <f t="shared" si="0"/>
        <v>INSERT INTO conf.StageTableColumn(StageTableID, ColumnName, DataType, Nullable, Description) VALUES ( (SELECT StageTableID FROM conf.StageTable WHERE TableName=N'SalesOrderHeader' AND SchemaName=N'stage_onpremisedb'),N'SalesPersonID',N'int',1,N'')</v>
      </c>
    </row>
    <row r="20" spans="1:8" x14ac:dyDescent="0.25">
      <c r="A20" t="s">
        <v>29</v>
      </c>
      <c r="B20" t="s">
        <v>32</v>
      </c>
      <c r="C20" t="s">
        <v>56</v>
      </c>
      <c r="D20" t="s">
        <v>8</v>
      </c>
      <c r="E20">
        <v>0</v>
      </c>
      <c r="H20" t="str">
        <f t="shared" si="0"/>
        <v>INSERT INTO conf.StageTableColumn(StageTableID, ColumnName, DataType, Nullable, Description) VALUES ( (SELECT StageTableID FROM conf.StageTable WHERE TableName=N'SalesOrderHeader' AND SchemaName=N'stage_onpremisedb'),N'BillToAddressID',N'int',0,N'')</v>
      </c>
    </row>
    <row r="21" spans="1:8" x14ac:dyDescent="0.25">
      <c r="A21" t="s">
        <v>29</v>
      </c>
      <c r="B21" t="s">
        <v>32</v>
      </c>
      <c r="C21" t="s">
        <v>57</v>
      </c>
      <c r="D21" t="s">
        <v>8</v>
      </c>
      <c r="E21">
        <v>0</v>
      </c>
      <c r="H21" t="str">
        <f t="shared" si="0"/>
        <v>INSERT INTO conf.StageTableColumn(StageTableID, ColumnName, DataType, Nullable, Description) VALUES ( (SELECT StageTableID FROM conf.StageTable WHERE TableName=N'SalesOrderHeader' AND SchemaName=N'stage_onpremisedb'),N'ShipToAddressID',N'int',0,N'')</v>
      </c>
    </row>
    <row r="22" spans="1:8" x14ac:dyDescent="0.25">
      <c r="A22" t="s">
        <v>29</v>
      </c>
      <c r="B22" t="s">
        <v>32</v>
      </c>
      <c r="C22" t="s">
        <v>58</v>
      </c>
      <c r="D22" t="s">
        <v>47</v>
      </c>
      <c r="E22">
        <v>0</v>
      </c>
      <c r="H22" t="str">
        <f t="shared" si="0"/>
        <v>INSERT INTO conf.StageTableColumn(StageTableID, ColumnName, DataType, Nullable, Description) VALUES ( (SELECT StageTableID FROM conf.StageTable WHERE TableName=N'SalesOrderHeader' AND SchemaName=N'stage_onpremisedb'),N'SubTotal',N'money',0,N'')</v>
      </c>
    </row>
    <row r="23" spans="1:8" x14ac:dyDescent="0.25">
      <c r="A23" t="s">
        <v>29</v>
      </c>
      <c r="B23" t="s">
        <v>32</v>
      </c>
      <c r="C23" t="s">
        <v>59</v>
      </c>
      <c r="D23" t="s">
        <v>47</v>
      </c>
      <c r="E23">
        <v>0</v>
      </c>
      <c r="H23" t="str">
        <f t="shared" si="0"/>
        <v>INSERT INTO conf.StageTableColumn(StageTableID, ColumnName, DataType, Nullable, Description) VALUES ( (SELECT StageTableID FROM conf.StageTable WHERE TableName=N'SalesOrderHeader' AND SchemaName=N'stage_onpremisedb'),N'TaxAmt',N'money',0,N'')</v>
      </c>
    </row>
    <row r="24" spans="1:8" x14ac:dyDescent="0.25">
      <c r="A24" t="s">
        <v>29</v>
      </c>
      <c r="B24" t="s">
        <v>32</v>
      </c>
      <c r="C24" t="s">
        <v>60</v>
      </c>
      <c r="D24" t="s">
        <v>47</v>
      </c>
      <c r="E24">
        <v>0</v>
      </c>
      <c r="H24" t="str">
        <f t="shared" si="0"/>
        <v>INSERT INTO conf.StageTableColumn(StageTableID, ColumnName, DataType, Nullable, Description) VALUES ( (SELECT StageTableID FROM conf.StageTable WHERE TableName=N'SalesOrderHeader' AND SchemaName=N'stage_onpremisedb'),N'Freight',N'money',0,N'')</v>
      </c>
    </row>
    <row r="25" spans="1:8" x14ac:dyDescent="0.25">
      <c r="A25" t="s">
        <v>29</v>
      </c>
      <c r="B25" t="s">
        <v>33</v>
      </c>
      <c r="C25" t="s">
        <v>61</v>
      </c>
      <c r="D25" t="s">
        <v>8</v>
      </c>
      <c r="E25">
        <v>0</v>
      </c>
      <c r="H25" t="str">
        <f t="shared" si="0"/>
        <v>INSERT INTO conf.StageTableColumn(StageTableID, ColumnName, DataType, Nullable, Description) VALUES ( (SELECT StageTableID FROM conf.StageTable WHERE TableName=N'PurchaseOrderHeader' AND SchemaName=N'stage_onpremisedb'),N'PurchaseOrderID',N'int',0,N'')</v>
      </c>
    </row>
    <row r="26" spans="1:8" x14ac:dyDescent="0.25">
      <c r="A26" t="s">
        <v>29</v>
      </c>
      <c r="B26" t="s">
        <v>33</v>
      </c>
      <c r="C26" t="s">
        <v>25</v>
      </c>
      <c r="D26" t="s">
        <v>52</v>
      </c>
      <c r="E26">
        <v>0</v>
      </c>
      <c r="H26" t="str">
        <f t="shared" si="0"/>
        <v>INSERT INTO conf.StageTableColumn(StageTableID, ColumnName, DataType, Nullable, Description) VALUES ( (SELECT StageTableID FROM conf.StageTable WHERE TableName=N'PurchaseOrderHeader' AND SchemaName=N'stage_onpremisedb'),N'OrderDate',N'datetime',0,N'')</v>
      </c>
    </row>
    <row r="27" spans="1:8" x14ac:dyDescent="0.25">
      <c r="A27" t="s">
        <v>29</v>
      </c>
      <c r="B27" t="s">
        <v>33</v>
      </c>
      <c r="C27" t="s">
        <v>54</v>
      </c>
      <c r="D27" t="s">
        <v>52</v>
      </c>
      <c r="E27">
        <v>0</v>
      </c>
      <c r="H27" t="str">
        <f t="shared" si="0"/>
        <v>INSERT INTO conf.StageTableColumn(StageTableID, ColumnName, DataType, Nullable, Description) VALUES ( (SELECT StageTableID FROM conf.StageTable WHERE TableName=N'PurchaseOrderHeader' AND SchemaName=N'stage_onpremisedb'),N'ShipDate',N'datetime',0,N'')</v>
      </c>
    </row>
    <row r="28" spans="1:8" x14ac:dyDescent="0.25">
      <c r="A28" t="s">
        <v>29</v>
      </c>
      <c r="B28" t="s">
        <v>33</v>
      </c>
      <c r="C28" t="s">
        <v>24</v>
      </c>
      <c r="D28" t="s">
        <v>8</v>
      </c>
      <c r="E28">
        <v>0</v>
      </c>
      <c r="H28" t="str">
        <f t="shared" si="0"/>
        <v>INSERT INTO conf.StageTableColumn(StageTableID, ColumnName, DataType, Nullable, Description) VALUES ( (SELECT StageTableID FROM conf.StageTable WHERE TableName=N'PurchaseOrderHeader' AND SchemaName=N'stage_onpremisedb'),N'EmployeeID',N'int',0,N'')</v>
      </c>
    </row>
    <row r="29" spans="1:8" x14ac:dyDescent="0.25">
      <c r="A29" t="s">
        <v>29</v>
      </c>
      <c r="B29" t="s">
        <v>33</v>
      </c>
      <c r="C29" t="s">
        <v>58</v>
      </c>
      <c r="D29" t="s">
        <v>47</v>
      </c>
      <c r="E29">
        <v>0</v>
      </c>
      <c r="H29" t="str">
        <f t="shared" si="0"/>
        <v>INSERT INTO conf.StageTableColumn(StageTableID, ColumnName, DataType, Nullable, Description) VALUES ( (SELECT StageTableID FROM conf.StageTable WHERE TableName=N'PurchaseOrderHeader' AND SchemaName=N'stage_onpremisedb'),N'SubTotal',N'money',0,N'')</v>
      </c>
    </row>
    <row r="30" spans="1:8" x14ac:dyDescent="0.25">
      <c r="A30" t="s">
        <v>29</v>
      </c>
      <c r="B30" t="s">
        <v>33</v>
      </c>
      <c r="C30" t="s">
        <v>59</v>
      </c>
      <c r="D30" t="s">
        <v>47</v>
      </c>
      <c r="E30">
        <v>0</v>
      </c>
      <c r="H30" t="str">
        <f t="shared" si="0"/>
        <v>INSERT INTO conf.StageTableColumn(StageTableID, ColumnName, DataType, Nullable, Description) VALUES ( (SELECT StageTableID FROM conf.StageTable WHERE TableName=N'PurchaseOrderHeader' AND SchemaName=N'stage_onpremisedb'),N'TaxAmt',N'money',0,N'')</v>
      </c>
    </row>
    <row r="31" spans="1:8" x14ac:dyDescent="0.25">
      <c r="A31" t="s">
        <v>29</v>
      </c>
      <c r="B31" t="s">
        <v>33</v>
      </c>
      <c r="C31" t="s">
        <v>60</v>
      </c>
      <c r="D31" t="s">
        <v>47</v>
      </c>
      <c r="E31">
        <v>0</v>
      </c>
      <c r="H31" t="str">
        <f t="shared" si="0"/>
        <v>INSERT INTO conf.StageTableColumn(StageTableID, ColumnName, DataType, Nullable, Description) VALUES ( (SELECT StageTableID FROM conf.StageTable WHERE TableName=N'PurchaseOrderHeader' AND SchemaName=N'stage_onpremisedb'),N'Freight',N'money',0,N'')</v>
      </c>
    </row>
    <row r="3662" spans="3:3" x14ac:dyDescent="0.25">
      <c r="C3662" s="4"/>
    </row>
    <row r="3663" spans="3:3" x14ac:dyDescent="0.25">
      <c r="C3663" s="4"/>
    </row>
    <row r="3753" spans="3:3" x14ac:dyDescent="0.25">
      <c r="C3753" s="3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4" x14ac:dyDescent="0.25">
      <c r="C4113" s="1"/>
    </row>
    <row r="4114" spans="3:4" x14ac:dyDescent="0.25">
      <c r="C4114" s="1"/>
    </row>
    <row r="4115" spans="3:4" x14ac:dyDescent="0.25">
      <c r="C4115" s="1"/>
    </row>
    <row r="4116" spans="3:4" x14ac:dyDescent="0.25">
      <c r="C4116" s="1"/>
    </row>
    <row r="4117" spans="3:4" x14ac:dyDescent="0.25">
      <c r="C4117" s="1"/>
    </row>
    <row r="4118" spans="3:4" x14ac:dyDescent="0.25">
      <c r="C4118" s="1"/>
      <c r="D4118" s="5"/>
    </row>
    <row r="4119" spans="3:4" x14ac:dyDescent="0.25">
      <c r="C4119" s="1"/>
      <c r="D4119" s="5"/>
    </row>
    <row r="4120" spans="3:4" x14ac:dyDescent="0.25">
      <c r="C4120" s="1"/>
    </row>
    <row r="4121" spans="3:4" x14ac:dyDescent="0.25">
      <c r="C4121" s="1"/>
    </row>
    <row r="4122" spans="3:4" x14ac:dyDescent="0.25">
      <c r="C4122" s="1"/>
    </row>
    <row r="4123" spans="3:4" x14ac:dyDescent="0.25">
      <c r="C4123" s="1"/>
    </row>
    <row r="4124" spans="3:4" x14ac:dyDescent="0.25">
      <c r="C4124" s="1"/>
    </row>
    <row r="4125" spans="3:4" x14ac:dyDescent="0.25">
      <c r="C4125" s="1"/>
    </row>
    <row r="4126" spans="3:4" x14ac:dyDescent="0.25">
      <c r="C4126" s="1"/>
    </row>
    <row r="4127" spans="3:4" x14ac:dyDescent="0.25">
      <c r="C4127" s="1"/>
    </row>
    <row r="4128" spans="3:4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</sheetData>
  <autoFilter ref="A1:F31" xr:uid="{8A62E405-D7A5-4E90-BFDB-0C0D8A35C057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C27-2922-4E59-A0B2-A859ABEBB4B3}">
  <sheetPr codeName="Sheet5">
    <tabColor theme="8"/>
  </sheetPr>
  <dimension ref="A1:N6"/>
  <sheetViews>
    <sheetView workbookViewId="0">
      <selection activeCell="C14" sqref="C14"/>
    </sheetView>
  </sheetViews>
  <sheetFormatPr defaultRowHeight="15" x14ac:dyDescent="0.25"/>
  <cols>
    <col min="1" max="1" width="19.85546875" customWidth="1"/>
    <col min="2" max="2" width="20" customWidth="1"/>
    <col min="3" max="3" width="25.42578125" customWidth="1"/>
    <col min="4" max="4" width="23.42578125" customWidth="1"/>
    <col min="5" max="5" width="25.28515625" customWidth="1"/>
    <col min="6" max="6" width="15.85546875" bestFit="1" customWidth="1"/>
    <col min="7" max="7" width="23.140625" customWidth="1"/>
    <col min="8" max="8" width="18.85546875" bestFit="1" customWidth="1"/>
    <col min="10" max="12" width="18.28515625" bestFit="1" customWidth="1"/>
    <col min="14" max="14" width="255.5703125" customWidth="1"/>
  </cols>
  <sheetData>
    <row r="1" spans="1:14" x14ac:dyDescent="0.25">
      <c r="A1" t="s">
        <v>78</v>
      </c>
      <c r="B1" t="s">
        <v>79</v>
      </c>
      <c r="C1" t="s">
        <v>80</v>
      </c>
      <c r="D1" t="s">
        <v>16</v>
      </c>
      <c r="E1" t="s">
        <v>17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N1" t="s">
        <v>2</v>
      </c>
    </row>
    <row r="2" spans="1:14" x14ac:dyDescent="0.25">
      <c r="A2" t="s">
        <v>89</v>
      </c>
      <c r="B2" t="s">
        <v>69</v>
      </c>
      <c r="C2" t="s">
        <v>30</v>
      </c>
      <c r="D2" t="s">
        <v>29</v>
      </c>
      <c r="E2" t="s">
        <v>30</v>
      </c>
      <c r="H2">
        <v>0</v>
      </c>
      <c r="I2">
        <v>1</v>
      </c>
      <c r="N2" t="str">
        <f>CONCATENATE(HiddenSheet!$C$3," ( (SELECT StageTableID FROM conf.StageTable WHERE TableName=N'",E2,"' AND SchemaName=N'",D2,"')",",N'", A2, "',N'",B2,"',N'", C2,"',N'", F2, "',N'", G2, "',N'", H2, "',N'", I2, "',N'", J2, "',N'", K2, "',N'", L2,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TableName=N'Employee' AND SchemaName=N'stage_onpremisedb'),N'dtsOnPremiseSQL',N'HumanResources',N'Employee',N'',N'',N'0',N'1',N'',N'',N'')</v>
      </c>
    </row>
    <row r="3" spans="1:14" x14ac:dyDescent="0.25">
      <c r="A3" t="s">
        <v>89</v>
      </c>
      <c r="B3" t="s">
        <v>9</v>
      </c>
      <c r="C3" t="s">
        <v>31</v>
      </c>
      <c r="D3" t="s">
        <v>29</v>
      </c>
      <c r="E3" t="s">
        <v>31</v>
      </c>
      <c r="H3">
        <v>0</v>
      </c>
      <c r="I3">
        <v>1</v>
      </c>
      <c r="N3" t="str">
        <f>CONCATENATE(HiddenSheet!$C$3," ( (SELECT StageTableID FROM conf.StageTable WHERE TableName=N'",E3,"' AND SchemaName=N'",D3,"')",",N'", A3, "',N'",B3,"',N'", C3,"',N'", F3, "',N'", G3, "',N'", H3, "',N'", I3, "',N'", J3, "',N'", K3, "',N'", L3,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TableName=N'SalesPerson' AND SchemaName=N'stage_onpremisedb'),N'dtsOnPremiseSQL',N'Sales',N'SalesPerson',N'',N'',N'0',N'1',N'',N'',N'')</v>
      </c>
    </row>
    <row r="4" spans="1:14" x14ac:dyDescent="0.25">
      <c r="A4" t="s">
        <v>89</v>
      </c>
      <c r="B4" t="s">
        <v>9</v>
      </c>
      <c r="C4" t="s">
        <v>32</v>
      </c>
      <c r="D4" t="s">
        <v>29</v>
      </c>
      <c r="E4" t="s">
        <v>32</v>
      </c>
      <c r="H4">
        <v>0</v>
      </c>
      <c r="I4">
        <v>1</v>
      </c>
      <c r="N4" t="str">
        <f>CONCATENATE(HiddenSheet!$C$3," ( (SELECT StageTableID FROM conf.StageTable WHERE TableName=N'",E4,"' AND SchemaName=N'",D4,"')",",N'", A4, "',N'",B4,"',N'", C4,"',N'", F4, "',N'", G4, "',N'", H4, "',N'", I4, "',N'", J4, "',N'", K4, "',N'", L4,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TableName=N'SalesOrderHeader' AND SchemaName=N'stage_onpremisedb'),N'dtsOnPremiseSQL',N'Sales',N'SalesOrderHeader',N'',N'',N'0',N'1',N'',N'',N'')</v>
      </c>
    </row>
    <row r="5" spans="1:14" x14ac:dyDescent="0.25">
      <c r="A5" t="s">
        <v>89</v>
      </c>
      <c r="B5" t="s">
        <v>70</v>
      </c>
      <c r="C5" t="s">
        <v>33</v>
      </c>
      <c r="D5" t="s">
        <v>29</v>
      </c>
      <c r="E5" t="s">
        <v>33</v>
      </c>
      <c r="G5" t="s">
        <v>91</v>
      </c>
      <c r="H5">
        <v>1</v>
      </c>
      <c r="I5">
        <v>1</v>
      </c>
      <c r="N5" t="str">
        <f>CONCATENATE(HiddenSheet!$C$3," ( (SELECT StageTableID FROM conf.StageTable WHERE TableName=N'",E5,"' AND SchemaName=N'",D5,"')",",N'", A5, "',N'",B5,"',N'", C5,"',N'", F5, "',N'", G5, "',N'", H5, "',N'", I5, "',N'", J5, "',N'", K5, "',N'", L5,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TableName=N'PurchaseOrderHeader' AND SchemaName=N'stage_onpremisedb'),N'dtsOnPremiseSQL',N'Purchasing',N'PurchaseOrderHeader',N'',N'YEAR(OrderDate) &gt; 2011',N'1',N'1',N'',N'',N'')</v>
      </c>
    </row>
    <row r="6" spans="1:14" x14ac:dyDescent="0.25">
      <c r="A6" t="s">
        <v>88</v>
      </c>
      <c r="B6" t="s">
        <v>27</v>
      </c>
      <c r="C6" t="s">
        <v>28</v>
      </c>
      <c r="D6" t="s">
        <v>26</v>
      </c>
      <c r="E6" t="s">
        <v>28</v>
      </c>
      <c r="H6">
        <v>0</v>
      </c>
      <c r="I6">
        <v>1</v>
      </c>
      <c r="N6" t="str">
        <f>CONCATENATE(HiddenSheet!$C$3," ( (SELECT StageTableID FROM conf.StageTable WHERE TableName=N'",E6,"' AND SchemaName=N'",D6,"')",",N'", A6, "',N'",B6,"',N'", C6,"',N'", F6, "',N'", G6, "',N'", H6, "',N'", I6, "',N'", J6, "',N'", K6, "',N'", L6,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TableName=N'Address' AND SchemaName=N'stage_csv'),N'dtsCSVFile',N'Person',N'Address',N'',N'',N'0',N'1',N'',N'',N'')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09EB-2D2C-432D-81BA-E57B4146C664}">
  <sheetPr codeName="Sheet6">
    <tabColor rgb="FFFFC000"/>
  </sheetPr>
  <dimension ref="A1:H5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7.7109375" customWidth="1"/>
    <col min="4" max="4" width="23.85546875" bestFit="1" customWidth="1"/>
    <col min="5" max="5" width="23.85546875" customWidth="1"/>
    <col min="6" max="6" width="15.28515625" customWidth="1"/>
    <col min="8" max="8" width="119.28515625" bestFit="1" customWidth="1"/>
  </cols>
  <sheetData>
    <row r="1" spans="1:8" x14ac:dyDescent="0.25">
      <c r="A1" t="s">
        <v>0</v>
      </c>
      <c r="B1" t="s">
        <v>1</v>
      </c>
      <c r="C1" t="s">
        <v>10</v>
      </c>
      <c r="D1" t="s">
        <v>75</v>
      </c>
      <c r="E1" t="s">
        <v>109</v>
      </c>
      <c r="F1" t="s">
        <v>62</v>
      </c>
      <c r="H1" t="s">
        <v>2</v>
      </c>
    </row>
    <row r="2" spans="1:8" x14ac:dyDescent="0.25">
      <c r="A2" t="s">
        <v>11</v>
      </c>
      <c r="B2" t="s">
        <v>31</v>
      </c>
      <c r="C2" t="s">
        <v>12</v>
      </c>
      <c r="D2" t="s">
        <v>9</v>
      </c>
      <c r="H2" t="str">
        <f xml:space="preserve"> _xlfn.CONCAT("INSERT INTO conf.DimensionTable(SchemaName, TableName, Loadtype, BusinessAreas, Description,TabularModels) VALUES (N'",A2,"',N'",B2,"',N'",C2,"',N'",D2,"',N'",F2,"',N'",E2,"')")</f>
        <v>INSERT INTO conf.DimensionTable(SchemaName, TableName, Loadtype, BusinessAreas, Description,TabularModels) VALUES (N'dwh',N'SalesPerson',N'SCD1',N'Sales',N'',N'')</v>
      </c>
    </row>
    <row r="3" spans="1:8" x14ac:dyDescent="0.25">
      <c r="A3" t="s">
        <v>11</v>
      </c>
      <c r="B3" t="s">
        <v>30</v>
      </c>
      <c r="C3" t="s">
        <v>105</v>
      </c>
      <c r="D3" t="s">
        <v>9</v>
      </c>
      <c r="H3" t="str">
        <f t="shared" ref="H3:H5" si="0" xml:space="preserve"> _xlfn.CONCAT("INSERT INTO conf.DimensionTable(SchemaName, TableName, Loadtype, BusinessAreas, Description,TabularModels) VALUES (N'",A3,"',N'",B3,"',N'",C3,"',N'",D3,"',N'",F3,"',N'",E3,"')")</f>
        <v>INSERT INTO conf.DimensionTable(SchemaName, TableName, Loadtype, BusinessAreas, Description,TabularModels) VALUES (N'dwh',N'Employee',N'SCD2',N'Sales',N'',N'')</v>
      </c>
    </row>
    <row r="4" spans="1:8" x14ac:dyDescent="0.25">
      <c r="A4" t="s">
        <v>11</v>
      </c>
      <c r="B4" t="s">
        <v>28</v>
      </c>
      <c r="C4" t="s">
        <v>12</v>
      </c>
      <c r="D4" t="s">
        <v>76</v>
      </c>
      <c r="H4" t="str">
        <f t="shared" si="0"/>
        <v>INSERT INTO conf.DimensionTable(SchemaName, TableName, Loadtype, BusinessAreas, Description,TabularModels) VALUES (N'dwh',N'Address',N'SCD1',N'HumanResources, Person',N'',N'')</v>
      </c>
    </row>
    <row r="5" spans="1:8" x14ac:dyDescent="0.25">
      <c r="A5" t="s">
        <v>11</v>
      </c>
      <c r="B5" t="s">
        <v>99</v>
      </c>
      <c r="C5" t="s">
        <v>12</v>
      </c>
      <c r="D5" t="s">
        <v>9</v>
      </c>
      <c r="H5" t="str">
        <f t="shared" si="0"/>
        <v>INSERT INTO conf.DimensionTable(SchemaName, TableName, Loadtype, BusinessAreas, Description,TabularModels) VALUES (N'dwh',N'Date',N'SCD1',N'Sales',N'',N'')</v>
      </c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4BB0-CEF4-49D3-8D25-23DCC1D7C5CD}">
  <sheetPr codeName="Sheet7">
    <tabColor rgb="FFFFC000"/>
  </sheetPr>
  <dimension ref="A1:L32"/>
  <sheetViews>
    <sheetView topLeftCell="L1" workbookViewId="0">
      <selection activeCell="L9" sqref="L9"/>
    </sheetView>
  </sheetViews>
  <sheetFormatPr defaultRowHeight="15" x14ac:dyDescent="0.25"/>
  <cols>
    <col min="1" max="1" width="21.85546875" bestFit="1" customWidth="1"/>
    <col min="2" max="6" width="26.85546875" customWidth="1"/>
    <col min="7" max="7" width="12.85546875" bestFit="1" customWidth="1"/>
    <col min="8" max="8" width="10.28515625" customWidth="1"/>
    <col min="9" max="9" width="12.28515625" bestFit="1" customWidth="1"/>
    <col min="10" max="10" width="32.42578125" customWidth="1"/>
    <col min="11" max="11" width="45.140625" customWidth="1"/>
    <col min="12" max="12" width="255.7109375" bestFit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4</v>
      </c>
      <c r="H1" t="s">
        <v>5</v>
      </c>
      <c r="I1" t="s">
        <v>19</v>
      </c>
      <c r="J1" t="s">
        <v>62</v>
      </c>
      <c r="L1" t="s">
        <v>2</v>
      </c>
    </row>
    <row r="2" spans="1:12" x14ac:dyDescent="0.25">
      <c r="A2" t="s">
        <v>11</v>
      </c>
      <c r="B2" t="s">
        <v>31</v>
      </c>
      <c r="C2" t="s">
        <v>92</v>
      </c>
      <c r="D2" t="s">
        <v>29</v>
      </c>
      <c r="E2" t="s">
        <v>31</v>
      </c>
      <c r="F2" t="s">
        <v>38</v>
      </c>
      <c r="G2" t="s">
        <v>8</v>
      </c>
      <c r="H2">
        <v>0</v>
      </c>
      <c r="I2">
        <v>1</v>
      </c>
      <c r="L2" t="str">
        <f>_xlfn.CONCAT("INSERT INTO conf.DimensionTableColumn(DimensionTableID, ColumnName,Description, DataType, Nullable, BusinessKey, StageTableColumnID) VALUES ( (SELECT DimensionTableID FROM conf.DimensionTable WHERE TableName = N'",B2,"' AND SchemaName = N'",A2,"')",",N'",C2, "',N'",J2, "',N'",G2, "',",H2,",",I2,", (SELECT stgColumn.StageTableColumnID FROM conf.StageTable stgTable INNER JOIN conf.StageTableColumn stgColumn ON stgColumn.StageTableID = stgTable.StageTableID WHERE stgColumn.ColumnName = N'",F2,"' AND stgTable.SchemaName = N'",D2,"' AND stgTable.TableName = N'",E2,"'))")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N'dwh'),N'SalesPersonCode',N'',N'int',0,1, (SELECT stgColumn.StageTableColumnID FROM conf.StageTable stgTable INNER JOIN conf.StageTableColumn stgColumn ON stgColumn.StageTableID = stgTable.StageTableID WHERE stgColumn.ColumnName = N'BusinessEntityID' AND stgTable.SchemaName = N'stage_onpremisedb' AND stgTable.TableName = N'SalesPerson'))</v>
      </c>
    </row>
    <row r="3" spans="1:12" x14ac:dyDescent="0.25">
      <c r="A3" t="s">
        <v>11</v>
      </c>
      <c r="B3" t="s">
        <v>31</v>
      </c>
      <c r="C3" t="s">
        <v>46</v>
      </c>
      <c r="D3" t="s">
        <v>29</v>
      </c>
      <c r="E3" t="s">
        <v>31</v>
      </c>
      <c r="F3" t="s">
        <v>46</v>
      </c>
      <c r="G3" t="s">
        <v>47</v>
      </c>
      <c r="H3">
        <v>0</v>
      </c>
      <c r="I3">
        <v>0</v>
      </c>
      <c r="L3" t="str">
        <f>_xlfn.CONCAT("INSERT INTO conf.DimensionTableColumn(DimensionTableID, ColumnName,Description, DataType, Nullable, BusinessKey, StageTableColumnID) VALUES ( (SELECT DimensionTableID FROM conf.DimensionTable WHERE TableName = N'",B3,"' AND SchemaName = N'",A3,"')",",N'",C3, "',N'",J3, "',N'",G3, "',",H3,",",I3,", (SELECT stgColumn.StageTableColumnID FROM conf.StageTable stgTable INNER JOIN conf.StageTableColumn stgColumn ON stgColumn.StageTableID = stgTable.StageTableID WHERE stgColumn.ColumnName = N'",F3,"' AND stgTable.SchemaName = N'",D3,"' AND stgTable.TableName = N'",E3,"'))")</f>
        <v>INSERT INTO conf.DimensionTableColumn(DimensionTableID, ColumnName,Description, DataType, Nullable, BusinessKey, StageTableColumnID) VALUES ( (SELECT DimensionTableID FROM conf.DimensionTable WHERE TableName = N'SalesPerson' AND SchemaName = N'dwh'),N'SalesQuota',N'',N'money',0,0, (SELECT stgColumn.StageTableColumnID FROM conf.StageTable stgTable INNER JOIN conf.StageTableColumn stgColumn ON stgColumn.StageTableID = stgTable.StageTableID WHERE stgColumn.ColumnName = N'SalesQuota' AND stgTable.SchemaName = N'stage_onpremisedb' AND stgTable.TableName = N'SalesPerson'))</v>
      </c>
    </row>
    <row r="4" spans="1:12" x14ac:dyDescent="0.25">
      <c r="A4" t="s">
        <v>11</v>
      </c>
      <c r="B4" t="s">
        <v>31</v>
      </c>
      <c r="C4" t="s">
        <v>49</v>
      </c>
      <c r="D4" t="s">
        <v>29</v>
      </c>
      <c r="E4" t="s">
        <v>31</v>
      </c>
      <c r="F4" t="s">
        <v>49</v>
      </c>
      <c r="G4" t="s">
        <v>50</v>
      </c>
      <c r="H4">
        <v>0</v>
      </c>
      <c r="I4">
        <v>0</v>
      </c>
      <c r="L4" t="str">
        <f>_xlfn.CONCAT("INSERT INTO conf.DimensionTableColumn(DimensionTableID, ColumnName,Description, DataType, Nullable, BusinessKey, StageTableColumnID) VALUES ( (SELECT DimensionTableID FROM conf.DimensionTable WHERE TableName = N'",B4,"' AND SchemaName = N'",A4,"')",",N'",C4, "',N'",J4, "',N'",G4, "',",H4,",",I4,", (SELECT stgColumn.StageTableColumnID FROM conf.StageTable stgTable INNER JOIN conf.StageTableColumn stgColumn ON stgColumn.StageTableID = stgTable.StageTableID WHERE stgColumn.ColumnName = N'",F4,"' AND stgTable.SchemaName = N'",D4,"' AND stgTable.TableName = N'",E4,"'))")</f>
        <v>INSERT INTO conf.DimensionTableColumn(DimensionTableID, ColumnName,Description, DataType, Nullable, BusinessKey, StageTableColumnID) VALUES ( (SELECT DimensionTableID FROM conf.DimensionTable WHERE TableName = N'SalesPerson' AND SchemaName = N'dwh'),N'CommissionPct',N'',N'smallmoney',0,0, (SELECT stgColumn.StageTableColumnID FROM conf.StageTable stgTable INNER JOIN conf.StageTableColumn stgColumn ON stgColumn.StageTableID = stgTable.StageTableID WHERE stgColumn.ColumnName = N'CommissionPct' AND stgTable.SchemaName = N'stage_onpremisedb' AND stgTable.TableName = N'SalesPerson'))</v>
      </c>
    </row>
    <row r="5" spans="1:12" x14ac:dyDescent="0.25">
      <c r="A5" t="s">
        <v>11</v>
      </c>
      <c r="B5" t="s">
        <v>31</v>
      </c>
      <c r="C5" t="s">
        <v>48</v>
      </c>
      <c r="D5" t="s">
        <v>29</v>
      </c>
      <c r="E5" t="s">
        <v>31</v>
      </c>
      <c r="F5" t="s">
        <v>48</v>
      </c>
      <c r="G5" t="s">
        <v>47</v>
      </c>
      <c r="H5">
        <v>0</v>
      </c>
      <c r="I5">
        <v>0</v>
      </c>
      <c r="L5" t="str">
        <f>_xlfn.CONCAT("INSERT INTO conf.DimensionTableColumn(DimensionTableID, ColumnName,Description, DataType, Nullable, BusinessKey, StageTableColumnID) VALUES ( (SELECT DimensionTableID FROM conf.DimensionTable WHERE TableName = N'",B5,"' AND SchemaName = N'",A5,"')",",N'",C5, "',N'",J5, "',N'",G5, "',",H5,",",I5,", (SELECT stgColumn.StageTableColumnID FROM conf.StageTable stgTable INNER JOIN conf.StageTableColumn stgColumn ON stgColumn.StageTableID = stgTable.StageTableID WHERE stgColumn.ColumnName = N'",F5,"' AND stgTable.SchemaName = N'",D5,"' AND stgTable.TableName = N'",E5,"'))")</f>
        <v>INSERT INTO conf.DimensionTableColumn(DimensionTableID, ColumnName,Description, DataType, Nullable, BusinessKey, StageTableColumnID) VALUES ( (SELECT DimensionTableID FROM conf.DimensionTable WHERE TableName = N'SalesPerson' AND SchemaName = N'dwh'),N'Bonus',N'',N'money',0,0, (SELECT stgColumn.StageTableColumnID FROM conf.StageTable stgTable INNER JOIN conf.StageTableColumn stgColumn ON stgColumn.StageTableID = stgTable.StageTableID WHERE stgColumn.ColumnName = N'Bonus' AND stgTable.SchemaName = N'stage_onpremisedb' AND stgTable.TableName = N'SalesPerson'))</v>
      </c>
    </row>
    <row r="6" spans="1:12" x14ac:dyDescent="0.25">
      <c r="A6" t="s">
        <v>11</v>
      </c>
      <c r="B6" t="s">
        <v>30</v>
      </c>
      <c r="C6" t="s">
        <v>93</v>
      </c>
      <c r="D6" t="s">
        <v>29</v>
      </c>
      <c r="E6" t="s">
        <v>30</v>
      </c>
      <c r="F6" t="s">
        <v>38</v>
      </c>
      <c r="G6" t="s">
        <v>8</v>
      </c>
      <c r="H6">
        <v>0</v>
      </c>
      <c r="I6">
        <v>1</v>
      </c>
      <c r="L6" t="str">
        <f t="shared" ref="L6" si="0">_xlfn.CONCAT("INSERT INTO conf.DimensionTableColumn(DimensionTableID, ColumnName,Description, DataType, Nullable, BusinessKey, StageTableColumnID) VALUES ( (SELECT DimensionTableID FROM conf.DimensionTable WHERE TableName = N'",B6,"' AND SchemaName = N'",A6,"')",",N'",C6, "',N'",J6, "',N'",G6, "',",H6,",",I6,", (SELECT stgColumn.StageTableColumnID FROM conf.StageTable stgTable INNER JOIN conf.StageTableColumn stgColumn ON stgColumn.StageTableID = stgTable.StageTableID WHERE stgColumn.ColumnName = N'",F6,"' AND stgTable.SchemaName = N'",D6,"' AND stgTable.TableName = N'",E6,"'))")</f>
        <v>INSERT INTO conf.DimensionTableColumn(DimensionTableID, ColumnName,Description, DataType, Nullable, BusinessKey, StageTableColumnID) VALUES ( (SELECT DimensionTableID FROM conf.DimensionTable WHERE TableName = N'Employee' AND SchemaName = N'dwh'),N'EmployeeCode',N'',N'int',0,1, (SELECT stgColumn.StageTableColumnID FROM conf.StageTable stgTable INNER JOIN conf.StageTableColumn stgColumn ON stgColumn.StageTableID = stgTable.StageTableID WHERE stgColumn.ColumnName = N'BusinessEntityID' AND stgTable.SchemaName = N'stage_onpremisedb' AND stgTable.TableName = N'Employee'))</v>
      </c>
    </row>
    <row r="7" spans="1:12" x14ac:dyDescent="0.25">
      <c r="A7" t="s">
        <v>11</v>
      </c>
      <c r="B7" t="s">
        <v>30</v>
      </c>
      <c r="C7" t="s">
        <v>39</v>
      </c>
      <c r="D7" t="s">
        <v>29</v>
      </c>
      <c r="E7" t="s">
        <v>30</v>
      </c>
      <c r="F7" t="s">
        <v>39</v>
      </c>
      <c r="G7" t="s">
        <v>40</v>
      </c>
      <c r="H7">
        <v>0</v>
      </c>
      <c r="I7">
        <v>0</v>
      </c>
      <c r="L7" t="str">
        <f t="shared" ref="L7:L14" si="1">_xlfn.CONCAT("INSERT INTO conf.DimensionTableColumn(DimensionTableID, ColumnName,Description, DataType, Nullable, BusinessKey, StageTableColumnID) VALUES ( (SELECT DimensionTableID FROM conf.DimensionTable WHERE TableName = N'",B7,"' AND SchemaName = N'",A7,"')",",N'",C7, "',N'",J7, "',N'",G7, "',",H7,",",I7,", (SELECT stgColumn.StageTableColumnID FROM conf.StageTable stgTable INNER JOIN conf.StageTableColumn stgColumn ON stgColumn.StageTableID = stgTable.StageTableID WHERE stgColumn.ColumnName = N'",F7,"' AND stgTable.SchemaName = N'",D7,"' AND stgTable.TableName = N'",E7,"'))")</f>
        <v>INSERT INTO conf.DimensionTableColumn(DimensionTableID, ColumnName,Description, DataType, Nullable, BusinessKey, StageTableColumnID) VALUES ( (SELECT DimensionTableID FROM conf.DimensionTable WHERE TableName = N'Employee' AND SchemaName = N'dwh'),N'LoginID',N'',N'nvarchar(256)',0,0, (SELECT stgColumn.StageTableColumnID FROM conf.StageTable stgTable INNER JOIN conf.StageTableColumn stgColumn ON stgColumn.StageTableID = stgTable.StageTableID WHERE stgColumn.ColumnName = N'LoginID' AND stgTable.SchemaName = N'stage_onpremisedb' AND stgTable.TableName = N'Employee'))</v>
      </c>
    </row>
    <row r="8" spans="1:12" x14ac:dyDescent="0.25">
      <c r="A8" t="s">
        <v>11</v>
      </c>
      <c r="B8" t="s">
        <v>30</v>
      </c>
      <c r="C8" t="s">
        <v>41</v>
      </c>
      <c r="D8" t="s">
        <v>29</v>
      </c>
      <c r="E8" t="s">
        <v>30</v>
      </c>
      <c r="F8" t="s">
        <v>41</v>
      </c>
      <c r="G8" t="s">
        <v>42</v>
      </c>
      <c r="H8">
        <v>0</v>
      </c>
      <c r="I8">
        <v>0</v>
      </c>
      <c r="L8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N'dwh'),N'JobTitle',N'',N'nvarchar(50)',0,0, (SELECT stgColumn.StageTableColumnID FROM conf.StageTable stgTable INNER JOIN conf.StageTableColumn stgColumn ON stgColumn.StageTableID = stgTable.StageTableID WHERE stgColumn.ColumnName = N'JobTitle' AND stgTable.SchemaName = N'stage_onpremisedb' AND stgTable.TableName = N'Employee'))</v>
      </c>
    </row>
    <row r="9" spans="1:12" x14ac:dyDescent="0.25">
      <c r="A9" t="s">
        <v>11</v>
      </c>
      <c r="B9" t="s">
        <v>30</v>
      </c>
      <c r="C9" t="s">
        <v>43</v>
      </c>
      <c r="D9" t="s">
        <v>29</v>
      </c>
      <c r="E9" t="s">
        <v>30</v>
      </c>
      <c r="F9" t="s">
        <v>43</v>
      </c>
      <c r="G9" t="s">
        <v>106</v>
      </c>
      <c r="H9">
        <v>0</v>
      </c>
      <c r="I9">
        <v>0</v>
      </c>
      <c r="L9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N'dwh'),N'Gender',N'',N'nchar(5)',0,0, (SELECT stgColumn.StageTableColumnID FROM conf.StageTable stgTable INNER JOIN conf.StageTableColumn stgColumn ON stgColumn.StageTableID = stgTable.StageTableID WHERE stgColumn.ColumnName = N'Gender' AND stgTable.SchemaName = N'stage_onpremisedb' AND stgTable.TableName = N'Employee'))</v>
      </c>
    </row>
    <row r="10" spans="1:12" x14ac:dyDescent="0.25">
      <c r="A10" t="s">
        <v>11</v>
      </c>
      <c r="B10" t="s">
        <v>30</v>
      </c>
      <c r="C10" t="s">
        <v>44</v>
      </c>
      <c r="D10" t="s">
        <v>29</v>
      </c>
      <c r="E10" t="s">
        <v>30</v>
      </c>
      <c r="F10" t="s">
        <v>44</v>
      </c>
      <c r="G10" t="s">
        <v>106</v>
      </c>
      <c r="H10">
        <v>0</v>
      </c>
      <c r="I10">
        <v>0</v>
      </c>
      <c r="L10" t="str">
        <f t="shared" si="1"/>
        <v>INSERT INTO conf.DimensionTableColumn(DimensionTableID, ColumnName,Description, DataType, Nullable, BusinessKey, StageTableColumnID) VALUES ( (SELECT DimensionTableID FROM conf.DimensionTable WHERE TableName = N'Employee' AND SchemaName = N'dwh'),N'MaritalStatus',N'',N'nchar(5)',0,0, (SELECT stgColumn.StageTableColumnID FROM conf.StageTable stgTable INNER JOIN conf.StageTableColumn stgColumn ON stgColumn.StageTableID = stgTable.StageTableID WHERE stgColumn.ColumnName = N'MaritalStatus' AND stgTable.SchemaName = N'stage_onpremisedb' AND stgTable.TableName = N'Employee'))</v>
      </c>
    </row>
    <row r="11" spans="1:12" x14ac:dyDescent="0.25">
      <c r="A11" t="s">
        <v>11</v>
      </c>
      <c r="B11" t="s">
        <v>28</v>
      </c>
      <c r="C11" t="s">
        <v>107</v>
      </c>
      <c r="D11" t="s">
        <v>26</v>
      </c>
      <c r="E11" t="s">
        <v>28</v>
      </c>
      <c r="F11" t="s">
        <v>37</v>
      </c>
      <c r="G11" t="s">
        <v>6</v>
      </c>
      <c r="H11">
        <v>0</v>
      </c>
      <c r="I11">
        <v>1</v>
      </c>
      <c r="L11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N'dwh'),N'AddressCode',N'',N'nvarchar(255)',0,1, (SELECT stgColumn.StageTableColumnID FROM conf.StageTable stgTable INNER JOIN conf.StageTableColumn stgColumn ON stgColumn.StageTableID = stgTable.StageTableID WHERE stgColumn.ColumnName = N'AddressID' AND stgTable.SchemaName = N'stage_csv' AND stgTable.TableName = N'Address'))</v>
      </c>
    </row>
    <row r="12" spans="1:12" x14ac:dyDescent="0.25">
      <c r="A12" t="s">
        <v>11</v>
      </c>
      <c r="B12" t="s">
        <v>28</v>
      </c>
      <c r="C12" t="s">
        <v>34</v>
      </c>
      <c r="D12" t="s">
        <v>26</v>
      </c>
      <c r="E12" t="s">
        <v>28</v>
      </c>
      <c r="F12" t="s">
        <v>34</v>
      </c>
      <c r="G12" t="s">
        <v>6</v>
      </c>
      <c r="H12">
        <v>0</v>
      </c>
      <c r="I12">
        <v>0</v>
      </c>
      <c r="L12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N'dwh'),N'AddressLine1',N'',N'nvarchar(255)',0,0, (SELECT stgColumn.StageTableColumnID FROM conf.StageTable stgTable INNER JOIN conf.StageTableColumn stgColumn ON stgColumn.StageTableID = stgTable.StageTableID WHERE stgColumn.ColumnName = N'AddressLine1' AND stgTable.SchemaName = N'stage_csv' AND stgTable.TableName = N'Address'))</v>
      </c>
    </row>
    <row r="13" spans="1:12" x14ac:dyDescent="0.25">
      <c r="A13" t="s">
        <v>11</v>
      </c>
      <c r="B13" t="s">
        <v>28</v>
      </c>
      <c r="C13" t="s">
        <v>35</v>
      </c>
      <c r="D13" t="s">
        <v>26</v>
      </c>
      <c r="E13" t="s">
        <v>28</v>
      </c>
      <c r="F13" t="s">
        <v>35</v>
      </c>
      <c r="G13" t="s">
        <v>6</v>
      </c>
      <c r="H13">
        <v>0</v>
      </c>
      <c r="I13">
        <v>0</v>
      </c>
      <c r="L13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N'dwh'),N'AddressLine2',N'',N'nvarchar(255)',0,0, (SELECT stgColumn.StageTableColumnID FROM conf.StageTable stgTable INNER JOIN conf.StageTableColumn stgColumn ON stgColumn.StageTableID = stgTable.StageTableID WHERE stgColumn.ColumnName = N'AddressLine2' AND stgTable.SchemaName = N'stage_csv' AND stgTable.TableName = N'Address'))</v>
      </c>
    </row>
    <row r="14" spans="1:12" x14ac:dyDescent="0.25">
      <c r="A14" t="s">
        <v>11</v>
      </c>
      <c r="B14" t="s">
        <v>28</v>
      </c>
      <c r="C14" t="s">
        <v>36</v>
      </c>
      <c r="D14" t="s">
        <v>26</v>
      </c>
      <c r="E14" t="s">
        <v>28</v>
      </c>
      <c r="F14" t="s">
        <v>36</v>
      </c>
      <c r="G14" t="s">
        <v>6</v>
      </c>
      <c r="H14">
        <v>0</v>
      </c>
      <c r="I14">
        <v>0</v>
      </c>
      <c r="L14" t="str">
        <f t="shared" si="1"/>
        <v>INSERT INTO conf.DimensionTableColumn(DimensionTableID, ColumnName,Description, DataType, Nullable, BusinessKey, StageTableColumnID) VALUES ( (SELECT DimensionTableID FROM conf.DimensionTable WHERE TableName = N'Address' AND SchemaName = N'dwh'),N'City',N'',N'nvarchar(255)',0,0, (SELECT stgColumn.StageTableColumnID FROM conf.StageTable stgTable INNER JOIN conf.StageTableColumn stgColumn ON stgColumn.StageTableID = stgTable.StageTableID WHERE stgColumn.ColumnName = N'City' AND stgTable.SchemaName = N'stage_csv' AND stgTable.TableName = N'Address'))</v>
      </c>
    </row>
    <row r="15" spans="1:12" x14ac:dyDescent="0.25">
      <c r="A15" t="s">
        <v>11</v>
      </c>
      <c r="B15" t="s">
        <v>99</v>
      </c>
      <c r="C15" t="s">
        <v>7</v>
      </c>
      <c r="G15" t="s">
        <v>108</v>
      </c>
      <c r="H15">
        <v>0</v>
      </c>
      <c r="I15">
        <v>1</v>
      </c>
    </row>
    <row r="17" spans="2:6" x14ac:dyDescent="0.25">
      <c r="F17" s="1"/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</sheetData>
  <autoFilter ref="A1:I79" xr:uid="{3E7B4BB0-CEF4-49D3-8D25-23DCC1D7C5C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266-7B81-49A9-87EE-3E210C91CDFC}">
  <sheetPr codeName="Sheet8">
    <tabColor rgb="FF70AD47"/>
  </sheetPr>
  <dimension ref="A1:G2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5" max="5" width="23.85546875" customWidth="1"/>
    <col min="7" max="7" width="91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75</v>
      </c>
      <c r="E1" t="s">
        <v>109</v>
      </c>
      <c r="G1" t="s">
        <v>2</v>
      </c>
    </row>
    <row r="2" spans="1:7" x14ac:dyDescent="0.25">
      <c r="A2" t="s">
        <v>11</v>
      </c>
      <c r="B2" t="s">
        <v>32</v>
      </c>
      <c r="C2" t="s">
        <v>20</v>
      </c>
      <c r="D2" t="s">
        <v>9</v>
      </c>
      <c r="G2" t="str">
        <f xml:space="preserve"> _xlfn.CONCAT("INSERT INTO conf.FactTable(SchemaName, TableName, LoadType,BusinessAreas,TabularModels) VALUES (N'",A2,"',N'",B2,"',N'",C2,"',N'",D2,"',N'",E2,"')")</f>
        <v>INSERT INTO conf.FactTable(SchemaName, TableName, LoadType,BusinessAreas,TabularModels) VALUES (N'dwh',N'SalesOrderHeader',N'Full',N'Sales',N'')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119-AB45-4CBF-AA80-7952E2D33F3A}">
  <sheetPr codeName="Sheet9">
    <tabColor rgb="FF70AD47"/>
  </sheetPr>
  <dimension ref="A1:M95"/>
  <sheetViews>
    <sheetView topLeftCell="L1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21.85546875" bestFit="1" customWidth="1"/>
    <col min="2" max="8" width="26.85546875" customWidth="1"/>
    <col min="9" max="9" width="12.85546875" bestFit="1" customWidth="1"/>
    <col min="10" max="10" width="10.28515625" customWidth="1"/>
    <col min="11" max="11" width="12.28515625" bestFit="1" customWidth="1"/>
    <col min="13" max="13" width="255.7109375" bestFit="1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16</v>
      </c>
      <c r="E1" t="s">
        <v>17</v>
      </c>
      <c r="F1" t="s">
        <v>18</v>
      </c>
      <c r="G1" t="s">
        <v>13</v>
      </c>
      <c r="H1" t="s">
        <v>14</v>
      </c>
      <c r="I1" t="s">
        <v>4</v>
      </c>
      <c r="J1" t="s">
        <v>5</v>
      </c>
      <c r="K1" t="s">
        <v>19</v>
      </c>
      <c r="M1" t="s">
        <v>2</v>
      </c>
    </row>
    <row r="2" spans="1:13" x14ac:dyDescent="0.25">
      <c r="A2" t="s">
        <v>11</v>
      </c>
      <c r="B2" t="s">
        <v>32</v>
      </c>
      <c r="C2" t="s">
        <v>51</v>
      </c>
      <c r="D2" t="s">
        <v>29</v>
      </c>
      <c r="E2" t="s">
        <v>32</v>
      </c>
      <c r="F2" t="s">
        <v>51</v>
      </c>
      <c r="I2" t="s">
        <v>8</v>
      </c>
      <c r="J2">
        <v>0</v>
      </c>
      <c r="K2">
        <v>1</v>
      </c>
      <c r="M2" t="str">
        <f t="shared" ref="M2:M11" si="0">IF(ISBLANK(G2),_xlfn.CONCAT("INSERT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N'",E2,"'),","NULL)"),_xlfn.CONCAT("INSERT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N'",E2,"'),","(SELECT DimensionTableID FROM conf.DimensionTable WHERE TableName = N'",H2,"' AND SchemaName = N'",G2,"'))"))</f>
        <v>INSERT INTO conf.FactTableColumn(FactTableID, ColumnName, DataType, Nullable, BusinessKey, StageTableColumnID, DimensionTableID) VALUES ( (SELECT FactTableID FROM conf.FactTable WHERE TableName = N'SalesOrderHeader' AND SchemaName = N'dwh'),N'SalesOrderID',N'int',0,1, (SELECT stgColumn.StageTableColumnID FROM conf.StageTable stgTable INNER JOIN conf.StageTableColumn stgColumn ON stgColumn.StageTableID = stgTable.StageTableID WHERE stgColumn.ColumnName = N'SalesOrderID' AND stgTable.SchemaName = N'stage_onpremisedb' AND stgTable.TableName = N'SalesOrderHeader'),NULL)</v>
      </c>
    </row>
    <row r="3" spans="1:13" x14ac:dyDescent="0.25">
      <c r="A3" t="s">
        <v>11</v>
      </c>
      <c r="B3" t="s">
        <v>32</v>
      </c>
      <c r="C3" t="s">
        <v>100</v>
      </c>
      <c r="D3" t="s">
        <v>29</v>
      </c>
      <c r="E3" t="s">
        <v>32</v>
      </c>
      <c r="F3" t="s">
        <v>25</v>
      </c>
      <c r="G3" t="s">
        <v>11</v>
      </c>
      <c r="H3" t="s">
        <v>99</v>
      </c>
      <c r="I3" t="s">
        <v>8</v>
      </c>
      <c r="J3">
        <v>0</v>
      </c>
      <c r="K3">
        <v>0</v>
      </c>
      <c r="M3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N'dwh'),N'OrderDateID',N'int',0,0, (SELECT stgColumn.StageTableColumnID FROM conf.StageTable stgTable INNER JOIN conf.StageTableColumn stgColumn ON stgColumn.StageTableID = stgTable.StageTableID WHERE stgColumn.ColumnName = N'OrderDate' AND stgTable.SchemaName = N'stage_onpremisedb' AND stgTable.TableName = N'SalesOrderHeader'),(SELECT DimensionTableID FROM conf.DimensionTable WHERE TableName = N'Date' AND SchemaName = N'dwh'))</v>
      </c>
    </row>
    <row r="4" spans="1:13" x14ac:dyDescent="0.25">
      <c r="A4" t="s">
        <v>11</v>
      </c>
      <c r="B4" t="s">
        <v>32</v>
      </c>
      <c r="C4" t="s">
        <v>101</v>
      </c>
      <c r="D4" t="s">
        <v>29</v>
      </c>
      <c r="E4" t="s">
        <v>32</v>
      </c>
      <c r="F4" t="s">
        <v>53</v>
      </c>
      <c r="G4" t="s">
        <v>11</v>
      </c>
      <c r="H4" t="s">
        <v>99</v>
      </c>
      <c r="I4" t="s">
        <v>8</v>
      </c>
      <c r="J4">
        <v>0</v>
      </c>
      <c r="K4">
        <v>0</v>
      </c>
      <c r="M4" t="str">
        <f>IF(ISBLANK(G4),_xlfn.CONCAT("INSERT INTO conf.FactTableColumn(FactTableID, ColumnName, DataType, Nullable, BusinessKey, StageTableColumnID, DimensionTableID) VALUES ( (SELECT FactTableID FROM conf.FactTable WHERE TableName = N'",B4,"' AND SchemaName = N'",A4,"')",",N'",C4, "',N'",I4, "',",J4,",",K4,", (SELECT stgColumn.StageTableColumnID FROM conf.StageTable stgTable INNER JOIN conf.StageTableColumn stgColumn ON stgColumn.StageTableID = stgTable.StageTableID WHERE stgColumn.ColumnName = N'",F4,"' AND stgTable.SchemaName = N'",D4,"' AND stgTable.TableName = N'",E4,"'),","NULL)"),_xlfn.CONCAT("INSERT INTO conf.FactTableColumn(FactTableID, ColumnName, DataType, Nullable, BusinessKey, StageTableColumnID, DimensionTableID) VALUES ( (SELECT FactTableID FROM conf.FactTable WHERE TableName = N'",B4,"' AND SchemaName = N'",A4,"')",",N'",C4, "',N'",I4, "',",J4,",",K4,", (SELECT stgColumn.StageTableColumnID FROM conf.StageTable stgTable INNER JOIN conf.StageTableColumn stgColumn ON stgColumn.StageTableID = stgTable.StageTableID WHERE stgColumn.ColumnName = N'",F4,"' AND stgTable.SchemaName = N'",D4,"' AND stgTable.TableName = N'",E4,"'),","(SELECT DimensionTableID FROM conf.DimensionTable WHERE TableName = N'",H4,"' AND SchemaName = N'",G4,"'))"))</f>
        <v>INSERT INTO conf.FactTableColumn(FactTableID, ColumnName, DataType, Nullable, BusinessKey, StageTableColumnID, DimensionTableID) VALUES ( (SELECT FactTableID FROM conf.FactTable WHERE TableName = N'SalesOrderHeader' AND SchemaName = N'dwh'),N'DueDateID',N'int',0,0, (SELECT stgColumn.StageTableColumnID FROM conf.StageTable stgTable INNER JOIN conf.StageTableColumn stgColumn ON stgColumn.StageTableID = stgTable.StageTableID WHERE stgColumn.ColumnName = N'DueDate' AND stgTable.SchemaName = N'stage_onpremisedb' AND stgTable.TableName = N'SalesOrderHeader'),(SELECT DimensionTableID FROM conf.DimensionTable WHERE TableName = N'Date' AND SchemaName = N'dwh'))</v>
      </c>
    </row>
    <row r="5" spans="1:13" x14ac:dyDescent="0.25">
      <c r="A5" t="s">
        <v>11</v>
      </c>
      <c r="B5" t="s">
        <v>32</v>
      </c>
      <c r="C5" t="s">
        <v>102</v>
      </c>
      <c r="D5" t="s">
        <v>29</v>
      </c>
      <c r="E5" t="s">
        <v>32</v>
      </c>
      <c r="F5" t="s">
        <v>54</v>
      </c>
      <c r="G5" t="s">
        <v>11</v>
      </c>
      <c r="H5" t="s">
        <v>99</v>
      </c>
      <c r="I5" t="s">
        <v>8</v>
      </c>
      <c r="J5">
        <v>0</v>
      </c>
      <c r="K5">
        <v>0</v>
      </c>
      <c r="M5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N'dwh'),N'ShipDateID',N'int',0,0, (SELECT stgColumn.StageTableColumnID FROM conf.StageTable stgTable INNER JOIN conf.StageTableColumn stgColumn ON stgColumn.StageTableID = stgTable.StageTableID WHERE stgColumn.ColumnName = N'ShipDate' AND stgTable.SchemaName = N'stage_onpremisedb' AND stgTable.TableName = N'SalesOrderHeader'),(SELECT DimensionTableID FROM conf.DimensionTable WHERE TableName = N'Date' AND SchemaName = N'dwh'))</v>
      </c>
    </row>
    <row r="6" spans="1:13" x14ac:dyDescent="0.25">
      <c r="A6" t="s">
        <v>11</v>
      </c>
      <c r="B6" t="s">
        <v>32</v>
      </c>
      <c r="C6" t="s">
        <v>55</v>
      </c>
      <c r="D6" t="s">
        <v>29</v>
      </c>
      <c r="E6" t="s">
        <v>32</v>
      </c>
      <c r="F6" t="s">
        <v>55</v>
      </c>
      <c r="G6" t="s">
        <v>11</v>
      </c>
      <c r="H6" t="s">
        <v>31</v>
      </c>
      <c r="I6" t="s">
        <v>8</v>
      </c>
      <c r="J6">
        <v>1</v>
      </c>
      <c r="K6">
        <v>0</v>
      </c>
      <c r="M6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N'dwh'),N'SalesPersonID',N'int',1,0, (SELECT stgColumn.StageTableColumnID FROM conf.StageTable stgTable INNER JOIN conf.StageTableColumn stgColumn ON stgColumn.StageTableID = stgTable.StageTableID WHERE stgColumn.ColumnName = N'SalesPersonID' AND stgTable.SchemaName = N'stage_onpremisedb' AND stgTable.TableName = N'SalesOrderHeader'),(SELECT DimensionTableID FROM conf.DimensionTable WHERE TableName = N'SalesPerson' AND SchemaName = N'dwh'))</v>
      </c>
    </row>
    <row r="7" spans="1:13" x14ac:dyDescent="0.25">
      <c r="A7" t="s">
        <v>11</v>
      </c>
      <c r="B7" t="s">
        <v>32</v>
      </c>
      <c r="C7" t="s">
        <v>103</v>
      </c>
      <c r="D7" t="s">
        <v>29</v>
      </c>
      <c r="E7" t="s">
        <v>32</v>
      </c>
      <c r="F7" t="s">
        <v>56</v>
      </c>
      <c r="G7" t="s">
        <v>11</v>
      </c>
      <c r="H7" t="s">
        <v>28</v>
      </c>
      <c r="I7" t="s">
        <v>8</v>
      </c>
      <c r="J7">
        <v>0</v>
      </c>
      <c r="K7">
        <v>0</v>
      </c>
      <c r="M7" t="str">
        <f>IF(ISBLANK(G7),_xlfn.CONCAT("INSERT INTO conf.FactTableColumn(FactTableID, ColumnName, DataType, Nullable, BusinessKey, StageTableColumnID, DimensionTableID) VALUES ( (SELECT FactTableID FROM conf.FactTable WHERE TableName = N'",B7,"' AND SchemaName = N'",A7,"')",",N'",C7, "',N'",I7, "',",J7,",",K7,", (SELECT stgColumn.StageTableColumnID FROM conf.StageTable stgTable INNER JOIN conf.StageTableColumn stgColumn ON stgColumn.StageTableID = stgTable.StageTableID WHERE stgColumn.ColumnName = N'",F7,"' AND stgTable.SchemaName = N'",D7,"' AND stgTable.TableName = N'",E7,"'),","NULL)"),_xlfn.CONCAT("INSERT INTO conf.FactTableColumn(FactTableID, ColumnName, DataType, Nullable, BusinessKey, StageTableColumnID, DimensionTableID) VALUES ( (SELECT FactTableID FROM conf.FactTable WHERE TableName = N'",B7,"' AND SchemaName = N'",A7,"')",",N'",C7, "',N'",I7, "',",J7,",",K7,", (SELECT stgColumn.StageTableColumnID FROM conf.StageTable stgTable INNER JOIN conf.StageTableColumn stgColumn ON stgColumn.StageTableID = stgTable.StageTableID WHERE stgColumn.ColumnName = N'",F7,"' AND stgTable.SchemaName = N'",D7,"' AND stgTable.TableName = N'",E7,"'),","(SELECT DimensionTableID FROM conf.DimensionTable WHERE TableName = N'",H7,"' AND SchemaName = N'",G7,"'))"))</f>
        <v>INSERT INTO conf.FactTableColumn(FactTableID, ColumnName, DataType, Nullable, BusinessKey, StageTableColumnID, DimensionTableID) VALUES ( (SELECT FactTableID FROM conf.FactTable WHERE TableName = N'SalesOrderHeader' AND SchemaName = N'dwh'),N'BillAddressID',N'int',0,0, (SELECT stgColumn.StageTableColumnID FROM conf.StageTable stgTable INNER JOIN conf.StageTableColumn stgColumn ON stgColumn.StageTableID = stgTable.StageTableID WHERE stgColumn.ColumnName = N'BillToAddressID' AND stgTable.SchemaName = N'stage_onpremisedb' AND stgTable.TableName = N'SalesOrderHeader'),(SELECT DimensionTableID FROM conf.DimensionTable WHERE TableName = N'Address' AND SchemaName = N'dwh'))</v>
      </c>
    </row>
    <row r="8" spans="1:13" x14ac:dyDescent="0.25">
      <c r="A8" t="s">
        <v>11</v>
      </c>
      <c r="B8" t="s">
        <v>32</v>
      </c>
      <c r="C8" t="s">
        <v>104</v>
      </c>
      <c r="D8" t="s">
        <v>29</v>
      </c>
      <c r="E8" t="s">
        <v>32</v>
      </c>
      <c r="F8" t="s">
        <v>57</v>
      </c>
      <c r="G8" t="s">
        <v>11</v>
      </c>
      <c r="H8" t="s">
        <v>28</v>
      </c>
      <c r="I8" t="s">
        <v>8</v>
      </c>
      <c r="J8">
        <v>0</v>
      </c>
      <c r="K8">
        <v>0</v>
      </c>
      <c r="M8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N'dwh'),N'ShipAddressID',N'int',0,0, (SELECT stgColumn.StageTableColumnID FROM conf.StageTable stgTable INNER JOIN conf.StageTableColumn stgColumn ON stgColumn.StageTableID = stgTable.StageTableID WHERE stgColumn.ColumnName = N'ShipToAddressID' AND stgTable.SchemaName = N'stage_onpremisedb' AND stgTable.TableName = N'SalesOrderHeader'),(SELECT DimensionTableID FROM conf.DimensionTable WHERE TableName = N'Address' AND SchemaName = N'dwh'))</v>
      </c>
    </row>
    <row r="9" spans="1:13" x14ac:dyDescent="0.25">
      <c r="A9" t="s">
        <v>11</v>
      </c>
      <c r="B9" t="s">
        <v>32</v>
      </c>
      <c r="C9" t="s">
        <v>58</v>
      </c>
      <c r="D9" t="s">
        <v>29</v>
      </c>
      <c r="E9" t="s">
        <v>32</v>
      </c>
      <c r="F9" t="s">
        <v>58</v>
      </c>
      <c r="I9" t="s">
        <v>47</v>
      </c>
      <c r="J9">
        <v>0</v>
      </c>
      <c r="K9">
        <v>0</v>
      </c>
      <c r="M9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N'dwh'),N'SubTotal',N'money',0,0, (SELECT stgColumn.StageTableColumnID FROM conf.StageTable stgTable INNER JOIN conf.StageTableColumn stgColumn ON stgColumn.StageTableID = stgTable.StageTableID WHERE stgColumn.ColumnName = N'SubTotal' AND stgTable.SchemaName = N'stage_onpremisedb' AND stgTable.TableName = N'SalesOrderHeader'),NULL)</v>
      </c>
    </row>
    <row r="10" spans="1:13" x14ac:dyDescent="0.25">
      <c r="A10" t="s">
        <v>11</v>
      </c>
      <c r="B10" t="s">
        <v>32</v>
      </c>
      <c r="C10" t="s">
        <v>59</v>
      </c>
      <c r="D10" t="s">
        <v>29</v>
      </c>
      <c r="E10" t="s">
        <v>32</v>
      </c>
      <c r="F10" t="s">
        <v>59</v>
      </c>
      <c r="I10" t="s">
        <v>47</v>
      </c>
      <c r="J10">
        <v>0</v>
      </c>
      <c r="K10">
        <v>0</v>
      </c>
      <c r="M10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N'dwh'),N'TaxAmt',N'money',0,0, (SELECT stgColumn.StageTableColumnID FROM conf.StageTable stgTable INNER JOIN conf.StageTableColumn stgColumn ON stgColumn.StageTableID = stgTable.StageTableID WHERE stgColumn.ColumnName = N'TaxAmt' AND stgTable.SchemaName = N'stage_onpremisedb' AND stgTable.TableName = N'SalesOrderHeader'),NULL)</v>
      </c>
    </row>
    <row r="11" spans="1:13" x14ac:dyDescent="0.25">
      <c r="A11" t="s">
        <v>11</v>
      </c>
      <c r="B11" t="s">
        <v>32</v>
      </c>
      <c r="C11" t="s">
        <v>60</v>
      </c>
      <c r="D11" t="s">
        <v>29</v>
      </c>
      <c r="E11" t="s">
        <v>32</v>
      </c>
      <c r="F11" t="s">
        <v>60</v>
      </c>
      <c r="I11" t="s">
        <v>47</v>
      </c>
      <c r="J11">
        <v>0</v>
      </c>
      <c r="K11">
        <v>0</v>
      </c>
      <c r="M11" t="str">
        <f t="shared" si="0"/>
        <v>INSERT INTO conf.FactTableColumn(FactTableID, ColumnName, DataType, Nullable, BusinessKey, StageTableColumnID, DimensionTableID) VALUES ( (SELECT FactTableID FROM conf.FactTable WHERE TableName = N'SalesOrderHeader' AND SchemaName = N'dwh'),N'Freight',N'money',0,0, (SELECT stgColumn.StageTableColumnID FROM conf.StageTable stgTable INNER JOIN conf.StageTableColumn stgColumn ON stgColumn.StageTableID = stgTable.StageTableID WHERE stgColumn.ColumnName = N'Freight' AND stgTable.SchemaName = N'stage_onpremisedb' AND stgTable.TableName = N'SalesOrderHeader'),NULL)</v>
      </c>
    </row>
    <row r="58" spans="3:3" x14ac:dyDescent="0.25">
      <c r="C58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B97-602A-4405-A440-71F52C0C6415}">
  <sheetPr>
    <tabColor theme="6" tint="0.39997558519241921"/>
  </sheetPr>
  <dimension ref="A1:H3"/>
  <sheetViews>
    <sheetView tabSelected="1" topLeftCell="F1" workbookViewId="0">
      <selection activeCell="H16" sqref="H16"/>
    </sheetView>
  </sheetViews>
  <sheetFormatPr defaultRowHeight="15" x14ac:dyDescent="0.25"/>
  <cols>
    <col min="1" max="1" width="18" customWidth="1"/>
    <col min="2" max="2" width="19.140625" customWidth="1"/>
    <col min="3" max="3" width="21" customWidth="1"/>
    <col min="4" max="4" width="34.85546875" customWidth="1"/>
    <col min="5" max="5" width="18.7109375" customWidth="1"/>
    <col min="6" max="6" width="21.42578125" customWidth="1"/>
    <col min="8" max="8" width="227.5703125" bestFit="1" customWidth="1"/>
  </cols>
  <sheetData>
    <row r="1" spans="1:8" x14ac:dyDescent="0.25">
      <c r="A1" t="s">
        <v>0</v>
      </c>
      <c r="B1" t="s">
        <v>1</v>
      </c>
      <c r="C1" t="s">
        <v>94</v>
      </c>
      <c r="D1" t="s">
        <v>96</v>
      </c>
      <c r="E1" t="s">
        <v>84</v>
      </c>
      <c r="F1" t="s">
        <v>95</v>
      </c>
      <c r="H1" t="s">
        <v>2</v>
      </c>
    </row>
    <row r="2" spans="1:8" x14ac:dyDescent="0.25">
      <c r="A2" t="s">
        <v>11</v>
      </c>
      <c r="B2" t="s">
        <v>31</v>
      </c>
      <c r="C2" t="s">
        <v>97</v>
      </c>
      <c r="D2" t="str">
        <f>_xlfn.CONCAT(A2,".p_Load_",IF(C2="Dimension","D_","F_"),B2)</f>
        <v>dwh.p_Load_D_SalesPerson</v>
      </c>
      <c r="E2">
        <v>1</v>
      </c>
      <c r="F2">
        <v>1</v>
      </c>
      <c r="H2" t="str">
        <f xml:space="preserve"> IF(C2 = "Dimension",_xlfn.CONCAT("INSERT INTO etl.DwhMapping(LoadingProcedureName, DimensionTableID, FactTableID, Active,Layer) VALUES (N'",D2,"',(SELECT DimensionTableID FROM conf.DimensionTable WHERE TableName = N'",B2,"' AND SchemaName = N'",A2,"')",", NULL,",E2, ",",F2, ")"),_xlfn.CONCAT("INSERT INTO etl.DwhMapping(LoadingProcedureName, FactTableID, DimensionTableID, Active,Layer) VALUES (N'",D2,"',(SELECT FactTableID FROM conf.FactTable WHERE TableName = N'",B2,"' AND SchemaName = N'",A2,"')",", NULL,",E2, ",",F2, ")"))</f>
        <v>INSERT INTO etl.DwhMapping(LoadingProcedureName, DimensionTableID, FactTableID, Active,Layer) VALUES (N'dwh.p_Load_D_SalesPerson',(SELECT DimensionTableID FROM conf.DimensionTable WHERE TableName = N'SalesPerson' AND SchemaName = N'dwh'), NULL,1,1)</v>
      </c>
    </row>
    <row r="3" spans="1:8" x14ac:dyDescent="0.25">
      <c r="A3" t="s">
        <v>11</v>
      </c>
      <c r="B3" t="s">
        <v>32</v>
      </c>
      <c r="C3" t="s">
        <v>98</v>
      </c>
      <c r="D3" t="str">
        <f>_xlfn.CONCAT(A3,".p_Load_",IF(C3="Dimension","D_","F_"),B3)</f>
        <v>dwh.p_Load_F_SalesOrderHeader</v>
      </c>
      <c r="E3">
        <v>1</v>
      </c>
      <c r="F3">
        <v>1</v>
      </c>
      <c r="H3" t="str">
        <f xml:space="preserve"> IF(C3 = "Dimension",_xlfn.CONCAT("INSERT INTO etl.DwhMapping(LoadingProcedureName, DimensionTableID, FactTableID, Active,Layer) VALUES (N'",D3,"',(SELECT DimensionTableID FROM conf.DimensionTable WHERE TableName = N'",B3,"' AND SchemaName = N'",A3,"')",", NULL,",E3, ",",F3, ")"),_xlfn.CONCAT("INSERT INTO etl.DwhMapping(LoadingProcedureName, FactTableID, DimensionTableID, Active,Layer) VALUES (N'",D3,"',(SELECT FactTableID FROM conf.FactTable WHERE TableName = N'",B3,"' AND SchemaName = N'",A3,"')",", NULL,",E3, ",",F3, ")"))</f>
        <v>INSERT INTO etl.DwhMapping(LoadingProcedureName, FactTableID, DimensionTableID, Active,Layer) VALUES (N'dwh.p_Load_F_SalesOrderHeader',(SELECT FactTableID FROM conf.FactTable WHERE TableName = N'SalesOrderHeader' AND SchemaName = N'dwh'), NULL,1,1)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7021C45-3952-48BE-A482-1EE186556E02}">
          <x14:formula1>
            <xm:f>HiddenSheet!$C$6:$C$7</xm:f>
          </x14:formula1>
          <xm:sqref>C2:C3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895-4832-4904-ADD0-227404C1733E}">
  <sheetPr codeName="Sheet10"/>
  <dimension ref="C3:C7"/>
  <sheetViews>
    <sheetView workbookViewId="0">
      <selection activeCell="C8" sqref="C8"/>
    </sheetView>
  </sheetViews>
  <sheetFormatPr defaultRowHeight="15" x14ac:dyDescent="0.25"/>
  <sheetData>
    <row r="3" spans="3:3" x14ac:dyDescent="0.25">
      <c r="C3" t="s">
        <v>90</v>
      </c>
    </row>
    <row r="6" spans="3:3" x14ac:dyDescent="0.25">
      <c r="C6" t="s">
        <v>97</v>
      </c>
    </row>
    <row r="7" spans="3:3" x14ac:dyDescent="0.25">
      <c r="C7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CA2DA68D1AA64888002A72870A66A0" ma:contentTypeVersion="4" ma:contentTypeDescription="Vytvoří nový dokument" ma:contentTypeScope="" ma:versionID="98ca75b1fb4582e9b39c6b49a90482ba">
  <xsd:schema xmlns:xsd="http://www.w3.org/2001/XMLSchema" xmlns:xs="http://www.w3.org/2001/XMLSchema" xmlns:p="http://schemas.microsoft.com/office/2006/metadata/properties" xmlns:ns2="750785ec-025a-467f-88ed-73f83444c42c" xmlns:ns3="395b52f6-588a-4fba-9927-ccdfa4e9791a" targetNamespace="http://schemas.microsoft.com/office/2006/metadata/properties" ma:root="true" ma:fieldsID="8c32aecabf94cc61b8b9ba8df8b70e48" ns2:_="" ns3:_="">
    <xsd:import namespace="750785ec-025a-467f-88ed-73f83444c42c"/>
    <xsd:import namespace="395b52f6-588a-4fba-9927-ccdfa4e97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785ec-025a-467f-88ed-73f83444c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2f6-588a-4fba-9927-ccdfa4e97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5E53F-2B8C-4469-8C9B-1A3659EAE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9EB099-97DA-42D0-8934-E8C5323CE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785ec-025a-467f-88ed-73f83444c42c"/>
    <ds:schemaRef ds:uri="395b52f6-588a-4fba-9927-ccdfa4e97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01738-4FB6-4420-ACD5-05F4ADA235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 Area</vt:lpstr>
      <vt:lpstr>Tabular Model</vt:lpstr>
      <vt:lpstr>StageTable</vt:lpstr>
      <vt:lpstr>StageTableColumn</vt:lpstr>
      <vt:lpstr>StageMapping</vt:lpstr>
      <vt:lpstr>DimTable</vt:lpstr>
      <vt:lpstr>DimTableColumn</vt:lpstr>
      <vt:lpstr>FactTable</vt:lpstr>
      <vt:lpstr>FactTableColumn</vt:lpstr>
      <vt:lpstr>DWHMapping</vt:lpstr>
      <vt:lpstr>HiddenSheet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Samec</dc:creator>
  <cp:keywords/>
  <dc:description/>
  <cp:lastModifiedBy>Lukas</cp:lastModifiedBy>
  <cp:revision/>
  <dcterms:created xsi:type="dcterms:W3CDTF">2015-06-05T18:19:34Z</dcterms:created>
  <dcterms:modified xsi:type="dcterms:W3CDTF">2023-03-22T21:08:34Z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0x01010099CA2DA68D1AA64888002A72870A66A0</vt:lpwstr>
  </property>
</Properties>
</file>