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224365F0-8B43-4E66-8C52-5FC027A44DD5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  <sheet name="Tabelle2" sheetId="2" r:id="rId2"/>
  </sheets>
  <definedNames>
    <definedName name="solver_adj" localSheetId="0" hidden="1">Tabelle1!$J$7:$J$12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Tabelle1!$J$10</definedName>
    <definedName name="solver_lhs10" localSheetId="0" hidden="1">Tabelle1!$J$12</definedName>
    <definedName name="solver_lhs11" localSheetId="0" hidden="1">Tabelle1!$J$12</definedName>
    <definedName name="solver_lhs12" localSheetId="0" hidden="1">Tabelle1!$J$12</definedName>
    <definedName name="solver_lhs13" localSheetId="0" hidden="1">Tabelle1!$J$12</definedName>
    <definedName name="solver_lhs14" localSheetId="0" hidden="1">Tabelle1!$J$12</definedName>
    <definedName name="solver_lhs15" localSheetId="0" hidden="1">Tabelle1!$J$12</definedName>
    <definedName name="solver_lhs16" localSheetId="0" hidden="1">Tabelle1!$J$12</definedName>
    <definedName name="solver_lhs2" localSheetId="0" hidden="1">Tabelle1!$J$10</definedName>
    <definedName name="solver_lhs3" localSheetId="0" hidden="1">Tabelle1!#REF!</definedName>
    <definedName name="solver_lhs4" localSheetId="0" hidden="1">Tabelle1!#REF!</definedName>
    <definedName name="solver_lhs5" localSheetId="0" hidden="1">Tabelle1!#REF!</definedName>
    <definedName name="solver_lhs6" localSheetId="0" hidden="1">Tabelle1!#REF!</definedName>
    <definedName name="solver_lhs7" localSheetId="0" hidden="1">Tabelle1!$J$11</definedName>
    <definedName name="solver_lhs8" localSheetId="0" hidden="1">Tabelle1!$J$11</definedName>
    <definedName name="solver_lhs9" localSheetId="0" hidden="1">Tabelle1!$J$12</definedName>
    <definedName name="solver_mip" localSheetId="0" hidden="1">2147483647</definedName>
    <definedName name="solver_mni" localSheetId="0" hidden="1">30</definedName>
    <definedName name="solver_mrt" localSheetId="0" hidden="1">0.01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Tabelle1!$A$24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2" localSheetId="0" hidden="1">0.07</definedName>
    <definedName name="solver_rhs3" localSheetId="0" hidden="1">0</definedName>
    <definedName name="solver_rhs4" localSheetId="0" hidden="1">2</definedName>
    <definedName name="solver_rhs5" localSheetId="0" hidden="1">0.5</definedName>
    <definedName name="solver_rhs6" localSheetId="0" hidden="1">2</definedName>
    <definedName name="solver_rhs7" localSheetId="0" hidden="1">1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J9" i="1"/>
  <c r="E37" i="1"/>
  <c r="E38" i="1"/>
  <c r="E36" i="1"/>
  <c r="F28" i="1"/>
  <c r="F29" i="1"/>
  <c r="F30" i="1"/>
  <c r="F31" i="1"/>
  <c r="F32" i="1"/>
  <c r="F33" i="1"/>
  <c r="F34" i="1"/>
  <c r="F35" i="1"/>
  <c r="F36" i="1"/>
  <c r="F37" i="1"/>
  <c r="F38" i="1"/>
  <c r="F39" i="1" l="1"/>
  <c r="F40" i="1" l="1"/>
  <c r="E39" i="1"/>
  <c r="K10" i="1"/>
  <c r="K11" i="1"/>
  <c r="F41" i="1" l="1"/>
  <c r="E40" i="1"/>
  <c r="J18" i="1"/>
  <c r="H34" i="1"/>
  <c r="F42" i="1" l="1"/>
  <c r="E41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29" i="1"/>
  <c r="H30" i="1"/>
  <c r="H31" i="1"/>
  <c r="H32" i="1"/>
  <c r="H33" i="1"/>
  <c r="H28" i="1"/>
  <c r="F43" i="1" l="1"/>
  <c r="E42" i="1"/>
  <c r="W28" i="1"/>
  <c r="X28" i="1" s="1"/>
  <c r="AC28" i="1"/>
  <c r="F44" i="1" l="1"/>
  <c r="E43" i="1"/>
  <c r="J28" i="1"/>
  <c r="D28" i="1" s="1"/>
  <c r="F45" i="1" l="1"/>
  <c r="E44" i="1"/>
  <c r="AB28" i="1"/>
  <c r="F46" i="1" l="1"/>
  <c r="E45" i="1"/>
  <c r="AF28" i="1"/>
  <c r="F47" i="1" l="1"/>
  <c r="E46" i="1"/>
  <c r="U28" i="1"/>
  <c r="K28" i="1" s="1"/>
  <c r="T28" i="1" s="1"/>
  <c r="F48" i="1" l="1"/>
  <c r="E47" i="1"/>
  <c r="AA28" i="1"/>
  <c r="AD28" i="1"/>
  <c r="AE28" i="1" s="1"/>
  <c r="AG28" i="1" s="1"/>
  <c r="L28" i="1"/>
  <c r="M28" i="1"/>
  <c r="N28" i="1"/>
  <c r="O28" i="1"/>
  <c r="P28" i="1" s="1"/>
  <c r="Q28" i="1" s="1"/>
  <c r="R28" i="1" s="1"/>
  <c r="S28" i="1" s="1"/>
  <c r="F49" i="1" l="1"/>
  <c r="E48" i="1"/>
  <c r="T29" i="1"/>
  <c r="F50" i="1" l="1"/>
  <c r="E49" i="1"/>
  <c r="T30" i="1"/>
  <c r="F51" i="1" l="1"/>
  <c r="E50" i="1"/>
  <c r="T31" i="1"/>
  <c r="F52" i="1" l="1"/>
  <c r="E51" i="1"/>
  <c r="T32" i="1"/>
  <c r="F53" i="1" l="1"/>
  <c r="E52" i="1"/>
  <c r="U29" i="1"/>
  <c r="V29" i="1" s="1"/>
  <c r="W29" i="1" s="1"/>
  <c r="F54" i="1" l="1"/>
  <c r="E53" i="1"/>
  <c r="J29" i="1"/>
  <c r="AA29" i="1"/>
  <c r="Y29" i="1"/>
  <c r="X29" i="1"/>
  <c r="Z29" i="1" s="1"/>
  <c r="F55" i="1" l="1"/>
  <c r="E54" i="1"/>
  <c r="U30" i="1"/>
  <c r="AA30" i="1" s="1"/>
  <c r="D29" i="1"/>
  <c r="AB29" i="1"/>
  <c r="K29" i="1"/>
  <c r="N29" i="1" s="1"/>
  <c r="AF29" i="1"/>
  <c r="AC29" i="1"/>
  <c r="AD29" i="1" s="1"/>
  <c r="AE29" i="1" s="1"/>
  <c r="AG29" i="1" s="1"/>
  <c r="T33" i="1"/>
  <c r="F56" i="1" l="1"/>
  <c r="E55" i="1"/>
  <c r="V30" i="1"/>
  <c r="W30" i="1" s="1"/>
  <c r="X30" i="1" s="1"/>
  <c r="Z30" i="1" s="1"/>
  <c r="M29" i="1"/>
  <c r="O29" i="1"/>
  <c r="P29" i="1" s="1"/>
  <c r="Q29" i="1" s="1"/>
  <c r="R29" i="1" s="1"/>
  <c r="S29" i="1" s="1"/>
  <c r="L29" i="1"/>
  <c r="J30" i="1"/>
  <c r="F57" i="1" l="1"/>
  <c r="E56" i="1"/>
  <c r="Y30" i="1"/>
  <c r="AC30" i="1" s="1"/>
  <c r="U31" i="1"/>
  <c r="V31" i="1" s="1"/>
  <c r="D30" i="1"/>
  <c r="K30" i="1"/>
  <c r="AF30" i="1"/>
  <c r="AB30" i="1"/>
  <c r="AD30" i="1"/>
  <c r="AE30" i="1" s="1"/>
  <c r="AG30" i="1" s="1"/>
  <c r="F58" i="1" l="1"/>
  <c r="E57" i="1"/>
  <c r="AA31" i="1"/>
  <c r="W31" i="1"/>
  <c r="Y31" i="1" s="1"/>
  <c r="J31" i="1"/>
  <c r="M30" i="1"/>
  <c r="L30" i="1"/>
  <c r="T34" i="1"/>
  <c r="N30" i="1"/>
  <c r="O30" i="1"/>
  <c r="P30" i="1" s="1"/>
  <c r="Q30" i="1" s="1"/>
  <c r="R30" i="1" s="1"/>
  <c r="S30" i="1" s="1"/>
  <c r="F59" i="1" l="1"/>
  <c r="E58" i="1"/>
  <c r="U32" i="1"/>
  <c r="AA32" i="1" s="1"/>
  <c r="D31" i="1"/>
  <c r="X31" i="1"/>
  <c r="Z31" i="1" s="1"/>
  <c r="AC31" i="1"/>
  <c r="K31" i="1"/>
  <c r="AB31" i="1"/>
  <c r="AF31" i="1"/>
  <c r="AD31" i="1"/>
  <c r="AE31" i="1" s="1"/>
  <c r="AG31" i="1" s="1"/>
  <c r="F60" i="1" l="1"/>
  <c r="E59" i="1"/>
  <c r="V32" i="1"/>
  <c r="W32" i="1" s="1"/>
  <c r="Y32" i="1" s="1"/>
  <c r="J32" i="1"/>
  <c r="L31" i="1"/>
  <c r="O31" i="1"/>
  <c r="P31" i="1" s="1"/>
  <c r="Q31" i="1" s="1"/>
  <c r="R31" i="1" s="1"/>
  <c r="S31" i="1" s="1"/>
  <c r="N31" i="1"/>
  <c r="M31" i="1"/>
  <c r="T35" i="1"/>
  <c r="F61" i="1" l="1"/>
  <c r="E60" i="1"/>
  <c r="U33" i="1"/>
  <c r="D32" i="1"/>
  <c r="AC32" i="1"/>
  <c r="AD32" i="1" s="1"/>
  <c r="AE32" i="1" s="1"/>
  <c r="AG32" i="1" s="1"/>
  <c r="V33" i="1"/>
  <c r="AA33" i="1"/>
  <c r="X32" i="1"/>
  <c r="Z32" i="1" s="1"/>
  <c r="K32" i="1"/>
  <c r="AF32" i="1"/>
  <c r="AB32" i="1"/>
  <c r="F62" i="1" l="1"/>
  <c r="E61" i="1"/>
  <c r="W33" i="1"/>
  <c r="Y33" i="1" s="1"/>
  <c r="J33" i="1"/>
  <c r="U34" i="1" s="1"/>
  <c r="N32" i="1"/>
  <c r="O32" i="1"/>
  <c r="P32" i="1" s="1"/>
  <c r="Q32" i="1" s="1"/>
  <c r="R32" i="1" s="1"/>
  <c r="S32" i="1" s="1"/>
  <c r="M32" i="1"/>
  <c r="L32" i="1"/>
  <c r="T36" i="1"/>
  <c r="F63" i="1" l="1"/>
  <c r="E62" i="1"/>
  <c r="B28" i="1"/>
  <c r="AC33" i="1"/>
  <c r="AD33" i="1" s="1"/>
  <c r="AE33" i="1" s="1"/>
  <c r="AG33" i="1" s="1"/>
  <c r="AA34" i="1"/>
  <c r="V34" i="1"/>
  <c r="X33" i="1"/>
  <c r="Z33" i="1" s="1"/>
  <c r="C28" i="1" s="1"/>
  <c r="A28" i="1" s="1"/>
  <c r="K33" i="1"/>
  <c r="AB33" i="1"/>
  <c r="AF33" i="1"/>
  <c r="D33" i="1"/>
  <c r="F64" i="1" l="1"/>
  <c r="E63" i="1"/>
  <c r="W34" i="1"/>
  <c r="Y34" i="1" s="1"/>
  <c r="J34" i="1"/>
  <c r="U35" i="1" s="1"/>
  <c r="N33" i="1"/>
  <c r="T37" i="1"/>
  <c r="M33" i="1"/>
  <c r="O33" i="1"/>
  <c r="P33" i="1" s="1"/>
  <c r="Q33" i="1" s="1"/>
  <c r="R33" i="1" s="1"/>
  <c r="S33" i="1" s="1"/>
  <c r="L33" i="1"/>
  <c r="F65" i="1" l="1"/>
  <c r="E64" i="1"/>
  <c r="AA35" i="1"/>
  <c r="V35" i="1"/>
  <c r="X34" i="1"/>
  <c r="Z34" i="1" s="1"/>
  <c r="C29" i="1" s="1"/>
  <c r="B29" i="1"/>
  <c r="AC34" i="1"/>
  <c r="AD34" i="1" s="1"/>
  <c r="AE34" i="1" s="1"/>
  <c r="AG34" i="1" s="1"/>
  <c r="K34" i="1"/>
  <c r="AB34" i="1"/>
  <c r="AF34" i="1"/>
  <c r="D34" i="1"/>
  <c r="F66" i="1" l="1"/>
  <c r="E65" i="1"/>
  <c r="A29" i="1"/>
  <c r="W35" i="1"/>
  <c r="Y35" i="1" s="1"/>
  <c r="J35" i="1"/>
  <c r="U36" i="1" s="1"/>
  <c r="O34" i="1"/>
  <c r="P34" i="1" s="1"/>
  <c r="Q34" i="1" s="1"/>
  <c r="R34" i="1" s="1"/>
  <c r="S34" i="1" s="1"/>
  <c r="L34" i="1"/>
  <c r="M34" i="1"/>
  <c r="N34" i="1"/>
  <c r="T38" i="1"/>
  <c r="F67" i="1" l="1"/>
  <c r="E66" i="1"/>
  <c r="E25" i="1" s="1"/>
  <c r="V36" i="1"/>
  <c r="AA36" i="1"/>
  <c r="X35" i="1"/>
  <c r="Z35" i="1" s="1"/>
  <c r="C30" i="1" s="1"/>
  <c r="B30" i="1"/>
  <c r="AC35" i="1"/>
  <c r="AD35" i="1" s="1"/>
  <c r="AE35" i="1" s="1"/>
  <c r="AG35" i="1" s="1"/>
  <c r="AF35" i="1"/>
  <c r="AB35" i="1"/>
  <c r="D35" i="1"/>
  <c r="K35" i="1"/>
  <c r="F68" i="1" l="1"/>
  <c r="E67" i="1"/>
  <c r="A30" i="1"/>
  <c r="W36" i="1"/>
  <c r="Y36" i="1" s="1"/>
  <c r="J36" i="1"/>
  <c r="U37" i="1" s="1"/>
  <c r="N35" i="1"/>
  <c r="L35" i="1"/>
  <c r="T39" i="1"/>
  <c r="O35" i="1"/>
  <c r="P35" i="1" s="1"/>
  <c r="Q35" i="1" s="1"/>
  <c r="R35" i="1" s="1"/>
  <c r="S35" i="1" s="1"/>
  <c r="M35" i="1"/>
  <c r="F69" i="1" l="1"/>
  <c r="E68" i="1"/>
  <c r="B31" i="1"/>
  <c r="AC36" i="1"/>
  <c r="AD36" i="1" s="1"/>
  <c r="AE36" i="1" s="1"/>
  <c r="AG36" i="1" s="1"/>
  <c r="AA37" i="1"/>
  <c r="V37" i="1"/>
  <c r="X36" i="1"/>
  <c r="Z36" i="1" s="1"/>
  <c r="C31" i="1" s="1"/>
  <c r="A31" i="1" s="1"/>
  <c r="AF36" i="1"/>
  <c r="AB36" i="1"/>
  <c r="D36" i="1"/>
  <c r="K36" i="1"/>
  <c r="F70" i="1" l="1"/>
  <c r="E69" i="1"/>
  <c r="W37" i="1"/>
  <c r="Y37" i="1" s="1"/>
  <c r="J37" i="1"/>
  <c r="U38" i="1" s="1"/>
  <c r="L36" i="1"/>
  <c r="O36" i="1"/>
  <c r="P36" i="1" s="1"/>
  <c r="Q36" i="1" s="1"/>
  <c r="R36" i="1" s="1"/>
  <c r="S36" i="1" s="1"/>
  <c r="N36" i="1"/>
  <c r="T40" i="1"/>
  <c r="M36" i="1"/>
  <c r="F71" i="1" l="1"/>
  <c r="E70" i="1"/>
  <c r="V38" i="1"/>
  <c r="AA38" i="1"/>
  <c r="X37" i="1"/>
  <c r="Z37" i="1" s="1"/>
  <c r="C32" i="1" s="1"/>
  <c r="B32" i="1"/>
  <c r="AC37" i="1"/>
  <c r="AD37" i="1" s="1"/>
  <c r="AE37" i="1" s="1"/>
  <c r="AG37" i="1" s="1"/>
  <c r="AF37" i="1"/>
  <c r="AB37" i="1"/>
  <c r="K37" i="1"/>
  <c r="D37" i="1"/>
  <c r="F72" i="1" l="1"/>
  <c r="E71" i="1"/>
  <c r="A32" i="1"/>
  <c r="W38" i="1"/>
  <c r="Y38" i="1" s="1"/>
  <c r="J38" i="1"/>
  <c r="U39" i="1" s="1"/>
  <c r="N37" i="1"/>
  <c r="T41" i="1"/>
  <c r="M37" i="1"/>
  <c r="O37" i="1"/>
  <c r="P37" i="1" s="1"/>
  <c r="Q37" i="1" s="1"/>
  <c r="R37" i="1" s="1"/>
  <c r="S37" i="1" s="1"/>
  <c r="L37" i="1"/>
  <c r="F73" i="1" l="1"/>
  <c r="E72" i="1"/>
  <c r="B33" i="1"/>
  <c r="A33" i="1" s="1"/>
  <c r="AC38" i="1"/>
  <c r="AD38" i="1" s="1"/>
  <c r="AE38" i="1" s="1"/>
  <c r="AG38" i="1" s="1"/>
  <c r="V39" i="1"/>
  <c r="AA39" i="1"/>
  <c r="X38" i="1"/>
  <c r="Z38" i="1" s="1"/>
  <c r="AF38" i="1"/>
  <c r="AB38" i="1"/>
  <c r="K38" i="1"/>
  <c r="D38" i="1"/>
  <c r="F74" i="1" l="1"/>
  <c r="E73" i="1"/>
  <c r="W39" i="1"/>
  <c r="Y39" i="1" s="1"/>
  <c r="J39" i="1"/>
  <c r="U40" i="1" s="1"/>
  <c r="N38" i="1"/>
  <c r="T42" i="1"/>
  <c r="L38" i="1"/>
  <c r="M38" i="1"/>
  <c r="O38" i="1"/>
  <c r="P38" i="1" s="1"/>
  <c r="Q38" i="1" s="1"/>
  <c r="R38" i="1" s="1"/>
  <c r="S38" i="1" s="1"/>
  <c r="F75" i="1" l="1"/>
  <c r="E74" i="1"/>
  <c r="B34" i="1"/>
  <c r="A34" i="1" s="1"/>
  <c r="AC39" i="1"/>
  <c r="AD39" i="1" s="1"/>
  <c r="AE39" i="1" s="1"/>
  <c r="AG39" i="1" s="1"/>
  <c r="AA40" i="1"/>
  <c r="V40" i="1"/>
  <c r="X39" i="1"/>
  <c r="Z39" i="1" s="1"/>
  <c r="K39" i="1"/>
  <c r="AF39" i="1"/>
  <c r="AB39" i="1"/>
  <c r="D39" i="1"/>
  <c r="F76" i="1" l="1"/>
  <c r="E75" i="1"/>
  <c r="W40" i="1"/>
  <c r="Y40" i="1" s="1"/>
  <c r="J40" i="1"/>
  <c r="U41" i="1" s="1"/>
  <c r="O39" i="1"/>
  <c r="P39" i="1" s="1"/>
  <c r="Q39" i="1" s="1"/>
  <c r="R39" i="1" s="1"/>
  <c r="S39" i="1" s="1"/>
  <c r="M39" i="1"/>
  <c r="N39" i="1"/>
  <c r="L39" i="1"/>
  <c r="T43" i="1"/>
  <c r="F77" i="1" l="1"/>
  <c r="E76" i="1"/>
  <c r="X40" i="1"/>
  <c r="Z40" i="1" s="1"/>
  <c r="AA41" i="1"/>
  <c r="V41" i="1"/>
  <c r="B35" i="1"/>
  <c r="A35" i="1" s="1"/>
  <c r="AC40" i="1"/>
  <c r="AD40" i="1" s="1"/>
  <c r="AE40" i="1" s="1"/>
  <c r="AG40" i="1" s="1"/>
  <c r="AF40" i="1"/>
  <c r="AB40" i="1"/>
  <c r="D40" i="1"/>
  <c r="K40" i="1"/>
  <c r="F78" i="1" l="1"/>
  <c r="E77" i="1"/>
  <c r="W41" i="1"/>
  <c r="Y41" i="1" s="1"/>
  <c r="J41" i="1"/>
  <c r="U42" i="1" s="1"/>
  <c r="M40" i="1"/>
  <c r="L40" i="1"/>
  <c r="O40" i="1"/>
  <c r="P40" i="1" s="1"/>
  <c r="Q40" i="1" s="1"/>
  <c r="R40" i="1" s="1"/>
  <c r="S40" i="1" s="1"/>
  <c r="T44" i="1"/>
  <c r="N40" i="1"/>
  <c r="F79" i="1" l="1"/>
  <c r="E78" i="1"/>
  <c r="X41" i="1"/>
  <c r="Z41" i="1" s="1"/>
  <c r="AA42" i="1"/>
  <c r="V42" i="1"/>
  <c r="B36" i="1"/>
  <c r="A36" i="1" s="1"/>
  <c r="AC41" i="1"/>
  <c r="AD41" i="1" s="1"/>
  <c r="AE41" i="1" s="1"/>
  <c r="AG41" i="1" s="1"/>
  <c r="AF41" i="1"/>
  <c r="D41" i="1"/>
  <c r="AB41" i="1"/>
  <c r="K41" i="1"/>
  <c r="F80" i="1" l="1"/>
  <c r="E79" i="1"/>
  <c r="W42" i="1"/>
  <c r="Y42" i="1" s="1"/>
  <c r="O41" i="1"/>
  <c r="P41" i="1" s="1"/>
  <c r="Q41" i="1" s="1"/>
  <c r="R41" i="1" s="1"/>
  <c r="S41" i="1" s="1"/>
  <c r="M41" i="1"/>
  <c r="T45" i="1"/>
  <c r="N41" i="1"/>
  <c r="L41" i="1"/>
  <c r="J42" i="1"/>
  <c r="U43" i="1" s="1"/>
  <c r="F81" i="1" l="1"/>
  <c r="E80" i="1"/>
  <c r="X42" i="1"/>
  <c r="Z42" i="1" s="1"/>
  <c r="V43" i="1"/>
  <c r="AA43" i="1"/>
  <c r="B37" i="1"/>
  <c r="A37" i="1" s="1"/>
  <c r="AC42" i="1"/>
  <c r="AD42" i="1" s="1"/>
  <c r="AE42" i="1" s="1"/>
  <c r="AG42" i="1" s="1"/>
  <c r="D42" i="1"/>
  <c r="K42" i="1"/>
  <c r="AB42" i="1"/>
  <c r="AF42" i="1"/>
  <c r="F82" i="1" l="1"/>
  <c r="E81" i="1"/>
  <c r="W43" i="1"/>
  <c r="Y43" i="1" s="1"/>
  <c r="L42" i="1"/>
  <c r="O42" i="1"/>
  <c r="P42" i="1" s="1"/>
  <c r="Q42" i="1" s="1"/>
  <c r="R42" i="1" s="1"/>
  <c r="S42" i="1" s="1"/>
  <c r="T46" i="1"/>
  <c r="M42" i="1"/>
  <c r="N42" i="1"/>
  <c r="J43" i="1"/>
  <c r="U44" i="1" s="1"/>
  <c r="F83" i="1" l="1"/>
  <c r="E82" i="1"/>
  <c r="X43" i="1"/>
  <c r="Z43" i="1" s="1"/>
  <c r="AA44" i="1"/>
  <c r="V44" i="1"/>
  <c r="B38" i="1"/>
  <c r="A38" i="1" s="1"/>
  <c r="AC43" i="1"/>
  <c r="AD43" i="1" s="1"/>
  <c r="AE43" i="1" s="1"/>
  <c r="AG43" i="1" s="1"/>
  <c r="D43" i="1"/>
  <c r="AF43" i="1"/>
  <c r="AB43" i="1"/>
  <c r="K43" i="1"/>
  <c r="F84" i="1" l="1"/>
  <c r="E83" i="1"/>
  <c r="W44" i="1"/>
  <c r="Y44" i="1" s="1"/>
  <c r="O43" i="1"/>
  <c r="P43" i="1" s="1"/>
  <c r="Q43" i="1" s="1"/>
  <c r="R43" i="1" s="1"/>
  <c r="S43" i="1" s="1"/>
  <c r="N43" i="1"/>
  <c r="L43" i="1"/>
  <c r="M43" i="1"/>
  <c r="T47" i="1"/>
  <c r="J44" i="1"/>
  <c r="U45" i="1" s="1"/>
  <c r="F85" i="1" l="1"/>
  <c r="E84" i="1"/>
  <c r="X44" i="1"/>
  <c r="Z44" i="1" s="1"/>
  <c r="AA45" i="1"/>
  <c r="V45" i="1"/>
  <c r="W45" i="1" s="1"/>
  <c r="X45" i="1" s="1"/>
  <c r="B39" i="1"/>
  <c r="A39" i="1" s="1"/>
  <c r="AC44" i="1"/>
  <c r="AD44" i="1" s="1"/>
  <c r="AE44" i="1" s="1"/>
  <c r="AG44" i="1" s="1"/>
  <c r="K44" i="1"/>
  <c r="AB44" i="1"/>
  <c r="D44" i="1"/>
  <c r="AF44" i="1"/>
  <c r="F86" i="1" l="1"/>
  <c r="E85" i="1"/>
  <c r="Z45" i="1"/>
  <c r="Y45" i="1"/>
  <c r="J45" i="1"/>
  <c r="U46" i="1" s="1"/>
  <c r="T48" i="1"/>
  <c r="M44" i="1"/>
  <c r="N44" i="1"/>
  <c r="O44" i="1"/>
  <c r="P44" i="1" s="1"/>
  <c r="Q44" i="1" s="1"/>
  <c r="R44" i="1" s="1"/>
  <c r="S44" i="1" s="1"/>
  <c r="L44" i="1"/>
  <c r="F87" i="1" l="1"/>
  <c r="E86" i="1"/>
  <c r="AA46" i="1"/>
  <c r="V46" i="1"/>
  <c r="W46" i="1" s="1"/>
  <c r="X46" i="1" s="1"/>
  <c r="Z46" i="1" s="1"/>
  <c r="B40" i="1"/>
  <c r="A40" i="1" s="1"/>
  <c r="AC45" i="1"/>
  <c r="AF45" i="1"/>
  <c r="D45" i="1"/>
  <c r="AB45" i="1"/>
  <c r="K45" i="1"/>
  <c r="AD45" i="1"/>
  <c r="AE45" i="1" s="1"/>
  <c r="AG45" i="1" s="1"/>
  <c r="F88" i="1" l="1"/>
  <c r="E87" i="1"/>
  <c r="Y46" i="1"/>
  <c r="J46" i="1"/>
  <c r="U47" i="1" s="1"/>
  <c r="O45" i="1"/>
  <c r="P45" i="1" s="1"/>
  <c r="Q45" i="1" s="1"/>
  <c r="R45" i="1" s="1"/>
  <c r="S45" i="1" s="1"/>
  <c r="T49" i="1"/>
  <c r="N45" i="1"/>
  <c r="M45" i="1"/>
  <c r="L45" i="1"/>
  <c r="F89" i="1" l="1"/>
  <c r="E88" i="1"/>
  <c r="AA47" i="1"/>
  <c r="V47" i="1"/>
  <c r="W47" i="1" s="1"/>
  <c r="X47" i="1" s="1"/>
  <c r="Z47" i="1" s="1"/>
  <c r="B41" i="1"/>
  <c r="A41" i="1" s="1"/>
  <c r="AC46" i="1"/>
  <c r="D46" i="1"/>
  <c r="AF46" i="1"/>
  <c r="AB46" i="1"/>
  <c r="K46" i="1"/>
  <c r="AD46" i="1"/>
  <c r="AE46" i="1" s="1"/>
  <c r="AG46" i="1" s="1"/>
  <c r="F90" i="1" l="1"/>
  <c r="E89" i="1"/>
  <c r="Y47" i="1"/>
  <c r="B42" i="1" s="1"/>
  <c r="A42" i="1" s="1"/>
  <c r="J47" i="1"/>
  <c r="U48" i="1" s="1"/>
  <c r="N46" i="1"/>
  <c r="T50" i="1"/>
  <c r="L46" i="1"/>
  <c r="M46" i="1"/>
  <c r="O46" i="1"/>
  <c r="P46" i="1" s="1"/>
  <c r="Q46" i="1" s="1"/>
  <c r="R46" i="1" s="1"/>
  <c r="S46" i="1" s="1"/>
  <c r="F91" i="1" l="1"/>
  <c r="E90" i="1"/>
  <c r="AC47" i="1"/>
  <c r="AA48" i="1"/>
  <c r="V48" i="1"/>
  <c r="W48" i="1" s="1"/>
  <c r="D47" i="1"/>
  <c r="AF47" i="1"/>
  <c r="AB47" i="1"/>
  <c r="K47" i="1"/>
  <c r="AD47" i="1"/>
  <c r="AE47" i="1" s="1"/>
  <c r="AG47" i="1" s="1"/>
  <c r="F92" i="1" l="1"/>
  <c r="E91" i="1"/>
  <c r="X48" i="1"/>
  <c r="Z48" i="1" s="1"/>
  <c r="Y48" i="1"/>
  <c r="J48" i="1"/>
  <c r="U49" i="1" s="1"/>
  <c r="O47" i="1"/>
  <c r="P47" i="1" s="1"/>
  <c r="Q47" i="1" s="1"/>
  <c r="R47" i="1" s="1"/>
  <c r="S47" i="1" s="1"/>
  <c r="T51" i="1"/>
  <c r="L47" i="1"/>
  <c r="N47" i="1"/>
  <c r="M47" i="1"/>
  <c r="F93" i="1" l="1"/>
  <c r="E92" i="1"/>
  <c r="V49" i="1"/>
  <c r="W49" i="1" s="1"/>
  <c r="X49" i="1" s="1"/>
  <c r="Z49" i="1" s="1"/>
  <c r="AA49" i="1"/>
  <c r="B43" i="1"/>
  <c r="A43" i="1" s="1"/>
  <c r="AC48" i="1"/>
  <c r="AD48" i="1" s="1"/>
  <c r="AE48" i="1" s="1"/>
  <c r="AG48" i="1" s="1"/>
  <c r="K48" i="1"/>
  <c r="AB48" i="1"/>
  <c r="D48" i="1"/>
  <c r="AF48" i="1"/>
  <c r="F94" i="1" l="1"/>
  <c r="E93" i="1"/>
  <c r="Y49" i="1"/>
  <c r="B44" i="1" s="1"/>
  <c r="A44" i="1" s="1"/>
  <c r="J49" i="1"/>
  <c r="U50" i="1" s="1"/>
  <c r="N48" i="1"/>
  <c r="T52" i="1"/>
  <c r="O48" i="1"/>
  <c r="P48" i="1" s="1"/>
  <c r="Q48" i="1" s="1"/>
  <c r="R48" i="1" s="1"/>
  <c r="S48" i="1" s="1"/>
  <c r="L48" i="1"/>
  <c r="M48" i="1"/>
  <c r="F95" i="1" l="1"/>
  <c r="E94" i="1"/>
  <c r="AC49" i="1"/>
  <c r="AD49" i="1" s="1"/>
  <c r="AE49" i="1" s="1"/>
  <c r="AG49" i="1" s="1"/>
  <c r="V50" i="1"/>
  <c r="W50" i="1" s="1"/>
  <c r="AA50" i="1"/>
  <c r="AF49" i="1"/>
  <c r="AB49" i="1"/>
  <c r="K49" i="1"/>
  <c r="D49" i="1"/>
  <c r="F96" i="1" l="1"/>
  <c r="E95" i="1"/>
  <c r="X50" i="1"/>
  <c r="Z50" i="1" s="1"/>
  <c r="Y50" i="1"/>
  <c r="J50" i="1"/>
  <c r="U51" i="1" s="1"/>
  <c r="O49" i="1"/>
  <c r="P49" i="1" s="1"/>
  <c r="Q49" i="1" s="1"/>
  <c r="R49" i="1" s="1"/>
  <c r="S49" i="1" s="1"/>
  <c r="M49" i="1"/>
  <c r="L49" i="1"/>
  <c r="T53" i="1"/>
  <c r="N49" i="1"/>
  <c r="F97" i="1" l="1"/>
  <c r="E96" i="1"/>
  <c r="B45" i="1"/>
  <c r="A45" i="1" s="1"/>
  <c r="AC50" i="1"/>
  <c r="AA51" i="1"/>
  <c r="V51" i="1"/>
  <c r="W51" i="1" s="1"/>
  <c r="X51" i="1" s="1"/>
  <c r="Z51" i="1" s="1"/>
  <c r="AF50" i="1"/>
  <c r="D50" i="1"/>
  <c r="AB50" i="1"/>
  <c r="K50" i="1"/>
  <c r="AD50" i="1"/>
  <c r="AE50" i="1" s="1"/>
  <c r="AG50" i="1" s="1"/>
  <c r="F98" i="1" l="1"/>
  <c r="E97" i="1"/>
  <c r="Y51" i="1"/>
  <c r="J51" i="1"/>
  <c r="U52" i="1" s="1"/>
  <c r="O50" i="1"/>
  <c r="P50" i="1" s="1"/>
  <c r="Q50" i="1" s="1"/>
  <c r="R50" i="1" s="1"/>
  <c r="S50" i="1" s="1"/>
  <c r="L50" i="1"/>
  <c r="T54" i="1"/>
  <c r="N50" i="1"/>
  <c r="M50" i="1"/>
  <c r="F99" i="1" l="1"/>
  <c r="E98" i="1"/>
  <c r="AA52" i="1"/>
  <c r="V52" i="1"/>
  <c r="W52" i="1" s="1"/>
  <c r="X52" i="1" s="1"/>
  <c r="Z52" i="1" s="1"/>
  <c r="B46" i="1"/>
  <c r="A46" i="1" s="1"/>
  <c r="AC51" i="1"/>
  <c r="K51" i="1"/>
  <c r="D51" i="1"/>
  <c r="AB51" i="1"/>
  <c r="AF51" i="1"/>
  <c r="AD51" i="1"/>
  <c r="AE51" i="1" s="1"/>
  <c r="AG51" i="1" s="1"/>
  <c r="F100" i="1" l="1"/>
  <c r="E99" i="1"/>
  <c r="Y52" i="1"/>
  <c r="J52" i="1"/>
  <c r="U53" i="1" s="1"/>
  <c r="N51" i="1"/>
  <c r="T55" i="1"/>
  <c r="O51" i="1"/>
  <c r="P51" i="1" s="1"/>
  <c r="Q51" i="1" s="1"/>
  <c r="R51" i="1" s="1"/>
  <c r="S51" i="1" s="1"/>
  <c r="L51" i="1"/>
  <c r="M51" i="1"/>
  <c r="F101" i="1" l="1"/>
  <c r="E100" i="1"/>
  <c r="AA53" i="1"/>
  <c r="V53" i="1"/>
  <c r="W53" i="1" s="1"/>
  <c r="X53" i="1" s="1"/>
  <c r="Z53" i="1" s="1"/>
  <c r="B47" i="1"/>
  <c r="A47" i="1" s="1"/>
  <c r="AC52" i="1"/>
  <c r="AD52" i="1" s="1"/>
  <c r="AE52" i="1" s="1"/>
  <c r="AF52" i="1"/>
  <c r="K52" i="1"/>
  <c r="O52" i="1" s="1"/>
  <c r="P52" i="1" s="1"/>
  <c r="Q52" i="1" s="1"/>
  <c r="R52" i="1" s="1"/>
  <c r="S52" i="1" s="1"/>
  <c r="AB52" i="1"/>
  <c r="D52" i="1"/>
  <c r="AG52" i="1" l="1"/>
  <c r="J53" i="1" s="1"/>
  <c r="F102" i="1"/>
  <c r="E101" i="1"/>
  <c r="Y53" i="1"/>
  <c r="B48" i="1" s="1"/>
  <c r="A48" i="1" s="1"/>
  <c r="M52" i="1"/>
  <c r="T56" i="1"/>
  <c r="N52" i="1"/>
  <c r="L52" i="1"/>
  <c r="U54" i="1" l="1"/>
  <c r="K53" i="1"/>
  <c r="M53" i="1" s="1"/>
  <c r="AB53" i="1"/>
  <c r="D53" i="1"/>
  <c r="AF53" i="1"/>
  <c r="F103" i="1"/>
  <c r="E102" i="1"/>
  <c r="AC53" i="1"/>
  <c r="AD53" i="1" s="1"/>
  <c r="AE53" i="1" s="1"/>
  <c r="L53" i="1"/>
  <c r="N53" i="1"/>
  <c r="T57" i="1"/>
  <c r="O53" i="1"/>
  <c r="P53" i="1" s="1"/>
  <c r="Q53" i="1" s="1"/>
  <c r="R53" i="1" s="1"/>
  <c r="S53" i="1" s="1"/>
  <c r="AG53" i="1" l="1"/>
  <c r="J54" i="1" s="1"/>
  <c r="V54" i="1"/>
  <c r="W54" i="1" s="1"/>
  <c r="AA54" i="1"/>
  <c r="F104" i="1"/>
  <c r="E103" i="1"/>
  <c r="U55" i="1" l="1"/>
  <c r="K54" i="1"/>
  <c r="N54" i="1" s="1"/>
  <c r="AF54" i="1"/>
  <c r="AB54" i="1"/>
  <c r="D54" i="1"/>
  <c r="X54" i="1"/>
  <c r="Z54" i="1" s="1"/>
  <c r="Y54" i="1"/>
  <c r="F105" i="1"/>
  <c r="E104" i="1"/>
  <c r="L54" i="1"/>
  <c r="T58" i="1"/>
  <c r="O54" i="1"/>
  <c r="P54" i="1" s="1"/>
  <c r="Q54" i="1" s="1"/>
  <c r="R54" i="1" s="1"/>
  <c r="S54" i="1" s="1"/>
  <c r="M54" i="1" l="1"/>
  <c r="B49" i="1"/>
  <c r="A49" i="1" s="1"/>
  <c r="AC54" i="1"/>
  <c r="AD54" i="1" s="1"/>
  <c r="AE54" i="1" s="1"/>
  <c r="AG54" i="1" s="1"/>
  <c r="J55" i="1" s="1"/>
  <c r="U56" i="1" s="1"/>
  <c r="V56" i="1" s="1"/>
  <c r="AA55" i="1"/>
  <c r="V55" i="1"/>
  <c r="F106" i="1"/>
  <c r="E105" i="1"/>
  <c r="AF55" i="1" l="1"/>
  <c r="AB55" i="1"/>
  <c r="AA56" i="1"/>
  <c r="W55" i="1"/>
  <c r="Y55" i="1" s="1"/>
  <c r="K55" i="1"/>
  <c r="M55" i="1" s="1"/>
  <c r="D55" i="1"/>
  <c r="F107" i="1"/>
  <c r="E106" i="1"/>
  <c r="W56" i="1"/>
  <c r="Y56" i="1" s="1"/>
  <c r="O55" i="1"/>
  <c r="P55" i="1" s="1"/>
  <c r="Q55" i="1" s="1"/>
  <c r="R55" i="1" s="1"/>
  <c r="S55" i="1" s="1"/>
  <c r="L55" i="1"/>
  <c r="N55" i="1"/>
  <c r="T59" i="1"/>
  <c r="X55" i="1" l="1"/>
  <c r="Z55" i="1" s="1"/>
  <c r="B50" i="1"/>
  <c r="A50" i="1" s="1"/>
  <c r="AC55" i="1"/>
  <c r="AD55" i="1" s="1"/>
  <c r="AE55" i="1" s="1"/>
  <c r="AG55" i="1" s="1"/>
  <c r="J56" i="1" s="1"/>
  <c r="U57" i="1" s="1"/>
  <c r="V57" i="1" s="1"/>
  <c r="W57" i="1" s="1"/>
  <c r="X57" i="1" s="1"/>
  <c r="Z57" i="1" s="1"/>
  <c r="F108" i="1"/>
  <c r="E107" i="1"/>
  <c r="X56" i="1"/>
  <c r="Z56" i="1" s="1"/>
  <c r="B51" i="1"/>
  <c r="A51" i="1" s="1"/>
  <c r="AC56" i="1"/>
  <c r="K56" i="1" l="1"/>
  <c r="AD56" i="1"/>
  <c r="AE56" i="1" s="1"/>
  <c r="AG56" i="1" s="1"/>
  <c r="J57" i="1" s="1"/>
  <c r="U58" i="1" s="1"/>
  <c r="AB56" i="1"/>
  <c r="AF56" i="1"/>
  <c r="AA57" i="1"/>
  <c r="D56" i="1"/>
  <c r="F109" i="1"/>
  <c r="E108" i="1"/>
  <c r="Y57" i="1"/>
  <c r="B52" i="1" s="1"/>
  <c r="A52" i="1" s="1"/>
  <c r="M56" i="1"/>
  <c r="N56" i="1"/>
  <c r="T60" i="1"/>
  <c r="O56" i="1"/>
  <c r="P56" i="1" s="1"/>
  <c r="Q56" i="1" s="1"/>
  <c r="R56" i="1" s="1"/>
  <c r="S56" i="1" s="1"/>
  <c r="L56" i="1"/>
  <c r="F110" i="1" l="1"/>
  <c r="E109" i="1"/>
  <c r="AC57" i="1"/>
  <c r="AD57" i="1" s="1"/>
  <c r="AE57" i="1" s="1"/>
  <c r="AG57" i="1" s="1"/>
  <c r="AA58" i="1"/>
  <c r="V58" i="1"/>
  <c r="W58" i="1" s="1"/>
  <c r="AB57" i="1"/>
  <c r="AF57" i="1"/>
  <c r="K57" i="1"/>
  <c r="D57" i="1"/>
  <c r="F111" i="1" l="1"/>
  <c r="E110" i="1"/>
  <c r="X58" i="1"/>
  <c r="Z58" i="1" s="1"/>
  <c r="Y58" i="1"/>
  <c r="J58" i="1"/>
  <c r="U59" i="1" s="1"/>
  <c r="O57" i="1"/>
  <c r="P57" i="1" s="1"/>
  <c r="Q57" i="1" s="1"/>
  <c r="R57" i="1" s="1"/>
  <c r="S57" i="1" s="1"/>
  <c r="M57" i="1"/>
  <c r="T61" i="1"/>
  <c r="L57" i="1"/>
  <c r="N57" i="1"/>
  <c r="F112" i="1" l="1"/>
  <c r="E111" i="1"/>
  <c r="V59" i="1"/>
  <c r="W59" i="1" s="1"/>
  <c r="X59" i="1" s="1"/>
  <c r="Z59" i="1" s="1"/>
  <c r="AA59" i="1"/>
  <c r="B53" i="1"/>
  <c r="A53" i="1" s="1"/>
  <c r="AC58" i="1"/>
  <c r="AD58" i="1" s="1"/>
  <c r="AE58" i="1" s="1"/>
  <c r="AG58" i="1" s="1"/>
  <c r="K58" i="1"/>
  <c r="D58" i="1"/>
  <c r="AB58" i="1"/>
  <c r="AF58" i="1"/>
  <c r="F113" i="1" l="1"/>
  <c r="E112" i="1"/>
  <c r="Y59" i="1"/>
  <c r="B54" i="1" s="1"/>
  <c r="A54" i="1" s="1"/>
  <c r="J59" i="1"/>
  <c r="U60" i="1" s="1"/>
  <c r="M58" i="1"/>
  <c r="N58" i="1"/>
  <c r="L58" i="1"/>
  <c r="T62" i="1"/>
  <c r="O58" i="1"/>
  <c r="P58" i="1" s="1"/>
  <c r="Q58" i="1" s="1"/>
  <c r="R58" i="1" s="1"/>
  <c r="S58" i="1" s="1"/>
  <c r="F114" i="1" l="1"/>
  <c r="E113" i="1"/>
  <c r="AC59" i="1"/>
  <c r="AA60" i="1"/>
  <c r="V60" i="1"/>
  <c r="W60" i="1" s="1"/>
  <c r="AB59" i="1"/>
  <c r="AF59" i="1"/>
  <c r="AD59" i="1"/>
  <c r="AE59" i="1" s="1"/>
  <c r="AG59" i="1" s="1"/>
  <c r="K59" i="1"/>
  <c r="D59" i="1"/>
  <c r="F115" i="1" l="1"/>
  <c r="E114" i="1"/>
  <c r="X60" i="1"/>
  <c r="Z60" i="1" s="1"/>
  <c r="Y60" i="1"/>
  <c r="O59" i="1"/>
  <c r="P59" i="1" s="1"/>
  <c r="Q59" i="1" s="1"/>
  <c r="R59" i="1" s="1"/>
  <c r="S59" i="1" s="1"/>
  <c r="T63" i="1"/>
  <c r="M59" i="1"/>
  <c r="L59" i="1"/>
  <c r="N59" i="1"/>
  <c r="J60" i="1"/>
  <c r="U61" i="1" s="1"/>
  <c r="F116" i="1" l="1"/>
  <c r="E115" i="1"/>
  <c r="AA61" i="1"/>
  <c r="V61" i="1"/>
  <c r="W61" i="1" s="1"/>
  <c r="X61" i="1" s="1"/>
  <c r="Z61" i="1" s="1"/>
  <c r="B55" i="1"/>
  <c r="A55" i="1" s="1"/>
  <c r="AC60" i="1"/>
  <c r="AD60" i="1" s="1"/>
  <c r="AE60" i="1" s="1"/>
  <c r="AG60" i="1" s="1"/>
  <c r="AF60" i="1"/>
  <c r="K60" i="1"/>
  <c r="AB60" i="1"/>
  <c r="D60" i="1"/>
  <c r="F117" i="1" l="1"/>
  <c r="E116" i="1"/>
  <c r="Y61" i="1"/>
  <c r="B56" i="1" s="1"/>
  <c r="A56" i="1" s="1"/>
  <c r="J61" i="1"/>
  <c r="U62" i="1" s="1"/>
  <c r="L60" i="1"/>
  <c r="M60" i="1"/>
  <c r="N60" i="1"/>
  <c r="O60" i="1"/>
  <c r="P60" i="1" s="1"/>
  <c r="Q60" i="1" s="1"/>
  <c r="R60" i="1" s="1"/>
  <c r="S60" i="1" s="1"/>
  <c r="T64" i="1"/>
  <c r="F118" i="1" l="1"/>
  <c r="E117" i="1"/>
  <c r="AC61" i="1"/>
  <c r="AD61" i="1" s="1"/>
  <c r="AE61" i="1" s="1"/>
  <c r="V62" i="1"/>
  <c r="W62" i="1" s="1"/>
  <c r="AA62" i="1"/>
  <c r="AB61" i="1"/>
  <c r="AF61" i="1"/>
  <c r="D61" i="1"/>
  <c r="K61" i="1"/>
  <c r="L61" i="1" s="1"/>
  <c r="T65" i="1"/>
  <c r="AG61" i="1" l="1"/>
  <c r="J62" i="1" s="1"/>
  <c r="F119" i="1"/>
  <c r="E118" i="1"/>
  <c r="X62" i="1"/>
  <c r="Z62" i="1" s="1"/>
  <c r="Y62" i="1"/>
  <c r="M61" i="1"/>
  <c r="O61" i="1"/>
  <c r="P61" i="1" s="1"/>
  <c r="Q61" i="1" s="1"/>
  <c r="R61" i="1" s="1"/>
  <c r="S61" i="1" s="1"/>
  <c r="N61" i="1"/>
  <c r="U63" i="1" l="1"/>
  <c r="K62" i="1"/>
  <c r="O62" i="1" s="1"/>
  <c r="P62" i="1" s="1"/>
  <c r="Q62" i="1" s="1"/>
  <c r="R62" i="1" s="1"/>
  <c r="S62" i="1" s="1"/>
  <c r="AF62" i="1"/>
  <c r="D62" i="1"/>
  <c r="AB62" i="1"/>
  <c r="F120" i="1"/>
  <c r="E119" i="1"/>
  <c r="B57" i="1"/>
  <c r="A57" i="1" s="1"/>
  <c r="AC62" i="1"/>
  <c r="AD62" i="1" s="1"/>
  <c r="AE62" i="1" s="1"/>
  <c r="L62" i="1"/>
  <c r="N62" i="1"/>
  <c r="M62" i="1"/>
  <c r="T66" i="1"/>
  <c r="AG62" i="1" l="1"/>
  <c r="J63" i="1" s="1"/>
  <c r="AA63" i="1"/>
  <c r="V63" i="1"/>
  <c r="W63" i="1" s="1"/>
  <c r="F121" i="1"/>
  <c r="E120" i="1"/>
  <c r="U64" i="1" l="1"/>
  <c r="AB63" i="1"/>
  <c r="AF63" i="1"/>
  <c r="D63" i="1"/>
  <c r="K63" i="1"/>
  <c r="N63" i="1" s="1"/>
  <c r="X63" i="1"/>
  <c r="Z63" i="1" s="1"/>
  <c r="Y63" i="1"/>
  <c r="F122" i="1"/>
  <c r="E121" i="1"/>
  <c r="M63" i="1"/>
  <c r="L63" i="1"/>
  <c r="T67" i="1"/>
  <c r="B58" i="1" l="1"/>
  <c r="A58" i="1" s="1"/>
  <c r="AC63" i="1"/>
  <c r="AD63" i="1" s="1"/>
  <c r="AE63" i="1" s="1"/>
  <c r="AG63" i="1" s="1"/>
  <c r="J64" i="1" s="1"/>
  <c r="U65" i="1" s="1"/>
  <c r="V65" i="1" s="1"/>
  <c r="W65" i="1" s="1"/>
  <c r="X65" i="1" s="1"/>
  <c r="O63" i="1"/>
  <c r="P63" i="1" s="1"/>
  <c r="Q63" i="1" s="1"/>
  <c r="R63" i="1" s="1"/>
  <c r="S63" i="1" s="1"/>
  <c r="V64" i="1"/>
  <c r="W64" i="1" s="1"/>
  <c r="AA64" i="1"/>
  <c r="F123" i="1"/>
  <c r="E122" i="1"/>
  <c r="AA65" i="1" l="1"/>
  <c r="X64" i="1"/>
  <c r="Z64" i="1" s="1"/>
  <c r="Z65" i="1" s="1"/>
  <c r="Y64" i="1"/>
  <c r="AF64" i="1"/>
  <c r="AB64" i="1"/>
  <c r="K64" i="1"/>
  <c r="L64" i="1" s="1"/>
  <c r="D64" i="1"/>
  <c r="D26" i="1" s="1"/>
  <c r="D25" i="1" s="1"/>
  <c r="F124" i="1"/>
  <c r="E123" i="1"/>
  <c r="Y65" i="1"/>
  <c r="B60" i="1" s="1"/>
  <c r="A60" i="1" s="1"/>
  <c r="T68" i="1"/>
  <c r="N64" i="1" l="1"/>
  <c r="M64" i="1"/>
  <c r="O64" i="1"/>
  <c r="P64" i="1" s="1"/>
  <c r="Q64" i="1" s="1"/>
  <c r="R64" i="1" s="1"/>
  <c r="S64" i="1" s="1"/>
  <c r="AC64" i="1"/>
  <c r="AD64" i="1" s="1"/>
  <c r="AE64" i="1" s="1"/>
  <c r="AG64" i="1" s="1"/>
  <c r="J65" i="1" s="1"/>
  <c r="AB65" i="1" s="1"/>
  <c r="B59" i="1"/>
  <c r="A59" i="1" s="1"/>
  <c r="A26" i="1" s="1"/>
  <c r="A24" i="1" s="1"/>
  <c r="F125" i="1"/>
  <c r="E124" i="1"/>
  <c r="U66" i="1"/>
  <c r="V66" i="1" s="1"/>
  <c r="AC65" i="1"/>
  <c r="AD65" i="1" s="1"/>
  <c r="AE65" i="1" s="1"/>
  <c r="AF65" i="1"/>
  <c r="T69" i="1"/>
  <c r="AG65" i="1" l="1"/>
  <c r="J66" i="1" s="1"/>
  <c r="D65" i="1"/>
  <c r="K65" i="1"/>
  <c r="L65" i="1" s="1"/>
  <c r="F126" i="1"/>
  <c r="E125" i="1"/>
  <c r="AA66" i="1"/>
  <c r="O65" i="1"/>
  <c r="P65" i="1" s="1"/>
  <c r="Q65" i="1" s="1"/>
  <c r="R65" i="1" s="1"/>
  <c r="S65" i="1" s="1"/>
  <c r="M65" i="1"/>
  <c r="W66" i="1"/>
  <c r="Y66" i="1" s="1"/>
  <c r="U67" i="1" l="1"/>
  <c r="AB66" i="1"/>
  <c r="K66" i="1"/>
  <c r="O66" i="1" s="1"/>
  <c r="P66" i="1" s="1"/>
  <c r="Q66" i="1" s="1"/>
  <c r="R66" i="1" s="1"/>
  <c r="S66" i="1" s="1"/>
  <c r="AF66" i="1"/>
  <c r="N65" i="1"/>
  <c r="F127" i="1"/>
  <c r="E126" i="1"/>
  <c r="B61" i="1"/>
  <c r="A61" i="1" s="1"/>
  <c r="AC66" i="1"/>
  <c r="AD66" i="1" s="1"/>
  <c r="AE66" i="1" s="1"/>
  <c r="X66" i="1"/>
  <c r="Z66" i="1" s="1"/>
  <c r="M66" i="1"/>
  <c r="T70" i="1"/>
  <c r="L66" i="1" l="1"/>
  <c r="N66" i="1"/>
  <c r="AG66" i="1"/>
  <c r="J67" i="1" s="1"/>
  <c r="V67" i="1"/>
  <c r="W67" i="1" s="1"/>
  <c r="Y67" i="1" s="1"/>
  <c r="B62" i="1" s="1"/>
  <c r="A62" i="1" s="1"/>
  <c r="AA67" i="1"/>
  <c r="F128" i="1"/>
  <c r="E127" i="1"/>
  <c r="AC67" i="1" l="1"/>
  <c r="X67" i="1"/>
  <c r="Z67" i="1" s="1"/>
  <c r="U68" i="1"/>
  <c r="K67" i="1"/>
  <c r="M67" i="1" s="1"/>
  <c r="AB67" i="1"/>
  <c r="AF67" i="1"/>
  <c r="AD67" i="1"/>
  <c r="AE67" i="1" s="1"/>
  <c r="AG67" i="1" s="1"/>
  <c r="J68" i="1" s="1"/>
  <c r="U69" i="1" s="1"/>
  <c r="F129" i="1"/>
  <c r="E128" i="1"/>
  <c r="L67" i="1"/>
  <c r="O67" i="1"/>
  <c r="P67" i="1" s="1"/>
  <c r="Q67" i="1" s="1"/>
  <c r="R67" i="1" s="1"/>
  <c r="S67" i="1" s="1"/>
  <c r="N67" i="1"/>
  <c r="T71" i="1"/>
  <c r="AA68" i="1" l="1"/>
  <c r="V68" i="1"/>
  <c r="W68" i="1" s="1"/>
  <c r="Y68" i="1" s="1"/>
  <c r="AC68" i="1" s="1"/>
  <c r="AD68" i="1" s="1"/>
  <c r="AE68" i="1" s="1"/>
  <c r="AG68" i="1" s="1"/>
  <c r="F130" i="1"/>
  <c r="E129" i="1"/>
  <c r="AA69" i="1"/>
  <c r="V69" i="1"/>
  <c r="W69" i="1" s="1"/>
  <c r="X69" i="1" s="1"/>
  <c r="AB68" i="1"/>
  <c r="AF68" i="1"/>
  <c r="K68" i="1"/>
  <c r="B63" i="1" l="1"/>
  <c r="A63" i="1" s="1"/>
  <c r="X68" i="1"/>
  <c r="Z68" i="1" s="1"/>
  <c r="F131" i="1"/>
  <c r="E130" i="1"/>
  <c r="Z69" i="1"/>
  <c r="Y69" i="1"/>
  <c r="B64" i="1" s="1"/>
  <c r="A64" i="1" s="1"/>
  <c r="L68" i="1"/>
  <c r="M68" i="1"/>
  <c r="N68" i="1"/>
  <c r="T72" i="1"/>
  <c r="O68" i="1"/>
  <c r="P68" i="1" s="1"/>
  <c r="Q68" i="1" s="1"/>
  <c r="R68" i="1" s="1"/>
  <c r="S68" i="1" s="1"/>
  <c r="J69" i="1"/>
  <c r="U70" i="1" s="1"/>
  <c r="F132" i="1" l="1"/>
  <c r="E131" i="1"/>
  <c r="AC69" i="1"/>
  <c r="AD69" i="1" s="1"/>
  <c r="AE69" i="1" s="1"/>
  <c r="AG69" i="1" s="1"/>
  <c r="V70" i="1"/>
  <c r="AA70" i="1"/>
  <c r="AF69" i="1"/>
  <c r="K69" i="1"/>
  <c r="AB69" i="1"/>
  <c r="F133" i="1" l="1"/>
  <c r="E132" i="1"/>
  <c r="W70" i="1"/>
  <c r="Y70" i="1" s="1"/>
  <c r="J70" i="1"/>
  <c r="U71" i="1" s="1"/>
  <c r="N69" i="1"/>
  <c r="M69" i="1"/>
  <c r="T73" i="1"/>
  <c r="L69" i="1"/>
  <c r="O69" i="1"/>
  <c r="P69" i="1" s="1"/>
  <c r="Q69" i="1" s="1"/>
  <c r="R69" i="1" s="1"/>
  <c r="S69" i="1" s="1"/>
  <c r="F134" i="1" l="1"/>
  <c r="E133" i="1"/>
  <c r="X70" i="1"/>
  <c r="Z70" i="1" s="1"/>
  <c r="V71" i="1"/>
  <c r="AA71" i="1"/>
  <c r="B65" i="1"/>
  <c r="A65" i="1" s="1"/>
  <c r="AC70" i="1"/>
  <c r="AD70" i="1" s="1"/>
  <c r="AE70" i="1" s="1"/>
  <c r="AG70" i="1" s="1"/>
  <c r="K70" i="1"/>
  <c r="AF70" i="1"/>
  <c r="AB70" i="1"/>
  <c r="F135" i="1" l="1"/>
  <c r="E134" i="1"/>
  <c r="W71" i="1"/>
  <c r="Y71" i="1" s="1"/>
  <c r="J71" i="1"/>
  <c r="U72" i="1" s="1"/>
  <c r="N70" i="1"/>
  <c r="T74" i="1"/>
  <c r="O70" i="1"/>
  <c r="P70" i="1" s="1"/>
  <c r="Q70" i="1" s="1"/>
  <c r="R70" i="1" s="1"/>
  <c r="S70" i="1" s="1"/>
  <c r="M70" i="1"/>
  <c r="L70" i="1"/>
  <c r="F136" i="1" l="1"/>
  <c r="E135" i="1"/>
  <c r="X71" i="1"/>
  <c r="Z71" i="1" s="1"/>
  <c r="V72" i="1"/>
  <c r="W72" i="1" s="1"/>
  <c r="X72" i="1" s="1"/>
  <c r="AA72" i="1"/>
  <c r="AC71" i="1"/>
  <c r="B66" i="1"/>
  <c r="A66" i="1" s="1"/>
  <c r="AB71" i="1"/>
  <c r="K71" i="1"/>
  <c r="AF71" i="1"/>
  <c r="AD71" i="1"/>
  <c r="AE71" i="1" s="1"/>
  <c r="AG71" i="1" s="1"/>
  <c r="F137" i="1" l="1"/>
  <c r="E136" i="1"/>
  <c r="Z72" i="1"/>
  <c r="Y72" i="1"/>
  <c r="B67" i="1" s="1"/>
  <c r="A67" i="1" s="1"/>
  <c r="J72" i="1"/>
  <c r="U73" i="1" s="1"/>
  <c r="L71" i="1"/>
  <c r="M71" i="1"/>
  <c r="O71" i="1"/>
  <c r="P71" i="1" s="1"/>
  <c r="Q71" i="1" s="1"/>
  <c r="R71" i="1" s="1"/>
  <c r="S71" i="1" s="1"/>
  <c r="T75" i="1"/>
  <c r="N71" i="1"/>
  <c r="F138" i="1" l="1"/>
  <c r="E137" i="1"/>
  <c r="AC72" i="1"/>
  <c r="AD72" i="1" s="1"/>
  <c r="AE72" i="1" s="1"/>
  <c r="AG72" i="1" s="1"/>
  <c r="V73" i="1"/>
  <c r="AA73" i="1"/>
  <c r="K72" i="1"/>
  <c r="AF72" i="1"/>
  <c r="AB72" i="1"/>
  <c r="F139" i="1" l="1"/>
  <c r="E138" i="1"/>
  <c r="W73" i="1"/>
  <c r="Y73" i="1" s="1"/>
  <c r="J73" i="1"/>
  <c r="U74" i="1" s="1"/>
  <c r="L72" i="1"/>
  <c r="T76" i="1"/>
  <c r="O72" i="1"/>
  <c r="P72" i="1" s="1"/>
  <c r="Q72" i="1" s="1"/>
  <c r="R72" i="1" s="1"/>
  <c r="S72" i="1" s="1"/>
  <c r="M72" i="1"/>
  <c r="N72" i="1"/>
  <c r="F140" i="1" l="1"/>
  <c r="E139" i="1"/>
  <c r="X73" i="1"/>
  <c r="Z73" i="1" s="1"/>
  <c r="AA74" i="1"/>
  <c r="V74" i="1"/>
  <c r="W74" i="1" s="1"/>
  <c r="X74" i="1" s="1"/>
  <c r="AC73" i="1"/>
  <c r="B68" i="1"/>
  <c r="A68" i="1" s="1"/>
  <c r="AB73" i="1"/>
  <c r="AF73" i="1"/>
  <c r="K73" i="1"/>
  <c r="AD73" i="1"/>
  <c r="AE73" i="1" s="1"/>
  <c r="AG73" i="1" s="1"/>
  <c r="F141" i="1" l="1"/>
  <c r="E140" i="1"/>
  <c r="Z74" i="1"/>
  <c r="Y74" i="1"/>
  <c r="J74" i="1"/>
  <c r="U75" i="1" s="1"/>
  <c r="O73" i="1"/>
  <c r="P73" i="1" s="1"/>
  <c r="Q73" i="1" s="1"/>
  <c r="R73" i="1" s="1"/>
  <c r="S73" i="1" s="1"/>
  <c r="M73" i="1"/>
  <c r="T77" i="1"/>
  <c r="L73" i="1"/>
  <c r="N73" i="1"/>
  <c r="F142" i="1" l="1"/>
  <c r="E141" i="1"/>
  <c r="B69" i="1"/>
  <c r="A69" i="1" s="1"/>
  <c r="AC74" i="1"/>
  <c r="V75" i="1"/>
  <c r="W75" i="1" s="1"/>
  <c r="X75" i="1" s="1"/>
  <c r="Z75" i="1" s="1"/>
  <c r="AA75" i="1"/>
  <c r="AF74" i="1"/>
  <c r="K74" i="1"/>
  <c r="AB74" i="1"/>
  <c r="AD74" i="1"/>
  <c r="AE74" i="1" s="1"/>
  <c r="AG74" i="1" s="1"/>
  <c r="F143" i="1" l="1"/>
  <c r="E142" i="1"/>
  <c r="Y75" i="1"/>
  <c r="J75" i="1"/>
  <c r="U76" i="1" s="1"/>
  <c r="N74" i="1"/>
  <c r="M74" i="1"/>
  <c r="L74" i="1"/>
  <c r="T78" i="1"/>
  <c r="O74" i="1"/>
  <c r="P74" i="1" s="1"/>
  <c r="Q74" i="1" s="1"/>
  <c r="R74" i="1" s="1"/>
  <c r="S74" i="1" s="1"/>
  <c r="F144" i="1" l="1"/>
  <c r="E143" i="1"/>
  <c r="AA76" i="1"/>
  <c r="V76" i="1"/>
  <c r="W76" i="1" s="1"/>
  <c r="X76" i="1" s="1"/>
  <c r="Z76" i="1" s="1"/>
  <c r="AC75" i="1"/>
  <c r="B70" i="1"/>
  <c r="A70" i="1" s="1"/>
  <c r="AF75" i="1"/>
  <c r="AB75" i="1"/>
  <c r="K75" i="1"/>
  <c r="AD75" i="1"/>
  <c r="AE75" i="1" s="1"/>
  <c r="AG75" i="1" s="1"/>
  <c r="F145" i="1" l="1"/>
  <c r="E144" i="1"/>
  <c r="Y76" i="1"/>
  <c r="B71" i="1" s="1"/>
  <c r="T79" i="1"/>
  <c r="N75" i="1"/>
  <c r="L75" i="1"/>
  <c r="M75" i="1"/>
  <c r="O75" i="1"/>
  <c r="P75" i="1" s="1"/>
  <c r="Q75" i="1" s="1"/>
  <c r="R75" i="1" s="1"/>
  <c r="S75" i="1" s="1"/>
  <c r="J76" i="1"/>
  <c r="U77" i="1" s="1"/>
  <c r="F146" i="1" l="1"/>
  <c r="E145" i="1"/>
  <c r="AC76" i="1"/>
  <c r="AD76" i="1" s="1"/>
  <c r="AE76" i="1" s="1"/>
  <c r="AG76" i="1" s="1"/>
  <c r="AA77" i="1"/>
  <c r="V77" i="1"/>
  <c r="W77" i="1" s="1"/>
  <c r="AB76" i="1"/>
  <c r="AF76" i="1"/>
  <c r="K76" i="1"/>
  <c r="F147" i="1" l="1"/>
  <c r="E146" i="1"/>
  <c r="X77" i="1"/>
  <c r="Z77" i="1" s="1"/>
  <c r="Y77" i="1"/>
  <c r="J77" i="1"/>
  <c r="U78" i="1" s="1"/>
  <c r="N76" i="1"/>
  <c r="M76" i="1"/>
  <c r="L76" i="1"/>
  <c r="O76" i="1"/>
  <c r="P76" i="1" s="1"/>
  <c r="Q76" i="1" s="1"/>
  <c r="R76" i="1" s="1"/>
  <c r="S76" i="1" s="1"/>
  <c r="T80" i="1"/>
  <c r="F148" i="1" l="1"/>
  <c r="E147" i="1"/>
  <c r="AC77" i="1"/>
  <c r="B72" i="1"/>
  <c r="AA78" i="1"/>
  <c r="V78" i="1"/>
  <c r="W78" i="1" s="1"/>
  <c r="X78" i="1" s="1"/>
  <c r="Z78" i="1" s="1"/>
  <c r="K77" i="1"/>
  <c r="AB77" i="1"/>
  <c r="AF77" i="1"/>
  <c r="AD77" i="1"/>
  <c r="AE77" i="1" s="1"/>
  <c r="AG77" i="1" s="1"/>
  <c r="F149" i="1" l="1"/>
  <c r="E148" i="1"/>
  <c r="Y78" i="1"/>
  <c r="J78" i="1"/>
  <c r="U79" i="1" s="1"/>
  <c r="O77" i="1"/>
  <c r="P77" i="1" s="1"/>
  <c r="Q77" i="1" s="1"/>
  <c r="R77" i="1" s="1"/>
  <c r="S77" i="1" s="1"/>
  <c r="M77" i="1"/>
  <c r="N77" i="1"/>
  <c r="T81" i="1"/>
  <c r="L77" i="1"/>
  <c r="F150" i="1" l="1"/>
  <c r="E149" i="1"/>
  <c r="AA79" i="1"/>
  <c r="V79" i="1"/>
  <c r="W79" i="1" s="1"/>
  <c r="X79" i="1" s="1"/>
  <c r="Z79" i="1" s="1"/>
  <c r="B73" i="1"/>
  <c r="AC78" i="1"/>
  <c r="AD78" i="1" s="1"/>
  <c r="AE78" i="1" s="1"/>
  <c r="AG78" i="1" s="1"/>
  <c r="AB78" i="1"/>
  <c r="AF78" i="1"/>
  <c r="K78" i="1"/>
  <c r="F151" i="1" l="1"/>
  <c r="E150" i="1"/>
  <c r="Y79" i="1"/>
  <c r="O78" i="1"/>
  <c r="P78" i="1" s="1"/>
  <c r="Q78" i="1" s="1"/>
  <c r="R78" i="1" s="1"/>
  <c r="S78" i="1" s="1"/>
  <c r="M78" i="1"/>
  <c r="N78" i="1"/>
  <c r="T82" i="1"/>
  <c r="L78" i="1"/>
  <c r="J79" i="1"/>
  <c r="U80" i="1" s="1"/>
  <c r="F152" i="1" l="1"/>
  <c r="E151" i="1"/>
  <c r="AA80" i="1"/>
  <c r="V80" i="1"/>
  <c r="W80" i="1" s="1"/>
  <c r="X80" i="1" s="1"/>
  <c r="Z80" i="1" s="1"/>
  <c r="AC79" i="1"/>
  <c r="B74" i="1"/>
  <c r="AF79" i="1"/>
  <c r="K79" i="1"/>
  <c r="AB79" i="1"/>
  <c r="AD79" i="1"/>
  <c r="AE79" i="1" s="1"/>
  <c r="AG79" i="1" s="1"/>
  <c r="F153" i="1" l="1"/>
  <c r="E152" i="1"/>
  <c r="Y80" i="1"/>
  <c r="J80" i="1"/>
  <c r="U81" i="1" s="1"/>
  <c r="T83" i="1"/>
  <c r="N79" i="1"/>
  <c r="O79" i="1"/>
  <c r="P79" i="1" s="1"/>
  <c r="Q79" i="1" s="1"/>
  <c r="R79" i="1" s="1"/>
  <c r="S79" i="1" s="1"/>
  <c r="M79" i="1"/>
  <c r="L79" i="1"/>
  <c r="F154" i="1" l="1"/>
  <c r="E153" i="1"/>
  <c r="AA81" i="1"/>
  <c r="V81" i="1"/>
  <c r="W81" i="1" s="1"/>
  <c r="X81" i="1" s="1"/>
  <c r="Z81" i="1" s="1"/>
  <c r="B75" i="1"/>
  <c r="AC80" i="1"/>
  <c r="AD80" i="1" s="1"/>
  <c r="AE80" i="1" s="1"/>
  <c r="AG80" i="1" s="1"/>
  <c r="K80" i="1"/>
  <c r="AB80" i="1"/>
  <c r="AF80" i="1"/>
  <c r="F155" i="1" l="1"/>
  <c r="E154" i="1"/>
  <c r="Y81" i="1"/>
  <c r="J81" i="1"/>
  <c r="U82" i="1" s="1"/>
  <c r="M80" i="1"/>
  <c r="N80" i="1"/>
  <c r="L80" i="1"/>
  <c r="T84" i="1"/>
  <c r="O80" i="1"/>
  <c r="P80" i="1" s="1"/>
  <c r="Q80" i="1" s="1"/>
  <c r="R80" i="1" s="1"/>
  <c r="S80" i="1" s="1"/>
  <c r="F156" i="1" l="1"/>
  <c r="E155" i="1"/>
  <c r="V82" i="1"/>
  <c r="W82" i="1" s="1"/>
  <c r="X82" i="1" s="1"/>
  <c r="Z82" i="1" s="1"/>
  <c r="AA82" i="1"/>
  <c r="AC81" i="1"/>
  <c r="AD81" i="1" s="1"/>
  <c r="AE81" i="1" s="1"/>
  <c r="AG81" i="1" s="1"/>
  <c r="B76" i="1"/>
  <c r="AB81" i="1"/>
  <c r="AF81" i="1"/>
  <c r="K81" i="1"/>
  <c r="F157" i="1" l="1"/>
  <c r="E156" i="1"/>
  <c r="Y82" i="1"/>
  <c r="AC82" i="1" s="1"/>
  <c r="J82" i="1"/>
  <c r="U83" i="1" s="1"/>
  <c r="M81" i="1"/>
  <c r="L81" i="1"/>
  <c r="O81" i="1"/>
  <c r="P81" i="1" s="1"/>
  <c r="Q81" i="1" s="1"/>
  <c r="R81" i="1" s="1"/>
  <c r="S81" i="1" s="1"/>
  <c r="T85" i="1"/>
  <c r="N81" i="1"/>
  <c r="F158" i="1" l="1"/>
  <c r="E157" i="1"/>
  <c r="B77" i="1"/>
  <c r="AA83" i="1"/>
  <c r="V83" i="1"/>
  <c r="W83" i="1" s="1"/>
  <c r="AF82" i="1"/>
  <c r="K82" i="1"/>
  <c r="AB82" i="1"/>
  <c r="AD82" i="1"/>
  <c r="AE82" i="1" s="1"/>
  <c r="AG82" i="1" s="1"/>
  <c r="F159" i="1" l="1"/>
  <c r="E158" i="1"/>
  <c r="X83" i="1"/>
  <c r="Z83" i="1" s="1"/>
  <c r="Y83" i="1"/>
  <c r="J83" i="1"/>
  <c r="U84" i="1" s="1"/>
  <c r="M82" i="1"/>
  <c r="N82" i="1"/>
  <c r="O82" i="1"/>
  <c r="P82" i="1" s="1"/>
  <c r="Q82" i="1" s="1"/>
  <c r="R82" i="1" s="1"/>
  <c r="S82" i="1" s="1"/>
  <c r="T86" i="1"/>
  <c r="L82" i="1"/>
  <c r="F160" i="1" l="1"/>
  <c r="E159" i="1"/>
  <c r="V84" i="1"/>
  <c r="AA84" i="1"/>
  <c r="B78" i="1"/>
  <c r="AC83" i="1"/>
  <c r="K83" i="1"/>
  <c r="AF83" i="1"/>
  <c r="AB83" i="1"/>
  <c r="AD83" i="1"/>
  <c r="AE83" i="1" s="1"/>
  <c r="AG83" i="1" s="1"/>
  <c r="F161" i="1" l="1"/>
  <c r="E160" i="1"/>
  <c r="W84" i="1"/>
  <c r="Y84" i="1" s="1"/>
  <c r="J84" i="1"/>
  <c r="U85" i="1" s="1"/>
  <c r="L83" i="1"/>
  <c r="M83" i="1"/>
  <c r="N83" i="1"/>
  <c r="T87" i="1"/>
  <c r="O83" i="1"/>
  <c r="P83" i="1" s="1"/>
  <c r="Q83" i="1" s="1"/>
  <c r="R83" i="1" s="1"/>
  <c r="S83" i="1" s="1"/>
  <c r="F162" i="1" l="1"/>
  <c r="E161" i="1"/>
  <c r="X84" i="1"/>
  <c r="Z84" i="1" s="1"/>
  <c r="V85" i="1"/>
  <c r="W85" i="1" s="1"/>
  <c r="X85" i="1" s="1"/>
  <c r="AA85" i="1"/>
  <c r="B79" i="1"/>
  <c r="AC84" i="1"/>
  <c r="K84" i="1"/>
  <c r="AB84" i="1"/>
  <c r="AF84" i="1"/>
  <c r="AD84" i="1"/>
  <c r="AE84" i="1" s="1"/>
  <c r="AG84" i="1" s="1"/>
  <c r="F163" i="1" l="1"/>
  <c r="E162" i="1"/>
  <c r="Z85" i="1"/>
  <c r="Y85" i="1"/>
  <c r="B80" i="1" s="1"/>
  <c r="J85" i="1"/>
  <c r="U86" i="1" s="1"/>
  <c r="T88" i="1"/>
  <c r="O84" i="1"/>
  <c r="P84" i="1" s="1"/>
  <c r="Q84" i="1" s="1"/>
  <c r="R84" i="1" s="1"/>
  <c r="S84" i="1" s="1"/>
  <c r="L84" i="1"/>
  <c r="N84" i="1"/>
  <c r="M84" i="1"/>
  <c r="F164" i="1" l="1"/>
  <c r="E163" i="1"/>
  <c r="AC85" i="1"/>
  <c r="AD85" i="1" s="1"/>
  <c r="AE85" i="1" s="1"/>
  <c r="AG85" i="1" s="1"/>
  <c r="V86" i="1"/>
  <c r="W86" i="1" s="1"/>
  <c r="AA86" i="1"/>
  <c r="AB85" i="1"/>
  <c r="K85" i="1"/>
  <c r="AF85" i="1"/>
  <c r="F165" i="1" l="1"/>
  <c r="E164" i="1"/>
  <c r="X86" i="1"/>
  <c r="Z86" i="1" s="1"/>
  <c r="Y86" i="1"/>
  <c r="J86" i="1"/>
  <c r="U87" i="1" s="1"/>
  <c r="L85" i="1"/>
  <c r="N85" i="1"/>
  <c r="T89" i="1"/>
  <c r="O85" i="1"/>
  <c r="P85" i="1" s="1"/>
  <c r="Q85" i="1" s="1"/>
  <c r="R85" i="1" s="1"/>
  <c r="S85" i="1" s="1"/>
  <c r="M85" i="1"/>
  <c r="F166" i="1" l="1"/>
  <c r="E165" i="1"/>
  <c r="V87" i="1"/>
  <c r="W87" i="1" s="1"/>
  <c r="X87" i="1" s="1"/>
  <c r="Z87" i="1" s="1"/>
  <c r="AA87" i="1"/>
  <c r="B81" i="1"/>
  <c r="AC86" i="1"/>
  <c r="AF86" i="1"/>
  <c r="K86" i="1"/>
  <c r="AB86" i="1"/>
  <c r="AD86" i="1"/>
  <c r="AE86" i="1" s="1"/>
  <c r="AG86" i="1" s="1"/>
  <c r="F167" i="1" l="1"/>
  <c r="E166" i="1"/>
  <c r="Y87" i="1"/>
  <c r="AC87" i="1" s="1"/>
  <c r="J87" i="1"/>
  <c r="U88" i="1" s="1"/>
  <c r="T90" i="1"/>
  <c r="M86" i="1"/>
  <c r="O86" i="1"/>
  <c r="P86" i="1" s="1"/>
  <c r="Q86" i="1" s="1"/>
  <c r="R86" i="1" s="1"/>
  <c r="S86" i="1" s="1"/>
  <c r="L86" i="1"/>
  <c r="N86" i="1"/>
  <c r="F168" i="1" l="1"/>
  <c r="E167" i="1"/>
  <c r="B82" i="1"/>
  <c r="AA88" i="1"/>
  <c r="V88" i="1"/>
  <c r="W88" i="1" s="1"/>
  <c r="AB87" i="1"/>
  <c r="K87" i="1"/>
  <c r="AF87" i="1"/>
  <c r="AD87" i="1"/>
  <c r="AE87" i="1" s="1"/>
  <c r="AG87" i="1" s="1"/>
  <c r="F169" i="1" l="1"/>
  <c r="E168" i="1"/>
  <c r="X88" i="1"/>
  <c r="Z88" i="1" s="1"/>
  <c r="Y88" i="1"/>
  <c r="J88" i="1"/>
  <c r="U89" i="1" s="1"/>
  <c r="N87" i="1"/>
  <c r="L87" i="1"/>
  <c r="M87" i="1"/>
  <c r="O87" i="1"/>
  <c r="P87" i="1" s="1"/>
  <c r="Q87" i="1" s="1"/>
  <c r="R87" i="1" s="1"/>
  <c r="S87" i="1" s="1"/>
  <c r="T91" i="1"/>
  <c r="F170" i="1" l="1"/>
  <c r="E169" i="1"/>
  <c r="V89" i="1"/>
  <c r="W89" i="1" s="1"/>
  <c r="X89" i="1" s="1"/>
  <c r="Z89" i="1" s="1"/>
  <c r="AA89" i="1"/>
  <c r="AC88" i="1"/>
  <c r="B83" i="1"/>
  <c r="K88" i="1"/>
  <c r="AF88" i="1"/>
  <c r="AB88" i="1"/>
  <c r="AD88" i="1"/>
  <c r="AE88" i="1" s="1"/>
  <c r="AG88" i="1" s="1"/>
  <c r="F171" i="1" l="1"/>
  <c r="E170" i="1"/>
  <c r="Y89" i="1"/>
  <c r="B84" i="1" s="1"/>
  <c r="J89" i="1"/>
  <c r="U90" i="1" s="1"/>
  <c r="N88" i="1"/>
  <c r="L88" i="1"/>
  <c r="M88" i="1"/>
  <c r="O88" i="1"/>
  <c r="P88" i="1" s="1"/>
  <c r="Q88" i="1" s="1"/>
  <c r="R88" i="1" s="1"/>
  <c r="S88" i="1" s="1"/>
  <c r="T92" i="1"/>
  <c r="F172" i="1" l="1"/>
  <c r="E171" i="1"/>
  <c r="AC89" i="1"/>
  <c r="AD89" i="1" s="1"/>
  <c r="AE89" i="1" s="1"/>
  <c r="AG89" i="1" s="1"/>
  <c r="V90" i="1"/>
  <c r="AA90" i="1"/>
  <c r="K89" i="1"/>
  <c r="AB89" i="1"/>
  <c r="AF89" i="1"/>
  <c r="F173" i="1" l="1"/>
  <c r="E172" i="1"/>
  <c r="W90" i="1"/>
  <c r="Y90" i="1" s="1"/>
  <c r="J90" i="1"/>
  <c r="U91" i="1" s="1"/>
  <c r="O89" i="1"/>
  <c r="P89" i="1" s="1"/>
  <c r="Q89" i="1" s="1"/>
  <c r="R89" i="1" s="1"/>
  <c r="S89" i="1" s="1"/>
  <c r="M89" i="1"/>
  <c r="L89" i="1"/>
  <c r="T93" i="1"/>
  <c r="N89" i="1"/>
  <c r="F174" i="1" l="1"/>
  <c r="E173" i="1"/>
  <c r="X90" i="1"/>
  <c r="Z90" i="1" s="1"/>
  <c r="V91" i="1"/>
  <c r="W91" i="1" s="1"/>
  <c r="X91" i="1" s="1"/>
  <c r="AA91" i="1"/>
  <c r="AC90" i="1"/>
  <c r="B85" i="1"/>
  <c r="K90" i="1"/>
  <c r="AB90" i="1"/>
  <c r="AF90" i="1"/>
  <c r="AD90" i="1"/>
  <c r="AE90" i="1" s="1"/>
  <c r="AG90" i="1" s="1"/>
  <c r="F175" i="1" l="1"/>
  <c r="E174" i="1"/>
  <c r="Z91" i="1"/>
  <c r="Y91" i="1"/>
  <c r="B86" i="1" s="1"/>
  <c r="J91" i="1"/>
  <c r="U92" i="1" s="1"/>
  <c r="M90" i="1"/>
  <c r="L90" i="1"/>
  <c r="O90" i="1"/>
  <c r="P90" i="1" s="1"/>
  <c r="Q90" i="1" s="1"/>
  <c r="R90" i="1" s="1"/>
  <c r="S90" i="1" s="1"/>
  <c r="T94" i="1"/>
  <c r="N90" i="1"/>
  <c r="F176" i="1" l="1"/>
  <c r="E175" i="1"/>
  <c r="AC91" i="1"/>
  <c r="AD91" i="1" s="1"/>
  <c r="AE91" i="1" s="1"/>
  <c r="AG91" i="1" s="1"/>
  <c r="V92" i="1"/>
  <c r="W92" i="1" s="1"/>
  <c r="AA92" i="1"/>
  <c r="AF91" i="1"/>
  <c r="K91" i="1"/>
  <c r="AB91" i="1"/>
  <c r="F177" i="1" l="1"/>
  <c r="E176" i="1"/>
  <c r="X92" i="1"/>
  <c r="Z92" i="1" s="1"/>
  <c r="Y92" i="1"/>
  <c r="O91" i="1"/>
  <c r="P91" i="1" s="1"/>
  <c r="Q91" i="1" s="1"/>
  <c r="R91" i="1" s="1"/>
  <c r="S91" i="1" s="1"/>
  <c r="N91" i="1"/>
  <c r="L91" i="1"/>
  <c r="M91" i="1"/>
  <c r="T95" i="1"/>
  <c r="J92" i="1"/>
  <c r="U93" i="1" s="1"/>
  <c r="F178" i="1" l="1"/>
  <c r="E177" i="1"/>
  <c r="V93" i="1"/>
  <c r="AA93" i="1"/>
  <c r="B87" i="1"/>
  <c r="AC92" i="1"/>
  <c r="AF92" i="1"/>
  <c r="K92" i="1"/>
  <c r="AB92" i="1"/>
  <c r="AD92" i="1"/>
  <c r="AE92" i="1" s="1"/>
  <c r="AG92" i="1" s="1"/>
  <c r="F179" i="1" l="1"/>
  <c r="E178" i="1"/>
  <c r="W93" i="1"/>
  <c r="Y93" i="1" s="1"/>
  <c r="J93" i="1"/>
  <c r="U94" i="1" s="1"/>
  <c r="L92" i="1"/>
  <c r="O92" i="1"/>
  <c r="P92" i="1" s="1"/>
  <c r="Q92" i="1" s="1"/>
  <c r="R92" i="1" s="1"/>
  <c r="S92" i="1" s="1"/>
  <c r="M92" i="1"/>
  <c r="N92" i="1"/>
  <c r="T96" i="1"/>
  <c r="F180" i="1" l="1"/>
  <c r="E179" i="1"/>
  <c r="X93" i="1"/>
  <c r="Z93" i="1" s="1"/>
  <c r="AA94" i="1"/>
  <c r="V94" i="1"/>
  <c r="W94" i="1" s="1"/>
  <c r="X94" i="1" s="1"/>
  <c r="AC93" i="1"/>
  <c r="B88" i="1"/>
  <c r="K93" i="1"/>
  <c r="AF93" i="1"/>
  <c r="AB93" i="1"/>
  <c r="AD93" i="1"/>
  <c r="AE93" i="1" s="1"/>
  <c r="AG93" i="1" s="1"/>
  <c r="F181" i="1" l="1"/>
  <c r="E180" i="1"/>
  <c r="Z94" i="1"/>
  <c r="Y94" i="1"/>
  <c r="J94" i="1"/>
  <c r="U95" i="1" s="1"/>
  <c r="M93" i="1"/>
  <c r="N93" i="1"/>
  <c r="L93" i="1"/>
  <c r="T97" i="1"/>
  <c r="O93" i="1"/>
  <c r="P93" i="1" s="1"/>
  <c r="Q93" i="1" s="1"/>
  <c r="R93" i="1" s="1"/>
  <c r="S93" i="1" s="1"/>
  <c r="F182" i="1" l="1"/>
  <c r="E181" i="1"/>
  <c r="AA95" i="1"/>
  <c r="V95" i="1"/>
  <c r="W95" i="1" s="1"/>
  <c r="X95" i="1" s="1"/>
  <c r="Z95" i="1" s="1"/>
  <c r="B89" i="1"/>
  <c r="AC94" i="1"/>
  <c r="AD94" i="1" s="1"/>
  <c r="AE94" i="1" s="1"/>
  <c r="AG94" i="1" s="1"/>
  <c r="AF94" i="1"/>
  <c r="AB94" i="1"/>
  <c r="K94" i="1"/>
  <c r="F183" i="1" l="1"/>
  <c r="E182" i="1"/>
  <c r="Y95" i="1"/>
  <c r="B90" i="1" s="1"/>
  <c r="N94" i="1"/>
  <c r="O94" i="1"/>
  <c r="P94" i="1" s="1"/>
  <c r="Q94" i="1" s="1"/>
  <c r="R94" i="1" s="1"/>
  <c r="S94" i="1" s="1"/>
  <c r="M94" i="1"/>
  <c r="L94" i="1"/>
  <c r="T98" i="1"/>
  <c r="J95" i="1"/>
  <c r="U96" i="1" s="1"/>
  <c r="F184" i="1" l="1"/>
  <c r="E183" i="1"/>
  <c r="AC95" i="1"/>
  <c r="V96" i="1"/>
  <c r="W96" i="1" s="1"/>
  <c r="AA96" i="1"/>
  <c r="AF95" i="1"/>
  <c r="AB95" i="1"/>
  <c r="K95" i="1"/>
  <c r="AD95" i="1"/>
  <c r="AE95" i="1" s="1"/>
  <c r="AG95" i="1" s="1"/>
  <c r="F185" i="1" l="1"/>
  <c r="E184" i="1"/>
  <c r="X96" i="1"/>
  <c r="Z96" i="1" s="1"/>
  <c r="Y96" i="1"/>
  <c r="J96" i="1"/>
  <c r="U97" i="1" s="1"/>
  <c r="L95" i="1"/>
  <c r="T99" i="1"/>
  <c r="M95" i="1"/>
  <c r="O95" i="1"/>
  <c r="P95" i="1" s="1"/>
  <c r="Q95" i="1" s="1"/>
  <c r="R95" i="1" s="1"/>
  <c r="S95" i="1" s="1"/>
  <c r="N95" i="1"/>
  <c r="F186" i="1" l="1"/>
  <c r="E185" i="1"/>
  <c r="V97" i="1"/>
  <c r="W97" i="1" s="1"/>
  <c r="X97" i="1" s="1"/>
  <c r="Z97" i="1" s="1"/>
  <c r="AA97" i="1"/>
  <c r="AC96" i="1"/>
  <c r="AD96" i="1" s="1"/>
  <c r="AE96" i="1" s="1"/>
  <c r="AG96" i="1" s="1"/>
  <c r="B91" i="1"/>
  <c r="AF96" i="1"/>
  <c r="K96" i="1"/>
  <c r="AB96" i="1"/>
  <c r="F187" i="1" l="1"/>
  <c r="E186" i="1"/>
  <c r="Y97" i="1"/>
  <c r="AC97" i="1" s="1"/>
  <c r="J97" i="1"/>
  <c r="U98" i="1" s="1"/>
  <c r="O96" i="1"/>
  <c r="P96" i="1" s="1"/>
  <c r="Q96" i="1" s="1"/>
  <c r="R96" i="1" s="1"/>
  <c r="S96" i="1" s="1"/>
  <c r="L96" i="1"/>
  <c r="T100" i="1"/>
  <c r="N96" i="1"/>
  <c r="M96" i="1"/>
  <c r="F188" i="1" l="1"/>
  <c r="E187" i="1"/>
  <c r="B92" i="1"/>
  <c r="AA98" i="1"/>
  <c r="V98" i="1"/>
  <c r="AB97" i="1"/>
  <c r="K97" i="1"/>
  <c r="AF97" i="1"/>
  <c r="AD97" i="1"/>
  <c r="AE97" i="1" s="1"/>
  <c r="AG97" i="1" s="1"/>
  <c r="F189" i="1" l="1"/>
  <c r="E188" i="1"/>
  <c r="W98" i="1"/>
  <c r="Y98" i="1" s="1"/>
  <c r="J98" i="1"/>
  <c r="U99" i="1" s="1"/>
  <c r="L97" i="1"/>
  <c r="T101" i="1"/>
  <c r="N97" i="1"/>
  <c r="M97" i="1"/>
  <c r="O97" i="1"/>
  <c r="P97" i="1" s="1"/>
  <c r="Q97" i="1" s="1"/>
  <c r="R97" i="1" s="1"/>
  <c r="S97" i="1" s="1"/>
  <c r="F190" i="1" l="1"/>
  <c r="E189" i="1"/>
  <c r="X98" i="1"/>
  <c r="Z98" i="1" s="1"/>
  <c r="V99" i="1"/>
  <c r="W99" i="1" s="1"/>
  <c r="X99" i="1" s="1"/>
  <c r="Z99" i="1" s="1"/>
  <c r="AA99" i="1"/>
  <c r="B93" i="1"/>
  <c r="AC98" i="1"/>
  <c r="AF98" i="1"/>
  <c r="AB98" i="1"/>
  <c r="K98" i="1"/>
  <c r="AD98" i="1"/>
  <c r="AE98" i="1" s="1"/>
  <c r="AG98" i="1" s="1"/>
  <c r="F191" i="1" l="1"/>
  <c r="E190" i="1"/>
  <c r="Y99" i="1"/>
  <c r="B94" i="1" s="1"/>
  <c r="J99" i="1"/>
  <c r="U100" i="1" s="1"/>
  <c r="O98" i="1"/>
  <c r="P98" i="1" s="1"/>
  <c r="Q98" i="1" s="1"/>
  <c r="R98" i="1" s="1"/>
  <c r="S98" i="1" s="1"/>
  <c r="T102" i="1"/>
  <c r="L98" i="1"/>
  <c r="M98" i="1"/>
  <c r="N98" i="1"/>
  <c r="F192" i="1" l="1"/>
  <c r="E191" i="1"/>
  <c r="AC99" i="1"/>
  <c r="AA100" i="1"/>
  <c r="V100" i="1"/>
  <c r="AF99" i="1"/>
  <c r="K99" i="1"/>
  <c r="AB99" i="1"/>
  <c r="AD99" i="1"/>
  <c r="AE99" i="1" s="1"/>
  <c r="AG99" i="1" s="1"/>
  <c r="F193" i="1" l="1"/>
  <c r="E192" i="1"/>
  <c r="W100" i="1"/>
  <c r="Y100" i="1" s="1"/>
  <c r="J100" i="1"/>
  <c r="U101" i="1" s="1"/>
  <c r="O99" i="1"/>
  <c r="P99" i="1" s="1"/>
  <c r="Q99" i="1" s="1"/>
  <c r="R99" i="1" s="1"/>
  <c r="S99" i="1" s="1"/>
  <c r="N99" i="1"/>
  <c r="M99" i="1"/>
  <c r="L99" i="1"/>
  <c r="T103" i="1"/>
  <c r="F194" i="1" l="1"/>
  <c r="E193" i="1"/>
  <c r="X100" i="1"/>
  <c r="Z100" i="1" s="1"/>
  <c r="V101" i="1"/>
  <c r="W101" i="1" s="1"/>
  <c r="X101" i="1" s="1"/>
  <c r="Z101" i="1" s="1"/>
  <c r="AA101" i="1"/>
  <c r="B95" i="1"/>
  <c r="AC100" i="1"/>
  <c r="AD100" i="1" s="1"/>
  <c r="AE100" i="1" s="1"/>
  <c r="AG100" i="1" s="1"/>
  <c r="K100" i="1"/>
  <c r="AB100" i="1"/>
  <c r="AF100" i="1"/>
  <c r="F195" i="1" l="1"/>
  <c r="E194" i="1"/>
  <c r="Y101" i="1"/>
  <c r="AC101" i="1" s="1"/>
  <c r="J101" i="1"/>
  <c r="U102" i="1" s="1"/>
  <c r="M100" i="1"/>
  <c r="N100" i="1"/>
  <c r="O100" i="1"/>
  <c r="P100" i="1" s="1"/>
  <c r="Q100" i="1" s="1"/>
  <c r="R100" i="1" s="1"/>
  <c r="S100" i="1" s="1"/>
  <c r="T104" i="1"/>
  <c r="L100" i="1"/>
  <c r="F196" i="1" l="1"/>
  <c r="E195" i="1"/>
  <c r="B96" i="1"/>
  <c r="AA102" i="1"/>
  <c r="V102" i="1"/>
  <c r="AB101" i="1"/>
  <c r="K101" i="1"/>
  <c r="AF101" i="1"/>
  <c r="AD101" i="1"/>
  <c r="AE101" i="1" s="1"/>
  <c r="AG101" i="1" s="1"/>
  <c r="F197" i="1" l="1"/>
  <c r="E196" i="1"/>
  <c r="W102" i="1"/>
  <c r="Y102" i="1" s="1"/>
  <c r="T105" i="1"/>
  <c r="L101" i="1"/>
  <c r="O101" i="1"/>
  <c r="P101" i="1" s="1"/>
  <c r="Q101" i="1" s="1"/>
  <c r="R101" i="1" s="1"/>
  <c r="S101" i="1" s="1"/>
  <c r="N101" i="1"/>
  <c r="M101" i="1"/>
  <c r="J102" i="1"/>
  <c r="U103" i="1" s="1"/>
  <c r="F198" i="1" l="1"/>
  <c r="E197" i="1"/>
  <c r="X102" i="1"/>
  <c r="Z102" i="1" s="1"/>
  <c r="AA103" i="1"/>
  <c r="V103" i="1"/>
  <c r="W103" i="1" s="1"/>
  <c r="X103" i="1" s="1"/>
  <c r="B97" i="1"/>
  <c r="AC102" i="1"/>
  <c r="AD102" i="1" s="1"/>
  <c r="AE102" i="1" s="1"/>
  <c r="AG102" i="1" s="1"/>
  <c r="AB102" i="1"/>
  <c r="K102" i="1"/>
  <c r="AF102" i="1"/>
  <c r="F199" i="1" l="1"/>
  <c r="E198" i="1"/>
  <c r="Z103" i="1"/>
  <c r="Y103" i="1"/>
  <c r="J103" i="1"/>
  <c r="U104" i="1" s="1"/>
  <c r="N102" i="1"/>
  <c r="M102" i="1"/>
  <c r="O102" i="1"/>
  <c r="P102" i="1" s="1"/>
  <c r="Q102" i="1" s="1"/>
  <c r="R102" i="1" s="1"/>
  <c r="S102" i="1" s="1"/>
  <c r="T106" i="1"/>
  <c r="L102" i="1"/>
  <c r="F200" i="1" l="1"/>
  <c r="E199" i="1"/>
  <c r="AA104" i="1"/>
  <c r="V104" i="1"/>
  <c r="W104" i="1" s="1"/>
  <c r="X104" i="1" s="1"/>
  <c r="Z104" i="1" s="1"/>
  <c r="B98" i="1"/>
  <c r="AC103" i="1"/>
  <c r="AD103" i="1" s="1"/>
  <c r="AE103" i="1" s="1"/>
  <c r="AG103" i="1" s="1"/>
  <c r="K103" i="1"/>
  <c r="AB103" i="1"/>
  <c r="AF103" i="1"/>
  <c r="F201" i="1" l="1"/>
  <c r="E200" i="1"/>
  <c r="Y104" i="1"/>
  <c r="J104" i="1"/>
  <c r="U105" i="1" s="1"/>
  <c r="T107" i="1"/>
  <c r="L103" i="1"/>
  <c r="O103" i="1"/>
  <c r="P103" i="1" s="1"/>
  <c r="Q103" i="1" s="1"/>
  <c r="R103" i="1" s="1"/>
  <c r="S103" i="1" s="1"/>
  <c r="N103" i="1"/>
  <c r="M103" i="1"/>
  <c r="F202" i="1" l="1"/>
  <c r="E201" i="1"/>
  <c r="V105" i="1"/>
  <c r="W105" i="1" s="1"/>
  <c r="X105" i="1" s="1"/>
  <c r="Z105" i="1" s="1"/>
  <c r="AA105" i="1"/>
  <c r="B99" i="1"/>
  <c r="AC104" i="1"/>
  <c r="AF104" i="1"/>
  <c r="K104" i="1"/>
  <c r="AB104" i="1"/>
  <c r="AD104" i="1"/>
  <c r="AE104" i="1" s="1"/>
  <c r="AG104" i="1" s="1"/>
  <c r="F203" i="1" l="1"/>
  <c r="E202" i="1"/>
  <c r="Y105" i="1"/>
  <c r="AC105" i="1" s="1"/>
  <c r="M104" i="1"/>
  <c r="N104" i="1"/>
  <c r="L104" i="1"/>
  <c r="T108" i="1"/>
  <c r="O104" i="1"/>
  <c r="P104" i="1" s="1"/>
  <c r="Q104" i="1" s="1"/>
  <c r="R104" i="1" s="1"/>
  <c r="S104" i="1" s="1"/>
  <c r="J105" i="1"/>
  <c r="U106" i="1" s="1"/>
  <c r="F204" i="1" l="1"/>
  <c r="E203" i="1"/>
  <c r="B100" i="1"/>
  <c r="AA106" i="1"/>
  <c r="V106" i="1"/>
  <c r="W106" i="1" s="1"/>
  <c r="AB105" i="1"/>
  <c r="K105" i="1"/>
  <c r="AF105" i="1"/>
  <c r="AD105" i="1"/>
  <c r="AE105" i="1" s="1"/>
  <c r="AG105" i="1" s="1"/>
  <c r="F205" i="1" l="1"/>
  <c r="E204" i="1"/>
  <c r="X106" i="1"/>
  <c r="Z106" i="1" s="1"/>
  <c r="Y106" i="1"/>
  <c r="J106" i="1"/>
  <c r="U107" i="1" s="1"/>
  <c r="M105" i="1"/>
  <c r="N105" i="1"/>
  <c r="O105" i="1"/>
  <c r="P105" i="1" s="1"/>
  <c r="Q105" i="1" s="1"/>
  <c r="R105" i="1" s="1"/>
  <c r="S105" i="1" s="1"/>
  <c r="L105" i="1"/>
  <c r="T109" i="1"/>
  <c r="F206" i="1" l="1"/>
  <c r="E205" i="1"/>
  <c r="B101" i="1"/>
  <c r="AC106" i="1"/>
  <c r="AA107" i="1"/>
  <c r="V107" i="1"/>
  <c r="W107" i="1" s="1"/>
  <c r="X107" i="1" s="1"/>
  <c r="Z107" i="1" s="1"/>
  <c r="K106" i="1"/>
  <c r="AB106" i="1"/>
  <c r="AF106" i="1"/>
  <c r="AD106" i="1"/>
  <c r="AE106" i="1" s="1"/>
  <c r="AG106" i="1" s="1"/>
  <c r="F207" i="1" l="1"/>
  <c r="E206" i="1"/>
  <c r="Y107" i="1"/>
  <c r="J107" i="1"/>
  <c r="U108" i="1" s="1"/>
  <c r="L106" i="1"/>
  <c r="O106" i="1"/>
  <c r="P106" i="1" s="1"/>
  <c r="Q106" i="1" s="1"/>
  <c r="R106" i="1" s="1"/>
  <c r="S106" i="1" s="1"/>
  <c r="N106" i="1"/>
  <c r="M106" i="1"/>
  <c r="T110" i="1"/>
  <c r="F208" i="1" l="1"/>
  <c r="E207" i="1"/>
  <c r="V108" i="1"/>
  <c r="AA108" i="1"/>
  <c r="AC107" i="1"/>
  <c r="AD107" i="1" s="1"/>
  <c r="AE107" i="1" s="1"/>
  <c r="AG107" i="1" s="1"/>
  <c r="B102" i="1"/>
  <c r="K107" i="1"/>
  <c r="AF107" i="1"/>
  <c r="AB107" i="1"/>
  <c r="F209" i="1" l="1"/>
  <c r="E208" i="1"/>
  <c r="W108" i="1"/>
  <c r="Y108" i="1" s="1"/>
  <c r="J108" i="1"/>
  <c r="U109" i="1" s="1"/>
  <c r="L107" i="1"/>
  <c r="O107" i="1"/>
  <c r="P107" i="1" s="1"/>
  <c r="Q107" i="1" s="1"/>
  <c r="R107" i="1" s="1"/>
  <c r="S107" i="1" s="1"/>
  <c r="N107" i="1"/>
  <c r="T111" i="1"/>
  <c r="M107" i="1"/>
  <c r="F210" i="1" l="1"/>
  <c r="E209" i="1"/>
  <c r="X108" i="1"/>
  <c r="Z108" i="1" s="1"/>
  <c r="AA109" i="1"/>
  <c r="V109" i="1"/>
  <c r="W109" i="1" s="1"/>
  <c r="X109" i="1" s="1"/>
  <c r="B103" i="1"/>
  <c r="AC108" i="1"/>
  <c r="AD108" i="1" s="1"/>
  <c r="AE108" i="1" s="1"/>
  <c r="AG108" i="1" s="1"/>
  <c r="AB108" i="1"/>
  <c r="K108" i="1"/>
  <c r="AF108" i="1"/>
  <c r="F211" i="1" l="1"/>
  <c r="E210" i="1"/>
  <c r="Z109" i="1"/>
  <c r="Y109" i="1"/>
  <c r="AC109" i="1" s="1"/>
  <c r="J109" i="1"/>
  <c r="U110" i="1" s="1"/>
  <c r="T112" i="1"/>
  <c r="M108" i="1"/>
  <c r="L108" i="1"/>
  <c r="N108" i="1"/>
  <c r="O108" i="1"/>
  <c r="P108" i="1" s="1"/>
  <c r="Q108" i="1" s="1"/>
  <c r="R108" i="1" s="1"/>
  <c r="S108" i="1" s="1"/>
  <c r="F212" i="1" l="1"/>
  <c r="E211" i="1"/>
  <c r="B104" i="1"/>
  <c r="V110" i="1"/>
  <c r="AA110" i="1"/>
  <c r="AB109" i="1"/>
  <c r="K109" i="1"/>
  <c r="AF109" i="1"/>
  <c r="AD109" i="1"/>
  <c r="AE109" i="1" s="1"/>
  <c r="AG109" i="1" s="1"/>
  <c r="F213" i="1" l="1"/>
  <c r="E212" i="1"/>
  <c r="W110" i="1"/>
  <c r="Y110" i="1" s="1"/>
  <c r="M109" i="1"/>
  <c r="N109" i="1"/>
  <c r="O109" i="1"/>
  <c r="P109" i="1" s="1"/>
  <c r="Q109" i="1" s="1"/>
  <c r="R109" i="1" s="1"/>
  <c r="S109" i="1" s="1"/>
  <c r="T113" i="1"/>
  <c r="L109" i="1"/>
  <c r="J110" i="1"/>
  <c r="U111" i="1" s="1"/>
  <c r="F214" i="1" l="1"/>
  <c r="E213" i="1"/>
  <c r="X110" i="1"/>
  <c r="Z110" i="1" s="1"/>
  <c r="AA111" i="1"/>
  <c r="V111" i="1"/>
  <c r="W111" i="1" s="1"/>
  <c r="X111" i="1" s="1"/>
  <c r="B105" i="1"/>
  <c r="AC110" i="1"/>
  <c r="AD110" i="1" s="1"/>
  <c r="AE110" i="1" s="1"/>
  <c r="AG110" i="1" s="1"/>
  <c r="AF110" i="1"/>
  <c r="AB110" i="1"/>
  <c r="K110" i="1"/>
  <c r="F215" i="1" l="1"/>
  <c r="E214" i="1"/>
  <c r="Z111" i="1"/>
  <c r="Y111" i="1"/>
  <c r="AC111" i="1" s="1"/>
  <c r="J111" i="1"/>
  <c r="U112" i="1" s="1"/>
  <c r="N110" i="1"/>
  <c r="T114" i="1"/>
  <c r="M110" i="1"/>
  <c r="L110" i="1"/>
  <c r="O110" i="1"/>
  <c r="P110" i="1" s="1"/>
  <c r="Q110" i="1" s="1"/>
  <c r="R110" i="1" s="1"/>
  <c r="S110" i="1" s="1"/>
  <c r="F216" i="1" l="1"/>
  <c r="E215" i="1"/>
  <c r="AA112" i="1"/>
  <c r="V112" i="1"/>
  <c r="W112" i="1" s="1"/>
  <c r="K111" i="1"/>
  <c r="AF111" i="1"/>
  <c r="AB111" i="1"/>
  <c r="AD111" i="1"/>
  <c r="AE111" i="1" s="1"/>
  <c r="AG111" i="1" s="1"/>
  <c r="F217" i="1" l="1"/>
  <c r="E216" i="1"/>
  <c r="X112" i="1"/>
  <c r="Z112" i="1" s="1"/>
  <c r="Y112" i="1"/>
  <c r="J112" i="1"/>
  <c r="U113" i="1" s="1"/>
  <c r="T115" i="1"/>
  <c r="M111" i="1"/>
  <c r="L111" i="1"/>
  <c r="N111" i="1"/>
  <c r="O111" i="1"/>
  <c r="P111" i="1" s="1"/>
  <c r="Q111" i="1" s="1"/>
  <c r="R111" i="1" s="1"/>
  <c r="S111" i="1" s="1"/>
  <c r="F218" i="1" l="1"/>
  <c r="E217" i="1"/>
  <c r="AA113" i="1"/>
  <c r="V113" i="1"/>
  <c r="W113" i="1" s="1"/>
  <c r="X113" i="1" s="1"/>
  <c r="Z113" i="1" s="1"/>
  <c r="AC112" i="1"/>
  <c r="AD112" i="1" s="1"/>
  <c r="AE112" i="1" s="1"/>
  <c r="AG112" i="1" s="1"/>
  <c r="AB112" i="1"/>
  <c r="K112" i="1"/>
  <c r="AF112" i="1"/>
  <c r="F219" i="1" l="1"/>
  <c r="E218" i="1"/>
  <c r="Y113" i="1"/>
  <c r="J113" i="1"/>
  <c r="U114" i="1" s="1"/>
  <c r="T116" i="1"/>
  <c r="O112" i="1"/>
  <c r="P112" i="1" s="1"/>
  <c r="Q112" i="1" s="1"/>
  <c r="R112" i="1" s="1"/>
  <c r="S112" i="1" s="1"/>
  <c r="M112" i="1"/>
  <c r="N112" i="1"/>
  <c r="L112" i="1"/>
  <c r="F220" i="1" l="1"/>
  <c r="E219" i="1"/>
  <c r="V114" i="1"/>
  <c r="W114" i="1" s="1"/>
  <c r="X114" i="1" s="1"/>
  <c r="Z114" i="1" s="1"/>
  <c r="AA114" i="1"/>
  <c r="AC113" i="1"/>
  <c r="AD113" i="1" s="1"/>
  <c r="AE113" i="1" s="1"/>
  <c r="AG113" i="1" s="1"/>
  <c r="K113" i="1"/>
  <c r="AB113" i="1"/>
  <c r="AF113" i="1"/>
  <c r="F221" i="1" l="1"/>
  <c r="E220" i="1"/>
  <c r="Y114" i="1"/>
  <c r="AC114" i="1" s="1"/>
  <c r="J114" i="1"/>
  <c r="U115" i="1" s="1"/>
  <c r="M113" i="1"/>
  <c r="O113" i="1"/>
  <c r="P113" i="1" s="1"/>
  <c r="Q113" i="1" s="1"/>
  <c r="R113" i="1" s="1"/>
  <c r="S113" i="1" s="1"/>
  <c r="L113" i="1"/>
  <c r="N113" i="1"/>
  <c r="T117" i="1"/>
  <c r="F222" i="1" l="1"/>
  <c r="E221" i="1"/>
  <c r="V115" i="1"/>
  <c r="AA115" i="1"/>
  <c r="AB114" i="1"/>
  <c r="K114" i="1"/>
  <c r="AF114" i="1"/>
  <c r="AD114" i="1"/>
  <c r="AE114" i="1" s="1"/>
  <c r="AG114" i="1" s="1"/>
  <c r="F223" i="1" l="1"/>
  <c r="E222" i="1"/>
  <c r="W115" i="1"/>
  <c r="Y115" i="1" s="1"/>
  <c r="J115" i="1"/>
  <c r="U116" i="1" s="1"/>
  <c r="T118" i="1"/>
  <c r="M114" i="1"/>
  <c r="N114" i="1"/>
  <c r="L114" i="1"/>
  <c r="O114" i="1"/>
  <c r="P114" i="1" s="1"/>
  <c r="Q114" i="1" s="1"/>
  <c r="R114" i="1" s="1"/>
  <c r="S114" i="1" s="1"/>
  <c r="F224" i="1" l="1"/>
  <c r="E223" i="1"/>
  <c r="X115" i="1"/>
  <c r="Z115" i="1" s="1"/>
  <c r="V116" i="1"/>
  <c r="W116" i="1" s="1"/>
  <c r="X116" i="1" s="1"/>
  <c r="AA116" i="1"/>
  <c r="AC115" i="1"/>
  <c r="AD115" i="1" s="1"/>
  <c r="AE115" i="1" s="1"/>
  <c r="AG115" i="1" s="1"/>
  <c r="K115" i="1"/>
  <c r="AF115" i="1"/>
  <c r="AB115" i="1"/>
  <c r="F225" i="1" l="1"/>
  <c r="E224" i="1"/>
  <c r="Z116" i="1"/>
  <c r="Y116" i="1"/>
  <c r="AC116" i="1" s="1"/>
  <c r="J116" i="1"/>
  <c r="U117" i="1" s="1"/>
  <c r="O115" i="1"/>
  <c r="P115" i="1" s="1"/>
  <c r="Q115" i="1" s="1"/>
  <c r="R115" i="1" s="1"/>
  <c r="S115" i="1" s="1"/>
  <c r="N115" i="1"/>
  <c r="L115" i="1"/>
  <c r="M115" i="1"/>
  <c r="T119" i="1"/>
  <c r="F226" i="1" l="1"/>
  <c r="E225" i="1"/>
  <c r="V117" i="1"/>
  <c r="W117" i="1" s="1"/>
  <c r="AA117" i="1"/>
  <c r="K116" i="1"/>
  <c r="AB116" i="1"/>
  <c r="AF116" i="1"/>
  <c r="AD116" i="1"/>
  <c r="AE116" i="1" s="1"/>
  <c r="AG116" i="1" s="1"/>
  <c r="F227" i="1" l="1"/>
  <c r="E226" i="1"/>
  <c r="X117" i="1"/>
  <c r="Z117" i="1" s="1"/>
  <c r="Y117" i="1"/>
  <c r="J117" i="1"/>
  <c r="U118" i="1" s="1"/>
  <c r="T120" i="1"/>
  <c r="L116" i="1"/>
  <c r="O116" i="1"/>
  <c r="P116" i="1" s="1"/>
  <c r="Q116" i="1" s="1"/>
  <c r="R116" i="1" s="1"/>
  <c r="S116" i="1" s="1"/>
  <c r="M116" i="1"/>
  <c r="N116" i="1"/>
  <c r="F228" i="1" l="1"/>
  <c r="E227" i="1"/>
  <c r="V118" i="1"/>
  <c r="W118" i="1" s="1"/>
  <c r="X118" i="1" s="1"/>
  <c r="Z118" i="1" s="1"/>
  <c r="AA118" i="1"/>
  <c r="AC117" i="1"/>
  <c r="AD117" i="1" s="1"/>
  <c r="AE117" i="1" s="1"/>
  <c r="AG117" i="1" s="1"/>
  <c r="K117" i="1"/>
  <c r="AB117" i="1"/>
  <c r="AF117" i="1"/>
  <c r="F229" i="1" l="1"/>
  <c r="E228" i="1"/>
  <c r="Y118" i="1"/>
  <c r="AC118" i="1" s="1"/>
  <c r="J118" i="1"/>
  <c r="U119" i="1" s="1"/>
  <c r="L117" i="1"/>
  <c r="O117" i="1"/>
  <c r="P117" i="1" s="1"/>
  <c r="Q117" i="1" s="1"/>
  <c r="R117" i="1" s="1"/>
  <c r="S117" i="1" s="1"/>
  <c r="N117" i="1"/>
  <c r="T121" i="1"/>
  <c r="M117" i="1"/>
  <c r="F230" i="1" l="1"/>
  <c r="E229" i="1"/>
  <c r="AA119" i="1"/>
  <c r="V119" i="1"/>
  <c r="W119" i="1" s="1"/>
  <c r="K118" i="1"/>
  <c r="AF118" i="1"/>
  <c r="AB118" i="1"/>
  <c r="AD118" i="1"/>
  <c r="AE118" i="1" s="1"/>
  <c r="AG118" i="1" s="1"/>
  <c r="F231" i="1" l="1"/>
  <c r="E230" i="1"/>
  <c r="X119" i="1"/>
  <c r="Z119" i="1" s="1"/>
  <c r="Y119" i="1"/>
  <c r="J119" i="1"/>
  <c r="U120" i="1" s="1"/>
  <c r="N118" i="1"/>
  <c r="L118" i="1"/>
  <c r="O118" i="1"/>
  <c r="P118" i="1" s="1"/>
  <c r="Q118" i="1" s="1"/>
  <c r="R118" i="1" s="1"/>
  <c r="S118" i="1" s="1"/>
  <c r="M118" i="1"/>
  <c r="T122" i="1"/>
  <c r="F232" i="1" l="1"/>
  <c r="E231" i="1"/>
  <c r="V120" i="1"/>
  <c r="W120" i="1" s="1"/>
  <c r="X120" i="1" s="1"/>
  <c r="Z120" i="1" s="1"/>
  <c r="AA120" i="1"/>
  <c r="AC119" i="1"/>
  <c r="AD119" i="1" s="1"/>
  <c r="AE119" i="1" s="1"/>
  <c r="AG119" i="1" s="1"/>
  <c r="K119" i="1"/>
  <c r="AF119" i="1"/>
  <c r="AB119" i="1"/>
  <c r="F233" i="1" l="1"/>
  <c r="E232" i="1"/>
  <c r="Y120" i="1"/>
  <c r="AC120" i="1" s="1"/>
  <c r="J120" i="1"/>
  <c r="U121" i="1" s="1"/>
  <c r="N119" i="1"/>
  <c r="O119" i="1"/>
  <c r="P119" i="1" s="1"/>
  <c r="Q119" i="1" s="1"/>
  <c r="R119" i="1" s="1"/>
  <c r="S119" i="1" s="1"/>
  <c r="L119" i="1"/>
  <c r="M119" i="1"/>
  <c r="T123" i="1"/>
  <c r="F234" i="1" l="1"/>
  <c r="E233" i="1"/>
  <c r="V121" i="1"/>
  <c r="W121" i="1" s="1"/>
  <c r="AA121" i="1"/>
  <c r="K120" i="1"/>
  <c r="AF120" i="1"/>
  <c r="AB120" i="1"/>
  <c r="AD120" i="1"/>
  <c r="AE120" i="1" s="1"/>
  <c r="AG120" i="1" s="1"/>
  <c r="F235" i="1" l="1"/>
  <c r="E234" i="1"/>
  <c r="X121" i="1"/>
  <c r="Z121" i="1" s="1"/>
  <c r="Y121" i="1"/>
  <c r="J121" i="1"/>
  <c r="U122" i="1" s="1"/>
  <c r="T124" i="1"/>
  <c r="N120" i="1"/>
  <c r="L120" i="1"/>
  <c r="M120" i="1"/>
  <c r="O120" i="1"/>
  <c r="P120" i="1" s="1"/>
  <c r="Q120" i="1" s="1"/>
  <c r="R120" i="1" s="1"/>
  <c r="S120" i="1" s="1"/>
  <c r="F236" i="1" l="1"/>
  <c r="E235" i="1"/>
  <c r="V122" i="1"/>
  <c r="W122" i="1" s="1"/>
  <c r="X122" i="1" s="1"/>
  <c r="Z122" i="1" s="1"/>
  <c r="AA122" i="1"/>
  <c r="AC121" i="1"/>
  <c r="AD121" i="1" s="1"/>
  <c r="AE121" i="1" s="1"/>
  <c r="AG121" i="1" s="1"/>
  <c r="AF121" i="1"/>
  <c r="K121" i="1"/>
  <c r="AB121" i="1"/>
  <c r="F237" i="1" l="1"/>
  <c r="E236" i="1"/>
  <c r="Y122" i="1"/>
  <c r="AC122" i="1" s="1"/>
  <c r="J122" i="1"/>
  <c r="U123" i="1" s="1"/>
  <c r="O121" i="1"/>
  <c r="P121" i="1" s="1"/>
  <c r="Q121" i="1" s="1"/>
  <c r="R121" i="1" s="1"/>
  <c r="S121" i="1" s="1"/>
  <c r="M121" i="1"/>
  <c r="N121" i="1"/>
  <c r="L121" i="1"/>
  <c r="T125" i="1"/>
  <c r="F238" i="1" l="1"/>
  <c r="E237" i="1"/>
  <c r="V123" i="1"/>
  <c r="W123" i="1" s="1"/>
  <c r="AA123" i="1"/>
  <c r="AB122" i="1"/>
  <c r="AF122" i="1"/>
  <c r="K122" i="1"/>
  <c r="AD122" i="1"/>
  <c r="AE122" i="1" s="1"/>
  <c r="AG122" i="1" s="1"/>
  <c r="F239" i="1" l="1"/>
  <c r="E238" i="1"/>
  <c r="X123" i="1"/>
  <c r="Z123" i="1" s="1"/>
  <c r="Y123" i="1"/>
  <c r="T126" i="1"/>
  <c r="O122" i="1"/>
  <c r="P122" i="1" s="1"/>
  <c r="Q122" i="1" s="1"/>
  <c r="R122" i="1" s="1"/>
  <c r="S122" i="1" s="1"/>
  <c r="L122" i="1"/>
  <c r="M122" i="1"/>
  <c r="N122" i="1"/>
  <c r="J123" i="1"/>
  <c r="U124" i="1" s="1"/>
  <c r="F240" i="1" l="1"/>
  <c r="E239" i="1"/>
  <c r="AA124" i="1"/>
  <c r="V124" i="1"/>
  <c r="W124" i="1" s="1"/>
  <c r="X124" i="1" s="1"/>
  <c r="Z124" i="1" s="1"/>
  <c r="AC123" i="1"/>
  <c r="AD123" i="1" s="1"/>
  <c r="AE123" i="1" s="1"/>
  <c r="AG123" i="1" s="1"/>
  <c r="AB123" i="1"/>
  <c r="K123" i="1"/>
  <c r="AF123" i="1"/>
  <c r="F241" i="1" l="1"/>
  <c r="E240" i="1"/>
  <c r="Y124" i="1"/>
  <c r="J124" i="1"/>
  <c r="U125" i="1" s="1"/>
  <c r="M123" i="1"/>
  <c r="O123" i="1"/>
  <c r="P123" i="1" s="1"/>
  <c r="Q123" i="1" s="1"/>
  <c r="R123" i="1" s="1"/>
  <c r="S123" i="1" s="1"/>
  <c r="L123" i="1"/>
  <c r="N123" i="1"/>
  <c r="T127" i="1"/>
  <c r="F242" i="1" l="1"/>
  <c r="E241" i="1"/>
  <c r="AA125" i="1"/>
  <c r="V125" i="1"/>
  <c r="W125" i="1" s="1"/>
  <c r="X125" i="1" s="1"/>
  <c r="Z125" i="1" s="1"/>
  <c r="AC124" i="1"/>
  <c r="AD124" i="1" s="1"/>
  <c r="AE124" i="1" s="1"/>
  <c r="AG124" i="1" s="1"/>
  <c r="K124" i="1"/>
  <c r="AF124" i="1"/>
  <c r="AB124" i="1"/>
  <c r="F243" i="1" l="1"/>
  <c r="E242" i="1"/>
  <c r="Y125" i="1"/>
  <c r="J125" i="1"/>
  <c r="U126" i="1" s="1"/>
  <c r="T128" i="1"/>
  <c r="O124" i="1"/>
  <c r="P124" i="1" s="1"/>
  <c r="Q124" i="1" s="1"/>
  <c r="R124" i="1" s="1"/>
  <c r="S124" i="1" s="1"/>
  <c r="M124" i="1"/>
  <c r="L124" i="1"/>
  <c r="N124" i="1"/>
  <c r="F244" i="1" l="1"/>
  <c r="E243" i="1"/>
  <c r="AA126" i="1"/>
  <c r="V126" i="1"/>
  <c r="AC125" i="1"/>
  <c r="AD125" i="1" s="1"/>
  <c r="AE125" i="1" s="1"/>
  <c r="AG125" i="1" s="1"/>
  <c r="K125" i="1"/>
  <c r="AF125" i="1"/>
  <c r="AB125" i="1"/>
  <c r="F245" i="1" l="1"/>
  <c r="E244" i="1"/>
  <c r="W126" i="1"/>
  <c r="Y126" i="1" s="1"/>
  <c r="J126" i="1"/>
  <c r="U127" i="1" s="1"/>
  <c r="L125" i="1"/>
  <c r="M125" i="1"/>
  <c r="N125" i="1"/>
  <c r="O125" i="1"/>
  <c r="P125" i="1" s="1"/>
  <c r="Q125" i="1" s="1"/>
  <c r="R125" i="1" s="1"/>
  <c r="S125" i="1" s="1"/>
  <c r="T129" i="1"/>
  <c r="F246" i="1" l="1"/>
  <c r="E245" i="1"/>
  <c r="X126" i="1"/>
  <c r="Z126" i="1" s="1"/>
  <c r="AA127" i="1"/>
  <c r="V127" i="1"/>
  <c r="W127" i="1" s="1"/>
  <c r="X127" i="1" s="1"/>
  <c r="AC126" i="1"/>
  <c r="AD126" i="1" s="1"/>
  <c r="AE126" i="1" s="1"/>
  <c r="AG126" i="1" s="1"/>
  <c r="AF126" i="1"/>
  <c r="AB126" i="1"/>
  <c r="K126" i="1"/>
  <c r="F247" i="1" l="1"/>
  <c r="E246" i="1"/>
  <c r="Z127" i="1"/>
  <c r="Y127" i="1"/>
  <c r="J127" i="1"/>
  <c r="U128" i="1" s="1"/>
  <c r="N126" i="1"/>
  <c r="M126" i="1"/>
  <c r="L126" i="1"/>
  <c r="O126" i="1"/>
  <c r="P126" i="1" s="1"/>
  <c r="Q126" i="1" s="1"/>
  <c r="R126" i="1" s="1"/>
  <c r="S126" i="1" s="1"/>
  <c r="T130" i="1"/>
  <c r="F248" i="1" l="1"/>
  <c r="E247" i="1"/>
  <c r="V128" i="1"/>
  <c r="AA128" i="1"/>
  <c r="AC127" i="1"/>
  <c r="AB127" i="1"/>
  <c r="AF127" i="1"/>
  <c r="K127" i="1"/>
  <c r="AD127" i="1"/>
  <c r="AE127" i="1" s="1"/>
  <c r="AG127" i="1" s="1"/>
  <c r="F249" i="1" l="1"/>
  <c r="E248" i="1"/>
  <c r="W128" i="1"/>
  <c r="Y128" i="1" s="1"/>
  <c r="J128" i="1"/>
  <c r="U129" i="1" s="1"/>
  <c r="O127" i="1"/>
  <c r="P127" i="1" s="1"/>
  <c r="Q127" i="1" s="1"/>
  <c r="R127" i="1" s="1"/>
  <c r="S127" i="1" s="1"/>
  <c r="N127" i="1"/>
  <c r="T131" i="1"/>
  <c r="L127" i="1"/>
  <c r="M127" i="1"/>
  <c r="F250" i="1" l="1"/>
  <c r="E249" i="1"/>
  <c r="X128" i="1"/>
  <c r="Z128" i="1" s="1"/>
  <c r="V129" i="1"/>
  <c r="W129" i="1" s="1"/>
  <c r="X129" i="1" s="1"/>
  <c r="AA129" i="1"/>
  <c r="AC128" i="1"/>
  <c r="AD128" i="1" s="1"/>
  <c r="AE128" i="1" s="1"/>
  <c r="AG128" i="1" s="1"/>
  <c r="AF128" i="1"/>
  <c r="K128" i="1"/>
  <c r="AB128" i="1"/>
  <c r="F251" i="1" l="1"/>
  <c r="E250" i="1"/>
  <c r="Z129" i="1"/>
  <c r="Y129" i="1"/>
  <c r="AC129" i="1" s="1"/>
  <c r="J129" i="1"/>
  <c r="U130" i="1" s="1"/>
  <c r="O128" i="1"/>
  <c r="P128" i="1" s="1"/>
  <c r="Q128" i="1" s="1"/>
  <c r="R128" i="1" s="1"/>
  <c r="S128" i="1" s="1"/>
  <c r="M128" i="1"/>
  <c r="T132" i="1"/>
  <c r="N128" i="1"/>
  <c r="L128" i="1"/>
  <c r="F252" i="1" l="1"/>
  <c r="E251" i="1"/>
  <c r="AA130" i="1"/>
  <c r="V130" i="1"/>
  <c r="AF129" i="1"/>
  <c r="K129" i="1"/>
  <c r="AB129" i="1"/>
  <c r="AD129" i="1"/>
  <c r="AE129" i="1" s="1"/>
  <c r="AG129" i="1" s="1"/>
  <c r="F253" i="1" l="1"/>
  <c r="E252" i="1"/>
  <c r="W130" i="1"/>
  <c r="Y130" i="1" s="1"/>
  <c r="J130" i="1"/>
  <c r="U131" i="1" s="1"/>
  <c r="M129" i="1"/>
  <c r="N129" i="1"/>
  <c r="T133" i="1"/>
  <c r="L129" i="1"/>
  <c r="O129" i="1"/>
  <c r="P129" i="1" s="1"/>
  <c r="Q129" i="1" s="1"/>
  <c r="R129" i="1" s="1"/>
  <c r="S129" i="1" s="1"/>
  <c r="F254" i="1" l="1"/>
  <c r="E253" i="1"/>
  <c r="X130" i="1"/>
  <c r="Z130" i="1" s="1"/>
  <c r="V131" i="1"/>
  <c r="W131" i="1" s="1"/>
  <c r="X131" i="1" s="1"/>
  <c r="AA131" i="1"/>
  <c r="AC130" i="1"/>
  <c r="K130" i="1"/>
  <c r="AF130" i="1"/>
  <c r="AB130" i="1"/>
  <c r="AD130" i="1"/>
  <c r="AE130" i="1" s="1"/>
  <c r="AG130" i="1" s="1"/>
  <c r="F255" i="1" l="1"/>
  <c r="E254" i="1"/>
  <c r="Z131" i="1"/>
  <c r="Y131" i="1"/>
  <c r="AC131" i="1" s="1"/>
  <c r="J131" i="1"/>
  <c r="U132" i="1" s="1"/>
  <c r="T134" i="1"/>
  <c r="L130" i="1"/>
  <c r="O130" i="1"/>
  <c r="P130" i="1" s="1"/>
  <c r="Q130" i="1" s="1"/>
  <c r="R130" i="1" s="1"/>
  <c r="S130" i="1" s="1"/>
  <c r="M130" i="1"/>
  <c r="N130" i="1"/>
  <c r="F256" i="1" l="1"/>
  <c r="E255" i="1"/>
  <c r="AA132" i="1"/>
  <c r="V132" i="1"/>
  <c r="W132" i="1" s="1"/>
  <c r="AF131" i="1"/>
  <c r="K131" i="1"/>
  <c r="AB131" i="1"/>
  <c r="AD131" i="1"/>
  <c r="AE131" i="1" s="1"/>
  <c r="AG131" i="1" s="1"/>
  <c r="F257" i="1" l="1"/>
  <c r="E256" i="1"/>
  <c r="X132" i="1"/>
  <c r="Z132" i="1" s="1"/>
  <c r="Y132" i="1"/>
  <c r="J132" i="1"/>
  <c r="U133" i="1" s="1"/>
  <c r="L131" i="1"/>
  <c r="M131" i="1"/>
  <c r="O131" i="1"/>
  <c r="P131" i="1" s="1"/>
  <c r="Q131" i="1" s="1"/>
  <c r="R131" i="1" s="1"/>
  <c r="S131" i="1" s="1"/>
  <c r="N131" i="1"/>
  <c r="T135" i="1"/>
  <c r="F258" i="1" l="1"/>
  <c r="E257" i="1"/>
  <c r="V133" i="1"/>
  <c r="W133" i="1" s="1"/>
  <c r="X133" i="1" s="1"/>
  <c r="Z133" i="1" s="1"/>
  <c r="AA133" i="1"/>
  <c r="AC132" i="1"/>
  <c r="AD132" i="1" s="1"/>
  <c r="AE132" i="1" s="1"/>
  <c r="AG132" i="1" s="1"/>
  <c r="AB132" i="1"/>
  <c r="AF132" i="1"/>
  <c r="K132" i="1"/>
  <c r="F259" i="1" l="1"/>
  <c r="E258" i="1"/>
  <c r="Y133" i="1"/>
  <c r="AC133" i="1" s="1"/>
  <c r="J133" i="1"/>
  <c r="U134" i="1" s="1"/>
  <c r="T136" i="1"/>
  <c r="N132" i="1"/>
  <c r="L132" i="1"/>
  <c r="O132" i="1"/>
  <c r="P132" i="1" s="1"/>
  <c r="Q132" i="1" s="1"/>
  <c r="R132" i="1" s="1"/>
  <c r="S132" i="1" s="1"/>
  <c r="M132" i="1"/>
  <c r="F260" i="1" l="1"/>
  <c r="E259" i="1"/>
  <c r="V134" i="1"/>
  <c r="W134" i="1" s="1"/>
  <c r="AA134" i="1"/>
  <c r="AF133" i="1"/>
  <c r="AB133" i="1"/>
  <c r="K133" i="1"/>
  <c r="AD133" i="1"/>
  <c r="AE133" i="1" s="1"/>
  <c r="AG133" i="1" s="1"/>
  <c r="F261" i="1" l="1"/>
  <c r="E260" i="1"/>
  <c r="X134" i="1"/>
  <c r="Z134" i="1" s="1"/>
  <c r="Y134" i="1"/>
  <c r="T137" i="1"/>
  <c r="L133" i="1"/>
  <c r="M133" i="1"/>
  <c r="N133" i="1"/>
  <c r="O133" i="1"/>
  <c r="P133" i="1" s="1"/>
  <c r="Q133" i="1" s="1"/>
  <c r="R133" i="1" s="1"/>
  <c r="S133" i="1" s="1"/>
  <c r="J134" i="1"/>
  <c r="U135" i="1" s="1"/>
  <c r="F262" i="1" l="1"/>
  <c r="E261" i="1"/>
  <c r="V135" i="1"/>
  <c r="W135" i="1" s="1"/>
  <c r="X135" i="1" s="1"/>
  <c r="Z135" i="1" s="1"/>
  <c r="AA135" i="1"/>
  <c r="AC134" i="1"/>
  <c r="K134" i="1"/>
  <c r="AF134" i="1"/>
  <c r="AB134" i="1"/>
  <c r="AD134" i="1"/>
  <c r="AE134" i="1" s="1"/>
  <c r="AG134" i="1" s="1"/>
  <c r="F263" i="1" l="1"/>
  <c r="E262" i="1"/>
  <c r="Y135" i="1"/>
  <c r="AC135" i="1" s="1"/>
  <c r="J135" i="1"/>
  <c r="U136" i="1" s="1"/>
  <c r="O134" i="1"/>
  <c r="P134" i="1" s="1"/>
  <c r="Q134" i="1" s="1"/>
  <c r="R134" i="1" s="1"/>
  <c r="S134" i="1" s="1"/>
  <c r="L134" i="1"/>
  <c r="T138" i="1"/>
  <c r="M134" i="1"/>
  <c r="N134" i="1"/>
  <c r="F264" i="1" l="1"/>
  <c r="E263" i="1"/>
  <c r="V136" i="1"/>
  <c r="W136" i="1" s="1"/>
  <c r="AA136" i="1"/>
  <c r="K135" i="1"/>
  <c r="AB135" i="1"/>
  <c r="AF135" i="1"/>
  <c r="AD135" i="1"/>
  <c r="AE135" i="1" s="1"/>
  <c r="AG135" i="1" s="1"/>
  <c r="F265" i="1" l="1"/>
  <c r="E264" i="1"/>
  <c r="X136" i="1"/>
  <c r="Z136" i="1" s="1"/>
  <c r="Y136" i="1"/>
  <c r="J136" i="1"/>
  <c r="U137" i="1" s="1"/>
  <c r="O135" i="1"/>
  <c r="P135" i="1" s="1"/>
  <c r="Q135" i="1" s="1"/>
  <c r="R135" i="1" s="1"/>
  <c r="S135" i="1" s="1"/>
  <c r="N135" i="1"/>
  <c r="T139" i="1"/>
  <c r="L135" i="1"/>
  <c r="M135" i="1"/>
  <c r="F266" i="1" l="1"/>
  <c r="E265" i="1"/>
  <c r="AA137" i="1"/>
  <c r="V137" i="1"/>
  <c r="W137" i="1" s="1"/>
  <c r="X137" i="1" s="1"/>
  <c r="Z137" i="1" s="1"/>
  <c r="AC136" i="1"/>
  <c r="K136" i="1"/>
  <c r="AF136" i="1"/>
  <c r="AB136" i="1"/>
  <c r="AD136" i="1"/>
  <c r="AE136" i="1" s="1"/>
  <c r="AG136" i="1" s="1"/>
  <c r="F267" i="1" l="1"/>
  <c r="E266" i="1"/>
  <c r="Y137" i="1"/>
  <c r="J137" i="1"/>
  <c r="U138" i="1" s="1"/>
  <c r="M136" i="1"/>
  <c r="O136" i="1"/>
  <c r="P136" i="1" s="1"/>
  <c r="Q136" i="1" s="1"/>
  <c r="R136" i="1" s="1"/>
  <c r="S136" i="1" s="1"/>
  <c r="N136" i="1"/>
  <c r="L136" i="1"/>
  <c r="T140" i="1"/>
  <c r="F268" i="1" l="1"/>
  <c r="E267" i="1"/>
  <c r="V138" i="1"/>
  <c r="AA138" i="1"/>
  <c r="AC137" i="1"/>
  <c r="AD137" i="1" s="1"/>
  <c r="AE137" i="1" s="1"/>
  <c r="AG137" i="1" s="1"/>
  <c r="AB137" i="1"/>
  <c r="AF137" i="1"/>
  <c r="K137" i="1"/>
  <c r="F269" i="1" l="1"/>
  <c r="E268" i="1"/>
  <c r="W138" i="1"/>
  <c r="Y138" i="1" s="1"/>
  <c r="J138" i="1"/>
  <c r="U139" i="1" s="1"/>
  <c r="O137" i="1"/>
  <c r="P137" i="1" s="1"/>
  <c r="Q137" i="1" s="1"/>
  <c r="R137" i="1" s="1"/>
  <c r="S137" i="1" s="1"/>
  <c r="M137" i="1"/>
  <c r="N137" i="1"/>
  <c r="T141" i="1"/>
  <c r="L137" i="1"/>
  <c r="F270" i="1" l="1"/>
  <c r="E269" i="1"/>
  <c r="X138" i="1"/>
  <c r="Z138" i="1" s="1"/>
  <c r="V139" i="1"/>
  <c r="W139" i="1" s="1"/>
  <c r="X139" i="1" s="1"/>
  <c r="AA139" i="1"/>
  <c r="AC138" i="1"/>
  <c r="AD138" i="1" s="1"/>
  <c r="AE138" i="1" s="1"/>
  <c r="AG138" i="1" s="1"/>
  <c r="K138" i="1"/>
  <c r="AF138" i="1"/>
  <c r="AB138" i="1"/>
  <c r="F271" i="1" l="1"/>
  <c r="E270" i="1"/>
  <c r="Z139" i="1"/>
  <c r="Y139" i="1"/>
  <c r="AC139" i="1" s="1"/>
  <c r="J139" i="1"/>
  <c r="U140" i="1" s="1"/>
  <c r="T142" i="1"/>
  <c r="N138" i="1"/>
  <c r="O138" i="1"/>
  <c r="P138" i="1" s="1"/>
  <c r="Q138" i="1" s="1"/>
  <c r="R138" i="1" s="1"/>
  <c r="S138" i="1" s="1"/>
  <c r="L138" i="1"/>
  <c r="M138" i="1"/>
  <c r="F272" i="1" l="1"/>
  <c r="E271" i="1"/>
  <c r="V140" i="1"/>
  <c r="W140" i="1" s="1"/>
  <c r="AA140" i="1"/>
  <c r="AF139" i="1"/>
  <c r="K139" i="1"/>
  <c r="AB139" i="1"/>
  <c r="AD139" i="1"/>
  <c r="AE139" i="1" s="1"/>
  <c r="AG139" i="1" s="1"/>
  <c r="F273" i="1" l="1"/>
  <c r="E272" i="1"/>
  <c r="X140" i="1"/>
  <c r="Z140" i="1" s="1"/>
  <c r="Y140" i="1"/>
  <c r="J140" i="1"/>
  <c r="U141" i="1" s="1"/>
  <c r="N139" i="1"/>
  <c r="O139" i="1"/>
  <c r="P139" i="1" s="1"/>
  <c r="Q139" i="1" s="1"/>
  <c r="R139" i="1" s="1"/>
  <c r="S139" i="1" s="1"/>
  <c r="L139" i="1"/>
  <c r="T143" i="1"/>
  <c r="M139" i="1"/>
  <c r="F274" i="1" l="1"/>
  <c r="E273" i="1"/>
  <c r="AC140" i="1"/>
  <c r="AD140" i="1" s="1"/>
  <c r="AE140" i="1" s="1"/>
  <c r="AG140" i="1" s="1"/>
  <c r="AA141" i="1"/>
  <c r="V141" i="1"/>
  <c r="AF140" i="1"/>
  <c r="AB140" i="1"/>
  <c r="K140" i="1"/>
  <c r="F275" i="1" l="1"/>
  <c r="E274" i="1"/>
  <c r="W141" i="1"/>
  <c r="Y141" i="1" s="1"/>
  <c r="J141" i="1"/>
  <c r="U142" i="1" s="1"/>
  <c r="O140" i="1"/>
  <c r="P140" i="1" s="1"/>
  <c r="Q140" i="1" s="1"/>
  <c r="R140" i="1" s="1"/>
  <c r="S140" i="1" s="1"/>
  <c r="M140" i="1"/>
  <c r="N140" i="1"/>
  <c r="T144" i="1"/>
  <c r="L140" i="1"/>
  <c r="F276" i="1" l="1"/>
  <c r="E275" i="1"/>
  <c r="X141" i="1"/>
  <c r="Z141" i="1" s="1"/>
  <c r="V142" i="1"/>
  <c r="W142" i="1" s="1"/>
  <c r="X142" i="1" s="1"/>
  <c r="Z142" i="1" s="1"/>
  <c r="AA142" i="1"/>
  <c r="AC141" i="1"/>
  <c r="K141" i="1"/>
  <c r="AF141" i="1"/>
  <c r="AB141" i="1"/>
  <c r="AD141" i="1"/>
  <c r="AE141" i="1" s="1"/>
  <c r="AG141" i="1" s="1"/>
  <c r="F277" i="1" l="1"/>
  <c r="E276" i="1"/>
  <c r="Y142" i="1"/>
  <c r="AC142" i="1" s="1"/>
  <c r="J142" i="1"/>
  <c r="U143" i="1" s="1"/>
  <c r="N141" i="1"/>
  <c r="L141" i="1"/>
  <c r="T145" i="1"/>
  <c r="M141" i="1"/>
  <c r="O141" i="1"/>
  <c r="P141" i="1" s="1"/>
  <c r="Q141" i="1" s="1"/>
  <c r="R141" i="1" s="1"/>
  <c r="S141" i="1" s="1"/>
  <c r="F278" i="1" l="1"/>
  <c r="E277" i="1"/>
  <c r="V143" i="1"/>
  <c r="W143" i="1" s="1"/>
  <c r="AA143" i="1"/>
  <c r="K142" i="1"/>
  <c r="AF142" i="1"/>
  <c r="AB142" i="1"/>
  <c r="AD142" i="1"/>
  <c r="AE142" i="1" s="1"/>
  <c r="AG142" i="1" s="1"/>
  <c r="F279" i="1" l="1"/>
  <c r="E278" i="1"/>
  <c r="X143" i="1"/>
  <c r="Z143" i="1" s="1"/>
  <c r="Y143" i="1"/>
  <c r="J143" i="1"/>
  <c r="U144" i="1" s="1"/>
  <c r="O142" i="1"/>
  <c r="P142" i="1" s="1"/>
  <c r="Q142" i="1" s="1"/>
  <c r="R142" i="1" s="1"/>
  <c r="S142" i="1" s="1"/>
  <c r="L142" i="1"/>
  <c r="T146" i="1"/>
  <c r="N142" i="1"/>
  <c r="M142" i="1"/>
  <c r="F280" i="1" l="1"/>
  <c r="E279" i="1"/>
  <c r="V144" i="1"/>
  <c r="AA144" i="1"/>
  <c r="AC143" i="1"/>
  <c r="AB143" i="1"/>
  <c r="AF143" i="1"/>
  <c r="K143" i="1"/>
  <c r="AD143" i="1"/>
  <c r="AE143" i="1" s="1"/>
  <c r="AG143" i="1" s="1"/>
  <c r="F281" i="1" l="1"/>
  <c r="E280" i="1"/>
  <c r="W144" i="1"/>
  <c r="Y144" i="1" s="1"/>
  <c r="N143" i="1"/>
  <c r="T147" i="1"/>
  <c r="O143" i="1"/>
  <c r="P143" i="1" s="1"/>
  <c r="Q143" i="1" s="1"/>
  <c r="R143" i="1" s="1"/>
  <c r="S143" i="1" s="1"/>
  <c r="L143" i="1"/>
  <c r="M143" i="1"/>
  <c r="J144" i="1"/>
  <c r="U145" i="1" s="1"/>
  <c r="F282" i="1" l="1"/>
  <c r="E281" i="1"/>
  <c r="X144" i="1"/>
  <c r="Z144" i="1" s="1"/>
  <c r="V145" i="1"/>
  <c r="W145" i="1" s="1"/>
  <c r="X145" i="1" s="1"/>
  <c r="AA145" i="1"/>
  <c r="AC144" i="1"/>
  <c r="AD144" i="1" s="1"/>
  <c r="AE144" i="1" s="1"/>
  <c r="AG144" i="1" s="1"/>
  <c r="AF144" i="1"/>
  <c r="K144" i="1"/>
  <c r="AB144" i="1"/>
  <c r="F283" i="1" l="1"/>
  <c r="E282" i="1"/>
  <c r="Z145" i="1"/>
  <c r="Y145" i="1"/>
  <c r="AC145" i="1" s="1"/>
  <c r="J145" i="1"/>
  <c r="U146" i="1" s="1"/>
  <c r="O144" i="1"/>
  <c r="P144" i="1" s="1"/>
  <c r="Q144" i="1" s="1"/>
  <c r="R144" i="1" s="1"/>
  <c r="S144" i="1" s="1"/>
  <c r="N144" i="1"/>
  <c r="T148" i="1"/>
  <c r="L144" i="1"/>
  <c r="M144" i="1"/>
  <c r="F284" i="1" l="1"/>
  <c r="E283" i="1"/>
  <c r="AA146" i="1"/>
  <c r="V146" i="1"/>
  <c r="K145" i="1"/>
  <c r="AF145" i="1"/>
  <c r="AB145" i="1"/>
  <c r="AD145" i="1"/>
  <c r="AE145" i="1" s="1"/>
  <c r="AG145" i="1" s="1"/>
  <c r="F285" i="1" l="1"/>
  <c r="E284" i="1"/>
  <c r="W146" i="1"/>
  <c r="Y146" i="1" s="1"/>
  <c r="J146" i="1"/>
  <c r="U147" i="1" s="1"/>
  <c r="O145" i="1"/>
  <c r="P145" i="1" s="1"/>
  <c r="Q145" i="1" s="1"/>
  <c r="R145" i="1" s="1"/>
  <c r="S145" i="1" s="1"/>
  <c r="T149" i="1"/>
  <c r="L145" i="1"/>
  <c r="M145" i="1"/>
  <c r="N145" i="1"/>
  <c r="F286" i="1" l="1"/>
  <c r="E285" i="1"/>
  <c r="X146" i="1"/>
  <c r="Z146" i="1" s="1"/>
  <c r="V147" i="1"/>
  <c r="W147" i="1" s="1"/>
  <c r="X147" i="1" s="1"/>
  <c r="AA147" i="1"/>
  <c r="AC146" i="1"/>
  <c r="AD146" i="1" s="1"/>
  <c r="AE146" i="1" s="1"/>
  <c r="AG146" i="1" s="1"/>
  <c r="AB146" i="1"/>
  <c r="K146" i="1"/>
  <c r="AF146" i="1"/>
  <c r="F287" i="1" l="1"/>
  <c r="E286" i="1"/>
  <c r="Z147" i="1"/>
  <c r="Y147" i="1"/>
  <c r="AC147" i="1" s="1"/>
  <c r="J147" i="1"/>
  <c r="U148" i="1" s="1"/>
  <c r="O146" i="1"/>
  <c r="P146" i="1" s="1"/>
  <c r="Q146" i="1" s="1"/>
  <c r="R146" i="1" s="1"/>
  <c r="S146" i="1" s="1"/>
  <c r="T150" i="1"/>
  <c r="L146" i="1"/>
  <c r="M146" i="1"/>
  <c r="N146" i="1"/>
  <c r="F288" i="1" l="1"/>
  <c r="E287" i="1"/>
  <c r="V148" i="1"/>
  <c r="AA148" i="1"/>
  <c r="K147" i="1"/>
  <c r="AB147" i="1"/>
  <c r="AF147" i="1"/>
  <c r="AD147" i="1"/>
  <c r="AE147" i="1" s="1"/>
  <c r="AG147" i="1" s="1"/>
  <c r="F289" i="1" l="1"/>
  <c r="E288" i="1"/>
  <c r="W148" i="1"/>
  <c r="Y148" i="1" s="1"/>
  <c r="J148" i="1"/>
  <c r="U149" i="1" s="1"/>
  <c r="N147" i="1"/>
  <c r="L147" i="1"/>
  <c r="O147" i="1"/>
  <c r="P147" i="1" s="1"/>
  <c r="Q147" i="1" s="1"/>
  <c r="R147" i="1" s="1"/>
  <c r="S147" i="1" s="1"/>
  <c r="M147" i="1"/>
  <c r="T151" i="1"/>
  <c r="F290" i="1" l="1"/>
  <c r="E289" i="1"/>
  <c r="X148" i="1"/>
  <c r="Z148" i="1" s="1"/>
  <c r="AA149" i="1"/>
  <c r="V149" i="1"/>
  <c r="W149" i="1" s="1"/>
  <c r="X149" i="1" s="1"/>
  <c r="AC148" i="1"/>
  <c r="K148" i="1"/>
  <c r="AB148" i="1"/>
  <c r="AF148" i="1"/>
  <c r="AD148" i="1"/>
  <c r="AE148" i="1" s="1"/>
  <c r="AG148" i="1" s="1"/>
  <c r="F291" i="1" l="1"/>
  <c r="E290" i="1"/>
  <c r="Z149" i="1"/>
  <c r="Y149" i="1"/>
  <c r="J149" i="1"/>
  <c r="U150" i="1" s="1"/>
  <c r="N148" i="1"/>
  <c r="L148" i="1"/>
  <c r="M148" i="1"/>
  <c r="T152" i="1"/>
  <c r="O148" i="1"/>
  <c r="P148" i="1" s="1"/>
  <c r="Q148" i="1" s="1"/>
  <c r="R148" i="1" s="1"/>
  <c r="S148" i="1" s="1"/>
  <c r="F292" i="1" l="1"/>
  <c r="E291" i="1"/>
  <c r="AA150" i="1"/>
  <c r="V150" i="1"/>
  <c r="AC149" i="1"/>
  <c r="K149" i="1"/>
  <c r="AB149" i="1"/>
  <c r="AF149" i="1"/>
  <c r="AD149" i="1"/>
  <c r="AE149" i="1" s="1"/>
  <c r="AG149" i="1" s="1"/>
  <c r="F293" i="1" l="1"/>
  <c r="E292" i="1"/>
  <c r="W150" i="1"/>
  <c r="Y150" i="1" s="1"/>
  <c r="J150" i="1"/>
  <c r="U151" i="1" s="1"/>
  <c r="M149" i="1"/>
  <c r="O149" i="1"/>
  <c r="P149" i="1" s="1"/>
  <c r="Q149" i="1" s="1"/>
  <c r="R149" i="1" s="1"/>
  <c r="S149" i="1" s="1"/>
  <c r="N149" i="1"/>
  <c r="T153" i="1"/>
  <c r="L149" i="1"/>
  <c r="F294" i="1" l="1"/>
  <c r="E293" i="1"/>
  <c r="X150" i="1"/>
  <c r="Z150" i="1" s="1"/>
  <c r="AA151" i="1"/>
  <c r="V151" i="1"/>
  <c r="W151" i="1" s="1"/>
  <c r="X151" i="1" s="1"/>
  <c r="AC150" i="1"/>
  <c r="AB150" i="1"/>
  <c r="AF150" i="1"/>
  <c r="K150" i="1"/>
  <c r="AD150" i="1"/>
  <c r="AE150" i="1" s="1"/>
  <c r="AG150" i="1" s="1"/>
  <c r="F295" i="1" l="1"/>
  <c r="E294" i="1"/>
  <c r="Z151" i="1"/>
  <c r="Y151" i="1"/>
  <c r="J151" i="1"/>
  <c r="U152" i="1" s="1"/>
  <c r="T154" i="1"/>
  <c r="N150" i="1"/>
  <c r="O150" i="1"/>
  <c r="P150" i="1" s="1"/>
  <c r="Q150" i="1" s="1"/>
  <c r="R150" i="1" s="1"/>
  <c r="S150" i="1" s="1"/>
  <c r="L150" i="1"/>
  <c r="M150" i="1"/>
  <c r="F296" i="1" l="1"/>
  <c r="E295" i="1"/>
  <c r="AA152" i="1"/>
  <c r="V152" i="1"/>
  <c r="W152" i="1" s="1"/>
  <c r="X152" i="1" s="1"/>
  <c r="Z152" i="1" s="1"/>
  <c r="AC151" i="1"/>
  <c r="AF151" i="1"/>
  <c r="K151" i="1"/>
  <c r="AB151" i="1"/>
  <c r="AD151" i="1"/>
  <c r="AE151" i="1" s="1"/>
  <c r="AG151" i="1" s="1"/>
  <c r="F297" i="1" l="1"/>
  <c r="E296" i="1"/>
  <c r="Y152" i="1"/>
  <c r="O151" i="1"/>
  <c r="P151" i="1" s="1"/>
  <c r="Q151" i="1" s="1"/>
  <c r="R151" i="1" s="1"/>
  <c r="S151" i="1" s="1"/>
  <c r="T155" i="1"/>
  <c r="N151" i="1"/>
  <c r="L151" i="1"/>
  <c r="M151" i="1"/>
  <c r="J152" i="1"/>
  <c r="U153" i="1" s="1"/>
  <c r="F298" i="1" l="1"/>
  <c r="E297" i="1"/>
  <c r="AA153" i="1"/>
  <c r="V153" i="1"/>
  <c r="W153" i="1" s="1"/>
  <c r="X153" i="1" s="1"/>
  <c r="Z153" i="1" s="1"/>
  <c r="AC152" i="1"/>
  <c r="AD152" i="1" s="1"/>
  <c r="AE152" i="1" s="1"/>
  <c r="AG152" i="1" s="1"/>
  <c r="K152" i="1"/>
  <c r="AF152" i="1"/>
  <c r="AB152" i="1"/>
  <c r="F299" i="1" l="1"/>
  <c r="E298" i="1"/>
  <c r="Y153" i="1"/>
  <c r="J153" i="1"/>
  <c r="U154" i="1" s="1"/>
  <c r="L152" i="1"/>
  <c r="O152" i="1"/>
  <c r="P152" i="1" s="1"/>
  <c r="Q152" i="1" s="1"/>
  <c r="R152" i="1" s="1"/>
  <c r="S152" i="1" s="1"/>
  <c r="N152" i="1"/>
  <c r="M152" i="1"/>
  <c r="T156" i="1"/>
  <c r="F300" i="1" l="1"/>
  <c r="E299" i="1"/>
  <c r="V154" i="1"/>
  <c r="AA154" i="1"/>
  <c r="AC153" i="1"/>
  <c r="K153" i="1"/>
  <c r="AB153" i="1"/>
  <c r="AF153" i="1"/>
  <c r="AD153" i="1"/>
  <c r="AE153" i="1" s="1"/>
  <c r="AG153" i="1" s="1"/>
  <c r="F301" i="1" l="1"/>
  <c r="E300" i="1"/>
  <c r="W154" i="1"/>
  <c r="Y154" i="1" s="1"/>
  <c r="J154" i="1"/>
  <c r="U155" i="1" s="1"/>
  <c r="O153" i="1"/>
  <c r="P153" i="1" s="1"/>
  <c r="Q153" i="1" s="1"/>
  <c r="R153" i="1" s="1"/>
  <c r="S153" i="1" s="1"/>
  <c r="N153" i="1"/>
  <c r="M153" i="1"/>
  <c r="L153" i="1"/>
  <c r="T157" i="1"/>
  <c r="F302" i="1" l="1"/>
  <c r="E301" i="1"/>
  <c r="X154" i="1"/>
  <c r="Z154" i="1" s="1"/>
  <c r="V155" i="1"/>
  <c r="W155" i="1" s="1"/>
  <c r="X155" i="1" s="1"/>
  <c r="AA155" i="1"/>
  <c r="AC154" i="1"/>
  <c r="AD154" i="1" s="1"/>
  <c r="AE154" i="1" s="1"/>
  <c r="AG154" i="1" s="1"/>
  <c r="K154" i="1"/>
  <c r="AF154" i="1"/>
  <c r="AB154" i="1"/>
  <c r="F303" i="1" l="1"/>
  <c r="E302" i="1"/>
  <c r="Z155" i="1"/>
  <c r="Y155" i="1"/>
  <c r="J155" i="1"/>
  <c r="U156" i="1" s="1"/>
  <c r="N154" i="1"/>
  <c r="T158" i="1"/>
  <c r="L154" i="1"/>
  <c r="M154" i="1"/>
  <c r="O154" i="1"/>
  <c r="P154" i="1" s="1"/>
  <c r="Q154" i="1" s="1"/>
  <c r="R154" i="1" s="1"/>
  <c r="S154" i="1" s="1"/>
  <c r="F304" i="1" l="1"/>
  <c r="E303" i="1"/>
  <c r="V156" i="1"/>
  <c r="W156" i="1" s="1"/>
  <c r="X156" i="1" s="1"/>
  <c r="Z156" i="1" s="1"/>
  <c r="AA156" i="1"/>
  <c r="AC155" i="1"/>
  <c r="AD155" i="1" s="1"/>
  <c r="AE155" i="1" s="1"/>
  <c r="AG155" i="1" s="1"/>
  <c r="K155" i="1"/>
  <c r="AF155" i="1"/>
  <c r="AB155" i="1"/>
  <c r="F305" i="1" l="1"/>
  <c r="E304" i="1"/>
  <c r="Y156" i="1"/>
  <c r="J156" i="1"/>
  <c r="U157" i="1" s="1"/>
  <c r="M155" i="1"/>
  <c r="L155" i="1"/>
  <c r="N155" i="1"/>
  <c r="O155" i="1"/>
  <c r="P155" i="1" s="1"/>
  <c r="Q155" i="1" s="1"/>
  <c r="R155" i="1" s="1"/>
  <c r="S155" i="1" s="1"/>
  <c r="T159" i="1"/>
  <c r="F306" i="1" l="1"/>
  <c r="E305" i="1"/>
  <c r="V157" i="1"/>
  <c r="W157" i="1" s="1"/>
  <c r="X157" i="1" s="1"/>
  <c r="Z157" i="1" s="1"/>
  <c r="AA157" i="1"/>
  <c r="AC156" i="1"/>
  <c r="AD156" i="1" s="1"/>
  <c r="AE156" i="1" s="1"/>
  <c r="AG156" i="1" s="1"/>
  <c r="AB156" i="1"/>
  <c r="AF156" i="1"/>
  <c r="K156" i="1"/>
  <c r="F307" i="1" l="1"/>
  <c r="E306" i="1"/>
  <c r="Y157" i="1"/>
  <c r="AC157" i="1" s="1"/>
  <c r="L156" i="1"/>
  <c r="M156" i="1"/>
  <c r="T160" i="1"/>
  <c r="N156" i="1"/>
  <c r="O156" i="1"/>
  <c r="P156" i="1" s="1"/>
  <c r="Q156" i="1" s="1"/>
  <c r="R156" i="1" s="1"/>
  <c r="S156" i="1" s="1"/>
  <c r="J157" i="1"/>
  <c r="U158" i="1" s="1"/>
  <c r="F308" i="1" l="1"/>
  <c r="E307" i="1"/>
  <c r="AA158" i="1"/>
  <c r="V158" i="1"/>
  <c r="W158" i="1" s="1"/>
  <c r="AB157" i="1"/>
  <c r="K157" i="1"/>
  <c r="AF157" i="1"/>
  <c r="AD157" i="1"/>
  <c r="AE157" i="1" s="1"/>
  <c r="AG157" i="1" s="1"/>
  <c r="F309" i="1" l="1"/>
  <c r="E308" i="1"/>
  <c r="X158" i="1"/>
  <c r="Z158" i="1" s="1"/>
  <c r="Y158" i="1"/>
  <c r="J158" i="1"/>
  <c r="U159" i="1" s="1"/>
  <c r="M157" i="1"/>
  <c r="T161" i="1"/>
  <c r="O157" i="1"/>
  <c r="P157" i="1" s="1"/>
  <c r="Q157" i="1" s="1"/>
  <c r="R157" i="1" s="1"/>
  <c r="S157" i="1" s="1"/>
  <c r="N157" i="1"/>
  <c r="L157" i="1"/>
  <c r="F310" i="1" l="1"/>
  <c r="E309" i="1"/>
  <c r="AC158" i="1"/>
  <c r="AD158" i="1" s="1"/>
  <c r="AE158" i="1" s="1"/>
  <c r="AG158" i="1" s="1"/>
  <c r="AA159" i="1"/>
  <c r="V159" i="1"/>
  <c r="W159" i="1" s="1"/>
  <c r="X159" i="1" s="1"/>
  <c r="Z159" i="1" s="1"/>
  <c r="AF158" i="1"/>
  <c r="K158" i="1"/>
  <c r="AB158" i="1"/>
  <c r="F311" i="1" l="1"/>
  <c r="E310" i="1"/>
  <c r="Y159" i="1"/>
  <c r="L158" i="1"/>
  <c r="T162" i="1"/>
  <c r="M158" i="1"/>
  <c r="N158" i="1"/>
  <c r="O158" i="1"/>
  <c r="P158" i="1" s="1"/>
  <c r="Q158" i="1" s="1"/>
  <c r="R158" i="1" s="1"/>
  <c r="S158" i="1" s="1"/>
  <c r="J159" i="1"/>
  <c r="U160" i="1" s="1"/>
  <c r="F312" i="1" l="1"/>
  <c r="E311" i="1"/>
  <c r="AA160" i="1"/>
  <c r="V160" i="1"/>
  <c r="W160" i="1" s="1"/>
  <c r="X160" i="1" s="1"/>
  <c r="Z160" i="1" s="1"/>
  <c r="AC159" i="1"/>
  <c r="AD159" i="1" s="1"/>
  <c r="AE159" i="1" s="1"/>
  <c r="AG159" i="1" s="1"/>
  <c r="K159" i="1"/>
  <c r="AB159" i="1"/>
  <c r="AF159" i="1"/>
  <c r="F313" i="1" l="1"/>
  <c r="E312" i="1"/>
  <c r="Y160" i="1"/>
  <c r="J160" i="1"/>
  <c r="U161" i="1" s="1"/>
  <c r="N159" i="1"/>
  <c r="M159" i="1"/>
  <c r="L159" i="1"/>
  <c r="T163" i="1"/>
  <c r="O159" i="1"/>
  <c r="P159" i="1" s="1"/>
  <c r="Q159" i="1" s="1"/>
  <c r="R159" i="1" s="1"/>
  <c r="S159" i="1" s="1"/>
  <c r="F314" i="1" l="1"/>
  <c r="E313" i="1"/>
  <c r="V161" i="1"/>
  <c r="W161" i="1" s="1"/>
  <c r="X161" i="1" s="1"/>
  <c r="Z161" i="1" s="1"/>
  <c r="AA161" i="1"/>
  <c r="AC160" i="1"/>
  <c r="AD160" i="1" s="1"/>
  <c r="AE160" i="1" s="1"/>
  <c r="AG160" i="1" s="1"/>
  <c r="AF160" i="1"/>
  <c r="AB160" i="1"/>
  <c r="K160" i="1"/>
  <c r="F315" i="1" l="1"/>
  <c r="E314" i="1"/>
  <c r="Y161" i="1"/>
  <c r="AC161" i="1" s="1"/>
  <c r="M160" i="1"/>
  <c r="N160" i="1"/>
  <c r="O160" i="1"/>
  <c r="P160" i="1" s="1"/>
  <c r="Q160" i="1" s="1"/>
  <c r="R160" i="1" s="1"/>
  <c r="S160" i="1" s="1"/>
  <c r="T164" i="1"/>
  <c r="L160" i="1"/>
  <c r="J161" i="1"/>
  <c r="U162" i="1" s="1"/>
  <c r="F316" i="1" l="1"/>
  <c r="E315" i="1"/>
  <c r="V162" i="1"/>
  <c r="AA162" i="1"/>
  <c r="AF161" i="1"/>
  <c r="K161" i="1"/>
  <c r="AB161" i="1"/>
  <c r="AD161" i="1"/>
  <c r="AE161" i="1" s="1"/>
  <c r="AG161" i="1" s="1"/>
  <c r="F317" i="1" l="1"/>
  <c r="E316" i="1"/>
  <c r="W162" i="1"/>
  <c r="Y162" i="1" s="1"/>
  <c r="M161" i="1"/>
  <c r="T165" i="1"/>
  <c r="O161" i="1"/>
  <c r="P161" i="1" s="1"/>
  <c r="Q161" i="1" s="1"/>
  <c r="R161" i="1" s="1"/>
  <c r="S161" i="1" s="1"/>
  <c r="N161" i="1"/>
  <c r="L161" i="1"/>
  <c r="J162" i="1"/>
  <c r="U163" i="1" s="1"/>
  <c r="F318" i="1" l="1"/>
  <c r="E317" i="1"/>
  <c r="X162" i="1"/>
  <c r="Z162" i="1" s="1"/>
  <c r="AA163" i="1"/>
  <c r="V163" i="1"/>
  <c r="W163" i="1" s="1"/>
  <c r="X163" i="1" s="1"/>
  <c r="AC162" i="1"/>
  <c r="K162" i="1"/>
  <c r="AF162" i="1"/>
  <c r="AB162" i="1"/>
  <c r="AD162" i="1"/>
  <c r="AE162" i="1" s="1"/>
  <c r="AG162" i="1" s="1"/>
  <c r="F319" i="1" l="1"/>
  <c r="E318" i="1"/>
  <c r="Z163" i="1"/>
  <c r="Y163" i="1"/>
  <c r="J163" i="1"/>
  <c r="U164" i="1" s="1"/>
  <c r="M162" i="1"/>
  <c r="L162" i="1"/>
  <c r="N162" i="1"/>
  <c r="O162" i="1"/>
  <c r="P162" i="1" s="1"/>
  <c r="Q162" i="1" s="1"/>
  <c r="R162" i="1" s="1"/>
  <c r="S162" i="1" s="1"/>
  <c r="T166" i="1"/>
  <c r="F320" i="1" l="1"/>
  <c r="E319" i="1"/>
  <c r="V164" i="1"/>
  <c r="W164" i="1" s="1"/>
  <c r="X164" i="1" s="1"/>
  <c r="Z164" i="1" s="1"/>
  <c r="AA164" i="1"/>
  <c r="AC163" i="1"/>
  <c r="AD163" i="1" s="1"/>
  <c r="AE163" i="1" s="1"/>
  <c r="AG163" i="1" s="1"/>
  <c r="AB163" i="1"/>
  <c r="AF163" i="1"/>
  <c r="K163" i="1"/>
  <c r="F321" i="1" l="1"/>
  <c r="E320" i="1"/>
  <c r="Y164" i="1"/>
  <c r="AC164" i="1" s="1"/>
  <c r="J164" i="1"/>
  <c r="U165" i="1" s="1"/>
  <c r="O163" i="1"/>
  <c r="P163" i="1" s="1"/>
  <c r="Q163" i="1" s="1"/>
  <c r="R163" i="1" s="1"/>
  <c r="S163" i="1" s="1"/>
  <c r="L163" i="1"/>
  <c r="T167" i="1"/>
  <c r="M163" i="1"/>
  <c r="N163" i="1"/>
  <c r="F322" i="1" l="1"/>
  <c r="E321" i="1"/>
  <c r="V165" i="1"/>
  <c r="W165" i="1" s="1"/>
  <c r="AA165" i="1"/>
  <c r="K164" i="1"/>
  <c r="AF164" i="1"/>
  <c r="AB164" i="1"/>
  <c r="AD164" i="1"/>
  <c r="AE164" i="1" s="1"/>
  <c r="AG164" i="1" s="1"/>
  <c r="F323" i="1" l="1"/>
  <c r="E322" i="1"/>
  <c r="X165" i="1"/>
  <c r="Z165" i="1" s="1"/>
  <c r="Y165" i="1"/>
  <c r="J165" i="1"/>
  <c r="U166" i="1" s="1"/>
  <c r="T168" i="1"/>
  <c r="N164" i="1"/>
  <c r="L164" i="1"/>
  <c r="M164" i="1"/>
  <c r="O164" i="1"/>
  <c r="P164" i="1" s="1"/>
  <c r="Q164" i="1" s="1"/>
  <c r="R164" i="1" s="1"/>
  <c r="S164" i="1" s="1"/>
  <c r="F324" i="1" l="1"/>
  <c r="E323" i="1"/>
  <c r="AA166" i="1"/>
  <c r="V166" i="1"/>
  <c r="W166" i="1" s="1"/>
  <c r="X166" i="1" s="1"/>
  <c r="Z166" i="1" s="1"/>
  <c r="AC165" i="1"/>
  <c r="AD165" i="1" s="1"/>
  <c r="AE165" i="1" s="1"/>
  <c r="AG165" i="1" s="1"/>
  <c r="K165" i="1"/>
  <c r="AB165" i="1"/>
  <c r="AF165" i="1"/>
  <c r="F325" i="1" l="1"/>
  <c r="E324" i="1"/>
  <c r="Y166" i="1"/>
  <c r="J166" i="1"/>
  <c r="U167" i="1" s="1"/>
  <c r="N165" i="1"/>
  <c r="L165" i="1"/>
  <c r="M165" i="1"/>
  <c r="O165" i="1"/>
  <c r="P165" i="1" s="1"/>
  <c r="Q165" i="1" s="1"/>
  <c r="R165" i="1" s="1"/>
  <c r="S165" i="1" s="1"/>
  <c r="T169" i="1"/>
  <c r="F326" i="1" l="1"/>
  <c r="E325" i="1"/>
  <c r="AA167" i="1"/>
  <c r="V167" i="1"/>
  <c r="W167" i="1" s="1"/>
  <c r="X167" i="1" s="1"/>
  <c r="Z167" i="1" s="1"/>
  <c r="AC166" i="1"/>
  <c r="AD166" i="1" s="1"/>
  <c r="AE166" i="1" s="1"/>
  <c r="AG166" i="1" s="1"/>
  <c r="AB166" i="1"/>
  <c r="K166" i="1"/>
  <c r="AF166" i="1"/>
  <c r="F327" i="1" l="1"/>
  <c r="E326" i="1"/>
  <c r="Y167" i="1"/>
  <c r="J167" i="1"/>
  <c r="U168" i="1" s="1"/>
  <c r="N166" i="1"/>
  <c r="L166" i="1"/>
  <c r="O166" i="1"/>
  <c r="P166" i="1" s="1"/>
  <c r="Q166" i="1" s="1"/>
  <c r="R166" i="1" s="1"/>
  <c r="S166" i="1" s="1"/>
  <c r="T170" i="1"/>
  <c r="M166" i="1"/>
  <c r="F328" i="1" l="1"/>
  <c r="E327" i="1"/>
  <c r="V168" i="1"/>
  <c r="W168" i="1" s="1"/>
  <c r="X168" i="1" s="1"/>
  <c r="Z168" i="1" s="1"/>
  <c r="AA168" i="1"/>
  <c r="AC167" i="1"/>
  <c r="AF167" i="1"/>
  <c r="AB167" i="1"/>
  <c r="K167" i="1"/>
  <c r="AD167" i="1"/>
  <c r="AE167" i="1" s="1"/>
  <c r="AG167" i="1" s="1"/>
  <c r="F329" i="1" l="1"/>
  <c r="E328" i="1"/>
  <c r="Y168" i="1"/>
  <c r="AC168" i="1" s="1"/>
  <c r="J168" i="1"/>
  <c r="U169" i="1" s="1"/>
  <c r="O167" i="1"/>
  <c r="P167" i="1" s="1"/>
  <c r="Q167" i="1" s="1"/>
  <c r="R167" i="1" s="1"/>
  <c r="S167" i="1" s="1"/>
  <c r="T171" i="1"/>
  <c r="L167" i="1"/>
  <c r="M167" i="1"/>
  <c r="N167" i="1"/>
  <c r="F330" i="1" l="1"/>
  <c r="E329" i="1"/>
  <c r="AA169" i="1"/>
  <c r="V169" i="1"/>
  <c r="AB168" i="1"/>
  <c r="K168" i="1"/>
  <c r="AF168" i="1"/>
  <c r="AD168" i="1"/>
  <c r="AE168" i="1" s="1"/>
  <c r="AG168" i="1" s="1"/>
  <c r="F331" i="1" l="1"/>
  <c r="E330" i="1"/>
  <c r="W169" i="1"/>
  <c r="Y169" i="1" s="1"/>
  <c r="J169" i="1"/>
  <c r="U170" i="1" s="1"/>
  <c r="T172" i="1"/>
  <c r="M168" i="1"/>
  <c r="O168" i="1"/>
  <c r="P168" i="1" s="1"/>
  <c r="Q168" i="1" s="1"/>
  <c r="R168" i="1" s="1"/>
  <c r="S168" i="1" s="1"/>
  <c r="L168" i="1"/>
  <c r="N168" i="1"/>
  <c r="F332" i="1" l="1"/>
  <c r="E331" i="1"/>
  <c r="X169" i="1"/>
  <c r="Z169" i="1" s="1"/>
  <c r="AA170" i="1"/>
  <c r="V170" i="1"/>
  <c r="W170" i="1" s="1"/>
  <c r="X170" i="1" s="1"/>
  <c r="AC169" i="1"/>
  <c r="AD169" i="1" s="1"/>
  <c r="AE169" i="1" s="1"/>
  <c r="AG169" i="1" s="1"/>
  <c r="AF169" i="1"/>
  <c r="K169" i="1"/>
  <c r="AB169" i="1"/>
  <c r="F333" i="1" l="1"/>
  <c r="E332" i="1"/>
  <c r="Z170" i="1"/>
  <c r="Y170" i="1"/>
  <c r="J170" i="1"/>
  <c r="U171" i="1" s="1"/>
  <c r="T173" i="1"/>
  <c r="O169" i="1"/>
  <c r="P169" i="1" s="1"/>
  <c r="Q169" i="1" s="1"/>
  <c r="R169" i="1" s="1"/>
  <c r="S169" i="1" s="1"/>
  <c r="N169" i="1"/>
  <c r="L169" i="1"/>
  <c r="M169" i="1"/>
  <c r="F334" i="1" l="1"/>
  <c r="E333" i="1"/>
  <c r="AA171" i="1"/>
  <c r="V171" i="1"/>
  <c r="W171" i="1" s="1"/>
  <c r="X171" i="1" s="1"/>
  <c r="Z171" i="1" s="1"/>
  <c r="AC170" i="1"/>
  <c r="AF170" i="1"/>
  <c r="K170" i="1"/>
  <c r="AB170" i="1"/>
  <c r="AD170" i="1"/>
  <c r="AE170" i="1" s="1"/>
  <c r="AG170" i="1" s="1"/>
  <c r="F335" i="1" l="1"/>
  <c r="E334" i="1"/>
  <c r="Y171" i="1"/>
  <c r="J171" i="1"/>
  <c r="U172" i="1" s="1"/>
  <c r="T174" i="1"/>
  <c r="L170" i="1"/>
  <c r="M170" i="1"/>
  <c r="N170" i="1"/>
  <c r="O170" i="1"/>
  <c r="P170" i="1" s="1"/>
  <c r="Q170" i="1" s="1"/>
  <c r="R170" i="1" s="1"/>
  <c r="S170" i="1" s="1"/>
  <c r="F336" i="1" l="1"/>
  <c r="E335" i="1"/>
  <c r="V172" i="1"/>
  <c r="AA172" i="1"/>
  <c r="AC171" i="1"/>
  <c r="AF171" i="1"/>
  <c r="AB171" i="1"/>
  <c r="K171" i="1"/>
  <c r="AD171" i="1"/>
  <c r="AE171" i="1" s="1"/>
  <c r="AG171" i="1" s="1"/>
  <c r="F337" i="1" l="1"/>
  <c r="E336" i="1"/>
  <c r="W172" i="1"/>
  <c r="Y172" i="1" s="1"/>
  <c r="M171" i="1"/>
  <c r="N171" i="1"/>
  <c r="T175" i="1"/>
  <c r="O171" i="1"/>
  <c r="P171" i="1" s="1"/>
  <c r="Q171" i="1" s="1"/>
  <c r="R171" i="1" s="1"/>
  <c r="S171" i="1" s="1"/>
  <c r="L171" i="1"/>
  <c r="J172" i="1"/>
  <c r="U173" i="1" s="1"/>
  <c r="F338" i="1" l="1"/>
  <c r="E337" i="1"/>
  <c r="X172" i="1"/>
  <c r="Z172" i="1" s="1"/>
  <c r="V173" i="1"/>
  <c r="W173" i="1" s="1"/>
  <c r="X173" i="1" s="1"/>
  <c r="AA173" i="1"/>
  <c r="AC172" i="1"/>
  <c r="AB172" i="1"/>
  <c r="AF172" i="1"/>
  <c r="K172" i="1"/>
  <c r="AD172" i="1"/>
  <c r="AE172" i="1" s="1"/>
  <c r="AG172" i="1" s="1"/>
  <c r="F339" i="1" l="1"/>
  <c r="E338" i="1"/>
  <c r="Z173" i="1"/>
  <c r="Y173" i="1"/>
  <c r="AC173" i="1" s="1"/>
  <c r="T176" i="1"/>
  <c r="L172" i="1"/>
  <c r="O172" i="1"/>
  <c r="P172" i="1" s="1"/>
  <c r="Q172" i="1" s="1"/>
  <c r="R172" i="1" s="1"/>
  <c r="S172" i="1" s="1"/>
  <c r="N172" i="1"/>
  <c r="M172" i="1"/>
  <c r="J173" i="1"/>
  <c r="U174" i="1" s="1"/>
  <c r="F340" i="1" l="1"/>
  <c r="E339" i="1"/>
  <c r="AA174" i="1"/>
  <c r="V174" i="1"/>
  <c r="W174" i="1" s="1"/>
  <c r="AF173" i="1"/>
  <c r="AB173" i="1"/>
  <c r="K173" i="1"/>
  <c r="AD173" i="1"/>
  <c r="AE173" i="1" s="1"/>
  <c r="AG173" i="1" s="1"/>
  <c r="F341" i="1" l="1"/>
  <c r="E340" i="1"/>
  <c r="X174" i="1"/>
  <c r="Z174" i="1" s="1"/>
  <c r="Y174" i="1"/>
  <c r="J174" i="1"/>
  <c r="U175" i="1" s="1"/>
  <c r="N173" i="1"/>
  <c r="M173" i="1"/>
  <c r="L173" i="1"/>
  <c r="O173" i="1"/>
  <c r="P173" i="1" s="1"/>
  <c r="Q173" i="1" s="1"/>
  <c r="R173" i="1" s="1"/>
  <c r="S173" i="1" s="1"/>
  <c r="T177" i="1"/>
  <c r="F342" i="1" l="1"/>
  <c r="E341" i="1"/>
  <c r="AA175" i="1"/>
  <c r="V175" i="1"/>
  <c r="W175" i="1" s="1"/>
  <c r="X175" i="1" s="1"/>
  <c r="Z175" i="1" s="1"/>
  <c r="AC174" i="1"/>
  <c r="AB174" i="1"/>
  <c r="K174" i="1"/>
  <c r="AF174" i="1"/>
  <c r="AD174" i="1"/>
  <c r="AE174" i="1" s="1"/>
  <c r="AG174" i="1" s="1"/>
  <c r="F343" i="1" l="1"/>
  <c r="E342" i="1"/>
  <c r="Y175" i="1"/>
  <c r="J175" i="1"/>
  <c r="U176" i="1" s="1"/>
  <c r="N174" i="1"/>
  <c r="O174" i="1"/>
  <c r="P174" i="1" s="1"/>
  <c r="Q174" i="1" s="1"/>
  <c r="R174" i="1" s="1"/>
  <c r="S174" i="1" s="1"/>
  <c r="M174" i="1"/>
  <c r="T178" i="1"/>
  <c r="L174" i="1"/>
  <c r="F344" i="1" l="1"/>
  <c r="E343" i="1"/>
  <c r="V176" i="1"/>
  <c r="W176" i="1" s="1"/>
  <c r="X176" i="1" s="1"/>
  <c r="Z176" i="1" s="1"/>
  <c r="AA176" i="1"/>
  <c r="AC175" i="1"/>
  <c r="K175" i="1"/>
  <c r="AF175" i="1"/>
  <c r="AB175" i="1"/>
  <c r="AD175" i="1"/>
  <c r="AE175" i="1" s="1"/>
  <c r="AG175" i="1" s="1"/>
  <c r="F345" i="1" l="1"/>
  <c r="E344" i="1"/>
  <c r="Y176" i="1"/>
  <c r="AC176" i="1" s="1"/>
  <c r="J176" i="1"/>
  <c r="U177" i="1" s="1"/>
  <c r="L175" i="1"/>
  <c r="O175" i="1"/>
  <c r="P175" i="1" s="1"/>
  <c r="Q175" i="1" s="1"/>
  <c r="R175" i="1" s="1"/>
  <c r="S175" i="1" s="1"/>
  <c r="M175" i="1"/>
  <c r="T179" i="1"/>
  <c r="N175" i="1"/>
  <c r="F346" i="1" l="1"/>
  <c r="E345" i="1"/>
  <c r="V177" i="1"/>
  <c r="W177" i="1" s="1"/>
  <c r="AA177" i="1"/>
  <c r="K176" i="1"/>
  <c r="AF176" i="1"/>
  <c r="AB176" i="1"/>
  <c r="AD176" i="1"/>
  <c r="AE176" i="1" s="1"/>
  <c r="AG176" i="1" s="1"/>
  <c r="F347" i="1" l="1"/>
  <c r="E346" i="1"/>
  <c r="X177" i="1"/>
  <c r="Z177" i="1" s="1"/>
  <c r="Y177" i="1"/>
  <c r="J177" i="1"/>
  <c r="U178" i="1" s="1"/>
  <c r="L176" i="1"/>
  <c r="N176" i="1"/>
  <c r="M176" i="1"/>
  <c r="T180" i="1"/>
  <c r="O176" i="1"/>
  <c r="P176" i="1" s="1"/>
  <c r="Q176" i="1" s="1"/>
  <c r="R176" i="1" s="1"/>
  <c r="S176" i="1" s="1"/>
  <c r="F348" i="1" l="1"/>
  <c r="E347" i="1"/>
  <c r="AC177" i="1"/>
  <c r="AD177" i="1" s="1"/>
  <c r="AE177" i="1" s="1"/>
  <c r="AG177" i="1" s="1"/>
  <c r="AA178" i="1"/>
  <c r="V178" i="1"/>
  <c r="W178" i="1" s="1"/>
  <c r="X178" i="1" s="1"/>
  <c r="Z178" i="1" s="1"/>
  <c r="K177" i="1"/>
  <c r="AF177" i="1"/>
  <c r="AB177" i="1"/>
  <c r="F349" i="1" l="1"/>
  <c r="E348" i="1"/>
  <c r="Y178" i="1"/>
  <c r="J178" i="1"/>
  <c r="U179" i="1" s="1"/>
  <c r="L177" i="1"/>
  <c r="M177" i="1"/>
  <c r="O177" i="1"/>
  <c r="P177" i="1" s="1"/>
  <c r="Q177" i="1" s="1"/>
  <c r="R177" i="1" s="1"/>
  <c r="S177" i="1" s="1"/>
  <c r="T181" i="1"/>
  <c r="N177" i="1"/>
  <c r="F350" i="1" l="1"/>
  <c r="E349" i="1"/>
  <c r="AA179" i="1"/>
  <c r="V179" i="1"/>
  <c r="W179" i="1" s="1"/>
  <c r="X179" i="1" s="1"/>
  <c r="Z179" i="1" s="1"/>
  <c r="AC178" i="1"/>
  <c r="AD178" i="1" s="1"/>
  <c r="AE178" i="1" s="1"/>
  <c r="AG178" i="1" s="1"/>
  <c r="AB178" i="1"/>
  <c r="AF178" i="1"/>
  <c r="K178" i="1"/>
  <c r="F351" i="1" l="1"/>
  <c r="E350" i="1"/>
  <c r="Y179" i="1"/>
  <c r="O178" i="1"/>
  <c r="P178" i="1" s="1"/>
  <c r="Q178" i="1" s="1"/>
  <c r="R178" i="1" s="1"/>
  <c r="S178" i="1" s="1"/>
  <c r="T182" i="1"/>
  <c r="N178" i="1"/>
  <c r="M178" i="1"/>
  <c r="L178" i="1"/>
  <c r="J179" i="1"/>
  <c r="U180" i="1" s="1"/>
  <c r="F352" i="1" l="1"/>
  <c r="E351" i="1"/>
  <c r="AA180" i="1"/>
  <c r="V180" i="1"/>
  <c r="AC179" i="1"/>
  <c r="K179" i="1"/>
  <c r="AF179" i="1"/>
  <c r="AB179" i="1"/>
  <c r="AD179" i="1"/>
  <c r="AE179" i="1" s="1"/>
  <c r="AG179" i="1" s="1"/>
  <c r="F353" i="1" l="1"/>
  <c r="E352" i="1"/>
  <c r="W180" i="1"/>
  <c r="Y180" i="1" s="1"/>
  <c r="J180" i="1"/>
  <c r="U181" i="1" s="1"/>
  <c r="L179" i="1"/>
  <c r="N179" i="1"/>
  <c r="M179" i="1"/>
  <c r="O179" i="1"/>
  <c r="P179" i="1" s="1"/>
  <c r="Q179" i="1" s="1"/>
  <c r="R179" i="1" s="1"/>
  <c r="S179" i="1" s="1"/>
  <c r="T183" i="1"/>
  <c r="F354" i="1" l="1"/>
  <c r="E353" i="1"/>
  <c r="X180" i="1"/>
  <c r="Z180" i="1" s="1"/>
  <c r="V181" i="1"/>
  <c r="W181" i="1" s="1"/>
  <c r="X181" i="1" s="1"/>
  <c r="AA181" i="1"/>
  <c r="AC180" i="1"/>
  <c r="AF180" i="1"/>
  <c r="AB180" i="1"/>
  <c r="K180" i="1"/>
  <c r="AD180" i="1"/>
  <c r="AE180" i="1" s="1"/>
  <c r="AG180" i="1" s="1"/>
  <c r="F355" i="1" l="1"/>
  <c r="E354" i="1"/>
  <c r="Z181" i="1"/>
  <c r="Y181" i="1"/>
  <c r="AC181" i="1" s="1"/>
  <c r="J181" i="1"/>
  <c r="U182" i="1" s="1"/>
  <c r="N180" i="1"/>
  <c r="L180" i="1"/>
  <c r="O180" i="1"/>
  <c r="P180" i="1" s="1"/>
  <c r="Q180" i="1" s="1"/>
  <c r="R180" i="1" s="1"/>
  <c r="S180" i="1" s="1"/>
  <c r="T184" i="1"/>
  <c r="M180" i="1"/>
  <c r="F356" i="1" l="1"/>
  <c r="E355" i="1"/>
  <c r="V182" i="1"/>
  <c r="W182" i="1" s="1"/>
  <c r="AA182" i="1"/>
  <c r="AF181" i="1"/>
  <c r="AB181" i="1"/>
  <c r="K181" i="1"/>
  <c r="AD181" i="1"/>
  <c r="AE181" i="1" s="1"/>
  <c r="AG181" i="1" s="1"/>
  <c r="F357" i="1" l="1"/>
  <c r="E356" i="1"/>
  <c r="X182" i="1"/>
  <c r="Z182" i="1" s="1"/>
  <c r="Y182" i="1"/>
  <c r="O181" i="1"/>
  <c r="P181" i="1" s="1"/>
  <c r="Q181" i="1" s="1"/>
  <c r="R181" i="1" s="1"/>
  <c r="S181" i="1" s="1"/>
  <c r="N181" i="1"/>
  <c r="T185" i="1"/>
  <c r="M181" i="1"/>
  <c r="L181" i="1"/>
  <c r="J182" i="1"/>
  <c r="U183" i="1" s="1"/>
  <c r="F358" i="1" l="1"/>
  <c r="E357" i="1"/>
  <c r="AA183" i="1"/>
  <c r="V183" i="1"/>
  <c r="AC182" i="1"/>
  <c r="AF182" i="1"/>
  <c r="AB182" i="1"/>
  <c r="K182" i="1"/>
  <c r="AD182" i="1"/>
  <c r="AE182" i="1" s="1"/>
  <c r="AG182" i="1" s="1"/>
  <c r="F359" i="1" l="1"/>
  <c r="E358" i="1"/>
  <c r="W183" i="1"/>
  <c r="Y183" i="1" s="1"/>
  <c r="J183" i="1"/>
  <c r="U184" i="1" s="1"/>
  <c r="T186" i="1"/>
  <c r="M182" i="1"/>
  <c r="L182" i="1"/>
  <c r="O182" i="1"/>
  <c r="P182" i="1" s="1"/>
  <c r="Q182" i="1" s="1"/>
  <c r="R182" i="1" s="1"/>
  <c r="S182" i="1" s="1"/>
  <c r="N182" i="1"/>
  <c r="F360" i="1" l="1"/>
  <c r="E359" i="1"/>
  <c r="V184" i="1"/>
  <c r="W184" i="1" s="1"/>
  <c r="X184" i="1" s="1"/>
  <c r="AA184" i="1"/>
  <c r="X183" i="1"/>
  <c r="Z183" i="1" s="1"/>
  <c r="AC183" i="1"/>
  <c r="AB183" i="1"/>
  <c r="AF183" i="1"/>
  <c r="K183" i="1"/>
  <c r="AD183" i="1"/>
  <c r="AE183" i="1" s="1"/>
  <c r="AG183" i="1" s="1"/>
  <c r="F361" i="1" l="1"/>
  <c r="E360" i="1"/>
  <c r="Y184" i="1"/>
  <c r="AC184" i="1" s="1"/>
  <c r="Z184" i="1"/>
  <c r="J184" i="1"/>
  <c r="U185" i="1" s="1"/>
  <c r="T187" i="1"/>
  <c r="O183" i="1"/>
  <c r="P183" i="1" s="1"/>
  <c r="Q183" i="1" s="1"/>
  <c r="R183" i="1" s="1"/>
  <c r="S183" i="1" s="1"/>
  <c r="N183" i="1"/>
  <c r="L183" i="1"/>
  <c r="M183" i="1"/>
  <c r="F362" i="1" l="1"/>
  <c r="E361" i="1"/>
  <c r="V185" i="1"/>
  <c r="AA185" i="1"/>
  <c r="K184" i="1"/>
  <c r="AB184" i="1"/>
  <c r="AF184" i="1"/>
  <c r="AD184" i="1"/>
  <c r="AE184" i="1" s="1"/>
  <c r="AG184" i="1" s="1"/>
  <c r="F363" i="1" l="1"/>
  <c r="E362" i="1"/>
  <c r="W185" i="1"/>
  <c r="Y185" i="1" s="1"/>
  <c r="J185" i="1"/>
  <c r="U186" i="1" s="1"/>
  <c r="L184" i="1"/>
  <c r="N184" i="1"/>
  <c r="O184" i="1"/>
  <c r="P184" i="1" s="1"/>
  <c r="Q184" i="1" s="1"/>
  <c r="R184" i="1" s="1"/>
  <c r="S184" i="1" s="1"/>
  <c r="M184" i="1"/>
  <c r="T188" i="1"/>
  <c r="F364" i="1" l="1"/>
  <c r="E363" i="1"/>
  <c r="AA186" i="1"/>
  <c r="V186" i="1"/>
  <c r="W186" i="1" s="1"/>
  <c r="X186" i="1" s="1"/>
  <c r="X185" i="1"/>
  <c r="Z185" i="1" s="1"/>
  <c r="AC185" i="1"/>
  <c r="K185" i="1"/>
  <c r="AF185" i="1"/>
  <c r="AB185" i="1"/>
  <c r="AD185" i="1"/>
  <c r="AE185" i="1" s="1"/>
  <c r="AG185" i="1" s="1"/>
  <c r="F365" i="1" l="1"/>
  <c r="E364" i="1"/>
  <c r="Z186" i="1"/>
  <c r="Y186" i="1"/>
  <c r="J186" i="1"/>
  <c r="U187" i="1" s="1"/>
  <c r="M185" i="1"/>
  <c r="L185" i="1"/>
  <c r="O185" i="1"/>
  <c r="P185" i="1" s="1"/>
  <c r="Q185" i="1" s="1"/>
  <c r="R185" i="1" s="1"/>
  <c r="S185" i="1" s="1"/>
  <c r="T189" i="1"/>
  <c r="N185" i="1"/>
  <c r="F366" i="1" l="1"/>
  <c r="E365" i="1"/>
  <c r="V187" i="1"/>
  <c r="W187" i="1" s="1"/>
  <c r="X187" i="1" s="1"/>
  <c r="Z187" i="1" s="1"/>
  <c r="AA187" i="1"/>
  <c r="AC186" i="1"/>
  <c r="K186" i="1"/>
  <c r="AB186" i="1"/>
  <c r="AF186" i="1"/>
  <c r="AD186" i="1"/>
  <c r="AE186" i="1" s="1"/>
  <c r="AG186" i="1" s="1"/>
  <c r="F367" i="1" l="1"/>
  <c r="E366" i="1"/>
  <c r="Y187" i="1"/>
  <c r="AC187" i="1" s="1"/>
  <c r="J187" i="1"/>
  <c r="U188" i="1" s="1"/>
  <c r="M186" i="1"/>
  <c r="N186" i="1"/>
  <c r="T190" i="1"/>
  <c r="L186" i="1"/>
  <c r="O186" i="1"/>
  <c r="P186" i="1" s="1"/>
  <c r="Q186" i="1" s="1"/>
  <c r="R186" i="1" s="1"/>
  <c r="S186" i="1" s="1"/>
  <c r="F368" i="1" l="1"/>
  <c r="E367" i="1"/>
  <c r="AA188" i="1"/>
  <c r="V188" i="1"/>
  <c r="W188" i="1" s="1"/>
  <c r="AF187" i="1"/>
  <c r="K187" i="1"/>
  <c r="AB187" i="1"/>
  <c r="AD187" i="1"/>
  <c r="AE187" i="1" s="1"/>
  <c r="AG187" i="1" s="1"/>
  <c r="F369" i="1" l="1"/>
  <c r="E368" i="1"/>
  <c r="X188" i="1"/>
  <c r="Z188" i="1" s="1"/>
  <c r="Y188" i="1"/>
  <c r="T191" i="1"/>
  <c r="O187" i="1"/>
  <c r="P187" i="1" s="1"/>
  <c r="Q187" i="1" s="1"/>
  <c r="R187" i="1" s="1"/>
  <c r="S187" i="1" s="1"/>
  <c r="L187" i="1"/>
  <c r="N187" i="1"/>
  <c r="M187" i="1"/>
  <c r="J188" i="1"/>
  <c r="U189" i="1" s="1"/>
  <c r="F370" i="1" l="1"/>
  <c r="E369" i="1"/>
  <c r="V189" i="1"/>
  <c r="W189" i="1" s="1"/>
  <c r="X189" i="1" s="1"/>
  <c r="Z189" i="1" s="1"/>
  <c r="AA189" i="1"/>
  <c r="AC188" i="1"/>
  <c r="AB188" i="1"/>
  <c r="AF188" i="1"/>
  <c r="K188" i="1"/>
  <c r="AD188" i="1"/>
  <c r="AE188" i="1" s="1"/>
  <c r="AG188" i="1" s="1"/>
  <c r="F371" i="1" l="1"/>
  <c r="E370" i="1"/>
  <c r="Y189" i="1"/>
  <c r="AC189" i="1" s="1"/>
  <c r="J189" i="1"/>
  <c r="U190" i="1" s="1"/>
  <c r="L188" i="1"/>
  <c r="O188" i="1"/>
  <c r="P188" i="1" s="1"/>
  <c r="Q188" i="1" s="1"/>
  <c r="R188" i="1" s="1"/>
  <c r="S188" i="1" s="1"/>
  <c r="N188" i="1"/>
  <c r="M188" i="1"/>
  <c r="T192" i="1"/>
  <c r="F372" i="1" l="1"/>
  <c r="E371" i="1"/>
  <c r="AA190" i="1"/>
  <c r="V190" i="1"/>
  <c r="W190" i="1" s="1"/>
  <c r="AB189" i="1"/>
  <c r="K189" i="1"/>
  <c r="AF189" i="1"/>
  <c r="AD189" i="1"/>
  <c r="AE189" i="1" s="1"/>
  <c r="AG189" i="1" s="1"/>
  <c r="F373" i="1" l="1"/>
  <c r="E372" i="1"/>
  <c r="X190" i="1"/>
  <c r="Z190" i="1" s="1"/>
  <c r="Y190" i="1"/>
  <c r="O189" i="1"/>
  <c r="P189" i="1" s="1"/>
  <c r="Q189" i="1" s="1"/>
  <c r="R189" i="1" s="1"/>
  <c r="S189" i="1" s="1"/>
  <c r="L189" i="1"/>
  <c r="M189" i="1"/>
  <c r="T193" i="1"/>
  <c r="N189" i="1"/>
  <c r="J190" i="1"/>
  <c r="U191" i="1" s="1"/>
  <c r="F374" i="1" l="1"/>
  <c r="E373" i="1"/>
  <c r="V191" i="1"/>
  <c r="W191" i="1" s="1"/>
  <c r="X191" i="1" s="1"/>
  <c r="Z191" i="1" s="1"/>
  <c r="AA191" i="1"/>
  <c r="AC190" i="1"/>
  <c r="AB190" i="1"/>
  <c r="AF190" i="1"/>
  <c r="K190" i="1"/>
  <c r="AD190" i="1"/>
  <c r="AE190" i="1" s="1"/>
  <c r="AG190" i="1" s="1"/>
  <c r="F375" i="1" l="1"/>
  <c r="E374" i="1"/>
  <c r="Y191" i="1"/>
  <c r="AC191" i="1" s="1"/>
  <c r="J191" i="1"/>
  <c r="U192" i="1" s="1"/>
  <c r="N190" i="1"/>
  <c r="L190" i="1"/>
  <c r="O190" i="1"/>
  <c r="P190" i="1" s="1"/>
  <c r="Q190" i="1" s="1"/>
  <c r="R190" i="1" s="1"/>
  <c r="S190" i="1" s="1"/>
  <c r="T194" i="1"/>
  <c r="M190" i="1"/>
  <c r="F376" i="1" l="1"/>
  <c r="E375" i="1"/>
  <c r="V192" i="1"/>
  <c r="W192" i="1" s="1"/>
  <c r="AA192" i="1"/>
  <c r="AB191" i="1"/>
  <c r="AF191" i="1"/>
  <c r="K191" i="1"/>
  <c r="AD191" i="1"/>
  <c r="AE191" i="1" s="1"/>
  <c r="AG191" i="1" s="1"/>
  <c r="F377" i="1" l="1"/>
  <c r="E376" i="1"/>
  <c r="X192" i="1"/>
  <c r="Z192" i="1" s="1"/>
  <c r="Y192" i="1"/>
  <c r="J192" i="1"/>
  <c r="U193" i="1" s="1"/>
  <c r="T195" i="1"/>
  <c r="L191" i="1"/>
  <c r="N191" i="1"/>
  <c r="O191" i="1"/>
  <c r="P191" i="1" s="1"/>
  <c r="Q191" i="1" s="1"/>
  <c r="R191" i="1" s="1"/>
  <c r="S191" i="1" s="1"/>
  <c r="M191" i="1"/>
  <c r="F378" i="1" l="1"/>
  <c r="E377" i="1"/>
  <c r="V193" i="1"/>
  <c r="W193" i="1" s="1"/>
  <c r="X193" i="1" s="1"/>
  <c r="Z193" i="1" s="1"/>
  <c r="AA193" i="1"/>
  <c r="AC192" i="1"/>
  <c r="AB192" i="1"/>
  <c r="AF192" i="1"/>
  <c r="K192" i="1"/>
  <c r="AD192" i="1"/>
  <c r="AE192" i="1" s="1"/>
  <c r="AG192" i="1" s="1"/>
  <c r="F379" i="1" l="1"/>
  <c r="E378" i="1"/>
  <c r="Y193" i="1"/>
  <c r="AC193" i="1" s="1"/>
  <c r="J193" i="1"/>
  <c r="U194" i="1" s="1"/>
  <c r="N192" i="1"/>
  <c r="L192" i="1"/>
  <c r="T196" i="1"/>
  <c r="M192" i="1"/>
  <c r="O192" i="1"/>
  <c r="P192" i="1" s="1"/>
  <c r="Q192" i="1" s="1"/>
  <c r="R192" i="1" s="1"/>
  <c r="S192" i="1" s="1"/>
  <c r="F380" i="1" l="1"/>
  <c r="E379" i="1"/>
  <c r="AA194" i="1"/>
  <c r="V194" i="1"/>
  <c r="W194" i="1" s="1"/>
  <c r="AF193" i="1"/>
  <c r="AB193" i="1"/>
  <c r="K193" i="1"/>
  <c r="AD193" i="1"/>
  <c r="AE193" i="1" s="1"/>
  <c r="AG193" i="1" s="1"/>
  <c r="F381" i="1" l="1"/>
  <c r="E380" i="1"/>
  <c r="X194" i="1"/>
  <c r="Z194" i="1" s="1"/>
  <c r="Y194" i="1"/>
  <c r="J194" i="1"/>
  <c r="U195" i="1" s="1"/>
  <c r="L193" i="1"/>
  <c r="T197" i="1"/>
  <c r="O193" i="1"/>
  <c r="P193" i="1" s="1"/>
  <c r="Q193" i="1" s="1"/>
  <c r="R193" i="1" s="1"/>
  <c r="S193" i="1" s="1"/>
  <c r="M193" i="1"/>
  <c r="N193" i="1"/>
  <c r="F382" i="1" l="1"/>
  <c r="E381" i="1"/>
  <c r="AA195" i="1"/>
  <c r="V195" i="1"/>
  <c r="W195" i="1" s="1"/>
  <c r="X195" i="1" s="1"/>
  <c r="Z195" i="1" s="1"/>
  <c r="AC194" i="1"/>
  <c r="AF194" i="1"/>
  <c r="K194" i="1"/>
  <c r="AB194" i="1"/>
  <c r="AD194" i="1"/>
  <c r="AE194" i="1" s="1"/>
  <c r="AG194" i="1" s="1"/>
  <c r="F383" i="1" l="1"/>
  <c r="E382" i="1"/>
  <c r="Y195" i="1"/>
  <c r="J195" i="1"/>
  <c r="U196" i="1" s="1"/>
  <c r="N194" i="1"/>
  <c r="T198" i="1"/>
  <c r="O194" i="1"/>
  <c r="P194" i="1" s="1"/>
  <c r="Q194" i="1" s="1"/>
  <c r="R194" i="1" s="1"/>
  <c r="S194" i="1" s="1"/>
  <c r="M194" i="1"/>
  <c r="L194" i="1"/>
  <c r="F384" i="1" l="1"/>
  <c r="E383" i="1"/>
  <c r="AA196" i="1"/>
  <c r="V196" i="1"/>
  <c r="AC195" i="1"/>
  <c r="AF195" i="1"/>
  <c r="AB195" i="1"/>
  <c r="K195" i="1"/>
  <c r="AD195" i="1"/>
  <c r="AE195" i="1" s="1"/>
  <c r="AG195" i="1" s="1"/>
  <c r="F385" i="1" l="1"/>
  <c r="E384" i="1"/>
  <c r="W196" i="1"/>
  <c r="Y196" i="1" s="1"/>
  <c r="O195" i="1"/>
  <c r="P195" i="1" s="1"/>
  <c r="Q195" i="1" s="1"/>
  <c r="R195" i="1" s="1"/>
  <c r="S195" i="1" s="1"/>
  <c r="L195" i="1"/>
  <c r="N195" i="1"/>
  <c r="T199" i="1"/>
  <c r="M195" i="1"/>
  <c r="J196" i="1"/>
  <c r="U197" i="1" s="1"/>
  <c r="F386" i="1" l="1"/>
  <c r="E385" i="1"/>
  <c r="X196" i="1"/>
  <c r="Z196" i="1" s="1"/>
  <c r="AA197" i="1"/>
  <c r="V197" i="1"/>
  <c r="W197" i="1" s="1"/>
  <c r="X197" i="1" s="1"/>
  <c r="AC196" i="1"/>
  <c r="AD196" i="1" s="1"/>
  <c r="AE196" i="1" s="1"/>
  <c r="AG196" i="1" s="1"/>
  <c r="AF196" i="1"/>
  <c r="K196" i="1"/>
  <c r="AB196" i="1"/>
  <c r="F387" i="1" l="1"/>
  <c r="E386" i="1"/>
  <c r="Z197" i="1"/>
  <c r="Y197" i="1"/>
  <c r="J197" i="1"/>
  <c r="U198" i="1" s="1"/>
  <c r="M196" i="1"/>
  <c r="N196" i="1"/>
  <c r="O196" i="1"/>
  <c r="P196" i="1" s="1"/>
  <c r="Q196" i="1" s="1"/>
  <c r="R196" i="1" s="1"/>
  <c r="S196" i="1" s="1"/>
  <c r="T200" i="1"/>
  <c r="L196" i="1"/>
  <c r="F388" i="1" l="1"/>
  <c r="E387" i="1"/>
  <c r="V198" i="1"/>
  <c r="W198" i="1" s="1"/>
  <c r="X198" i="1" s="1"/>
  <c r="Z198" i="1" s="1"/>
  <c r="AA198" i="1"/>
  <c r="AC197" i="1"/>
  <c r="K197" i="1"/>
  <c r="AF197" i="1"/>
  <c r="AB197" i="1"/>
  <c r="AD197" i="1"/>
  <c r="AE197" i="1" s="1"/>
  <c r="AG197" i="1" s="1"/>
  <c r="F389" i="1" l="1"/>
  <c r="E388" i="1"/>
  <c r="Y198" i="1"/>
  <c r="AC198" i="1" s="1"/>
  <c r="J198" i="1"/>
  <c r="U199" i="1" s="1"/>
  <c r="O197" i="1"/>
  <c r="P197" i="1" s="1"/>
  <c r="Q197" i="1" s="1"/>
  <c r="R197" i="1" s="1"/>
  <c r="S197" i="1" s="1"/>
  <c r="T201" i="1"/>
  <c r="N197" i="1"/>
  <c r="M197" i="1"/>
  <c r="L197" i="1"/>
  <c r="F390" i="1" l="1"/>
  <c r="E389" i="1"/>
  <c r="V199" i="1"/>
  <c r="W199" i="1" s="1"/>
  <c r="AA199" i="1"/>
  <c r="AB198" i="1"/>
  <c r="AF198" i="1"/>
  <c r="K198" i="1"/>
  <c r="AD198" i="1"/>
  <c r="AE198" i="1" s="1"/>
  <c r="AG198" i="1" s="1"/>
  <c r="F391" i="1" l="1"/>
  <c r="E390" i="1"/>
  <c r="X199" i="1"/>
  <c r="Z199" i="1" s="1"/>
  <c r="Y199" i="1"/>
  <c r="M198" i="1"/>
  <c r="N198" i="1"/>
  <c r="T202" i="1"/>
  <c r="O198" i="1"/>
  <c r="P198" i="1" s="1"/>
  <c r="Q198" i="1" s="1"/>
  <c r="R198" i="1" s="1"/>
  <c r="S198" i="1" s="1"/>
  <c r="L198" i="1"/>
  <c r="J199" i="1"/>
  <c r="U200" i="1" s="1"/>
  <c r="F392" i="1" l="1"/>
  <c r="E391" i="1"/>
  <c r="V200" i="1"/>
  <c r="W200" i="1" s="1"/>
  <c r="X200" i="1" s="1"/>
  <c r="Z200" i="1" s="1"/>
  <c r="AA200" i="1"/>
  <c r="AC199" i="1"/>
  <c r="AF199" i="1"/>
  <c r="AB199" i="1"/>
  <c r="K199" i="1"/>
  <c r="AD199" i="1"/>
  <c r="AE199" i="1" s="1"/>
  <c r="AG199" i="1" s="1"/>
  <c r="F393" i="1" l="1"/>
  <c r="E392" i="1"/>
  <c r="Y200" i="1"/>
  <c r="L199" i="1"/>
  <c r="N199" i="1"/>
  <c r="M199" i="1"/>
  <c r="T203" i="1"/>
  <c r="O199" i="1"/>
  <c r="P199" i="1" s="1"/>
  <c r="Q199" i="1" s="1"/>
  <c r="R199" i="1" s="1"/>
  <c r="S199" i="1" s="1"/>
  <c r="J200" i="1"/>
  <c r="U201" i="1" s="1"/>
  <c r="F394" i="1" l="1"/>
  <c r="E393" i="1"/>
  <c r="V201" i="1"/>
  <c r="W201" i="1" s="1"/>
  <c r="X201" i="1" s="1"/>
  <c r="Z201" i="1" s="1"/>
  <c r="AA201" i="1"/>
  <c r="AC200" i="1"/>
  <c r="AB200" i="1"/>
  <c r="AF200" i="1"/>
  <c r="K200" i="1"/>
  <c r="AD200" i="1"/>
  <c r="AE200" i="1" s="1"/>
  <c r="AG200" i="1" s="1"/>
  <c r="F395" i="1" l="1"/>
  <c r="E394" i="1"/>
  <c r="Y201" i="1"/>
  <c r="AC201" i="1" s="1"/>
  <c r="J201" i="1"/>
  <c r="U202" i="1" s="1"/>
  <c r="O200" i="1"/>
  <c r="P200" i="1" s="1"/>
  <c r="Q200" i="1" s="1"/>
  <c r="R200" i="1" s="1"/>
  <c r="S200" i="1" s="1"/>
  <c r="T204" i="1"/>
  <c r="M200" i="1"/>
  <c r="L200" i="1"/>
  <c r="N200" i="1"/>
  <c r="F396" i="1" l="1"/>
  <c r="E395" i="1"/>
  <c r="AA202" i="1"/>
  <c r="V202" i="1"/>
  <c r="W202" i="1" s="1"/>
  <c r="K201" i="1"/>
  <c r="AB201" i="1"/>
  <c r="AF201" i="1"/>
  <c r="AD201" i="1"/>
  <c r="AE201" i="1" s="1"/>
  <c r="AG201" i="1" s="1"/>
  <c r="F397" i="1" l="1"/>
  <c r="E396" i="1"/>
  <c r="X202" i="1"/>
  <c r="Z202" i="1" s="1"/>
  <c r="Y202" i="1"/>
  <c r="J202" i="1"/>
  <c r="U203" i="1" s="1"/>
  <c r="T205" i="1"/>
  <c r="N201" i="1"/>
  <c r="M201" i="1"/>
  <c r="L201" i="1"/>
  <c r="O201" i="1"/>
  <c r="P201" i="1" s="1"/>
  <c r="Q201" i="1" s="1"/>
  <c r="R201" i="1" s="1"/>
  <c r="S201" i="1" s="1"/>
  <c r="F398" i="1" l="1"/>
  <c r="E397" i="1"/>
  <c r="V203" i="1"/>
  <c r="W203" i="1" s="1"/>
  <c r="X203" i="1" s="1"/>
  <c r="Z203" i="1" s="1"/>
  <c r="AA203" i="1"/>
  <c r="AC202" i="1"/>
  <c r="AB202" i="1"/>
  <c r="K202" i="1"/>
  <c r="AF202" i="1"/>
  <c r="AD202" i="1"/>
  <c r="AE202" i="1" s="1"/>
  <c r="AG202" i="1" s="1"/>
  <c r="F399" i="1" l="1"/>
  <c r="E398" i="1"/>
  <c r="Y203" i="1"/>
  <c r="AC203" i="1" s="1"/>
  <c r="O202" i="1"/>
  <c r="P202" i="1" s="1"/>
  <c r="Q202" i="1" s="1"/>
  <c r="R202" i="1" s="1"/>
  <c r="S202" i="1" s="1"/>
  <c r="T206" i="1"/>
  <c r="M202" i="1"/>
  <c r="N202" i="1"/>
  <c r="L202" i="1"/>
  <c r="J203" i="1"/>
  <c r="U204" i="1" s="1"/>
  <c r="F400" i="1" l="1"/>
  <c r="E399" i="1"/>
  <c r="V204" i="1"/>
  <c r="W204" i="1" s="1"/>
  <c r="AA204" i="1"/>
  <c r="AB203" i="1"/>
  <c r="K203" i="1"/>
  <c r="AF203" i="1"/>
  <c r="AD203" i="1"/>
  <c r="AE203" i="1" s="1"/>
  <c r="AG203" i="1" s="1"/>
  <c r="F401" i="1" l="1"/>
  <c r="E400" i="1"/>
  <c r="X204" i="1"/>
  <c r="Z204" i="1" s="1"/>
  <c r="Y204" i="1"/>
  <c r="J204" i="1"/>
  <c r="U205" i="1" s="1"/>
  <c r="L203" i="1"/>
  <c r="O203" i="1"/>
  <c r="P203" i="1" s="1"/>
  <c r="Q203" i="1" s="1"/>
  <c r="R203" i="1" s="1"/>
  <c r="S203" i="1" s="1"/>
  <c r="N203" i="1"/>
  <c r="T207" i="1"/>
  <c r="M203" i="1"/>
  <c r="F402" i="1" l="1"/>
  <c r="E401" i="1"/>
  <c r="AA205" i="1"/>
  <c r="V205" i="1"/>
  <c r="W205" i="1" s="1"/>
  <c r="X205" i="1" s="1"/>
  <c r="Z205" i="1" s="1"/>
  <c r="AC204" i="1"/>
  <c r="AB204" i="1"/>
  <c r="AF204" i="1"/>
  <c r="K204" i="1"/>
  <c r="AD204" i="1"/>
  <c r="AE204" i="1" s="1"/>
  <c r="AG204" i="1" s="1"/>
  <c r="F403" i="1" l="1"/>
  <c r="E402" i="1"/>
  <c r="Y205" i="1"/>
  <c r="M204" i="1"/>
  <c r="L204" i="1"/>
  <c r="O204" i="1"/>
  <c r="P204" i="1" s="1"/>
  <c r="Q204" i="1" s="1"/>
  <c r="R204" i="1" s="1"/>
  <c r="S204" i="1" s="1"/>
  <c r="T208" i="1"/>
  <c r="N204" i="1"/>
  <c r="J205" i="1"/>
  <c r="U206" i="1" s="1"/>
  <c r="F404" i="1" l="1"/>
  <c r="E403" i="1"/>
  <c r="V206" i="1"/>
  <c r="W206" i="1" s="1"/>
  <c r="X206" i="1" s="1"/>
  <c r="Z206" i="1" s="1"/>
  <c r="AA206" i="1"/>
  <c r="AC205" i="1"/>
  <c r="K205" i="1"/>
  <c r="AF205" i="1"/>
  <c r="AB205" i="1"/>
  <c r="AD205" i="1"/>
  <c r="AE205" i="1" s="1"/>
  <c r="AG205" i="1" s="1"/>
  <c r="F405" i="1" l="1"/>
  <c r="E404" i="1"/>
  <c r="Y206" i="1"/>
  <c r="AC206" i="1" s="1"/>
  <c r="J206" i="1"/>
  <c r="U207" i="1" s="1"/>
  <c r="L205" i="1"/>
  <c r="M205" i="1"/>
  <c r="O205" i="1"/>
  <c r="P205" i="1" s="1"/>
  <c r="Q205" i="1" s="1"/>
  <c r="R205" i="1" s="1"/>
  <c r="S205" i="1" s="1"/>
  <c r="T209" i="1"/>
  <c r="N205" i="1"/>
  <c r="F406" i="1" l="1"/>
  <c r="E405" i="1"/>
  <c r="AA207" i="1"/>
  <c r="V207" i="1"/>
  <c r="W207" i="1" s="1"/>
  <c r="K206" i="1"/>
  <c r="AB206" i="1"/>
  <c r="AF206" i="1"/>
  <c r="AD206" i="1"/>
  <c r="AE206" i="1" s="1"/>
  <c r="AG206" i="1" s="1"/>
  <c r="F407" i="1" l="1"/>
  <c r="E406" i="1"/>
  <c r="X207" i="1"/>
  <c r="Z207" i="1" s="1"/>
  <c r="Y207" i="1"/>
  <c r="J207" i="1"/>
  <c r="U208" i="1" s="1"/>
  <c r="L206" i="1"/>
  <c r="M206" i="1"/>
  <c r="O206" i="1"/>
  <c r="P206" i="1" s="1"/>
  <c r="Q206" i="1" s="1"/>
  <c r="R206" i="1" s="1"/>
  <c r="S206" i="1" s="1"/>
  <c r="N206" i="1"/>
  <c r="T210" i="1"/>
  <c r="F408" i="1" l="1"/>
  <c r="E407" i="1"/>
  <c r="AA208" i="1"/>
  <c r="V208" i="1"/>
  <c r="W208" i="1" s="1"/>
  <c r="X208" i="1" s="1"/>
  <c r="Z208" i="1" s="1"/>
  <c r="AC207" i="1"/>
  <c r="K207" i="1"/>
  <c r="AB207" i="1"/>
  <c r="AF207" i="1"/>
  <c r="AD207" i="1"/>
  <c r="AE207" i="1" s="1"/>
  <c r="AG207" i="1" s="1"/>
  <c r="F409" i="1" l="1"/>
  <c r="E408" i="1"/>
  <c r="Y208" i="1"/>
  <c r="J208" i="1"/>
  <c r="U209" i="1" s="1"/>
  <c r="N207" i="1"/>
  <c r="M207" i="1"/>
  <c r="L207" i="1"/>
  <c r="O207" i="1"/>
  <c r="P207" i="1" s="1"/>
  <c r="Q207" i="1" s="1"/>
  <c r="R207" i="1" s="1"/>
  <c r="S207" i="1" s="1"/>
  <c r="T211" i="1"/>
  <c r="F410" i="1" l="1"/>
  <c r="E409" i="1"/>
  <c r="V209" i="1"/>
  <c r="W209" i="1" s="1"/>
  <c r="X209" i="1" s="1"/>
  <c r="Z209" i="1" s="1"/>
  <c r="AA209" i="1"/>
  <c r="AC208" i="1"/>
  <c r="K208" i="1"/>
  <c r="AF208" i="1"/>
  <c r="AB208" i="1"/>
  <c r="AD208" i="1"/>
  <c r="AE208" i="1" s="1"/>
  <c r="AG208" i="1" s="1"/>
  <c r="F411" i="1" l="1"/>
  <c r="E410" i="1"/>
  <c r="Y209" i="1"/>
  <c r="AC209" i="1" s="1"/>
  <c r="J209" i="1"/>
  <c r="U210" i="1" s="1"/>
  <c r="T212" i="1"/>
  <c r="M208" i="1"/>
  <c r="L208" i="1"/>
  <c r="N208" i="1"/>
  <c r="O208" i="1"/>
  <c r="P208" i="1" s="1"/>
  <c r="Q208" i="1" s="1"/>
  <c r="R208" i="1" s="1"/>
  <c r="S208" i="1" s="1"/>
  <c r="F412" i="1" l="1"/>
  <c r="E411" i="1"/>
  <c r="AA210" i="1"/>
  <c r="V210" i="1"/>
  <c r="W210" i="1" s="1"/>
  <c r="AF209" i="1"/>
  <c r="AB209" i="1"/>
  <c r="K209" i="1"/>
  <c r="AD209" i="1"/>
  <c r="AE209" i="1" s="1"/>
  <c r="AG209" i="1" s="1"/>
  <c r="F413" i="1" l="1"/>
  <c r="E412" i="1"/>
  <c r="X210" i="1"/>
  <c r="Z210" i="1" s="1"/>
  <c r="Y210" i="1"/>
  <c r="M209" i="1"/>
  <c r="L209" i="1"/>
  <c r="T213" i="1"/>
  <c r="O209" i="1"/>
  <c r="P209" i="1" s="1"/>
  <c r="Q209" i="1" s="1"/>
  <c r="R209" i="1" s="1"/>
  <c r="S209" i="1" s="1"/>
  <c r="N209" i="1"/>
  <c r="J210" i="1"/>
  <c r="U211" i="1" s="1"/>
  <c r="F414" i="1" l="1"/>
  <c r="E413" i="1"/>
  <c r="V211" i="1"/>
  <c r="W211" i="1" s="1"/>
  <c r="X211" i="1" s="1"/>
  <c r="Z211" i="1" s="1"/>
  <c r="AA211" i="1"/>
  <c r="AC210" i="1"/>
  <c r="AD210" i="1" s="1"/>
  <c r="AE210" i="1" s="1"/>
  <c r="AG210" i="1" s="1"/>
  <c r="AB210" i="1"/>
  <c r="K210" i="1"/>
  <c r="AF210" i="1"/>
  <c r="F415" i="1" l="1"/>
  <c r="E414" i="1"/>
  <c r="Y211" i="1"/>
  <c r="AC211" i="1" s="1"/>
  <c r="J211" i="1"/>
  <c r="U212" i="1" s="1"/>
  <c r="L210" i="1"/>
  <c r="O210" i="1"/>
  <c r="P210" i="1" s="1"/>
  <c r="Q210" i="1" s="1"/>
  <c r="R210" i="1" s="1"/>
  <c r="S210" i="1" s="1"/>
  <c r="T214" i="1"/>
  <c r="N210" i="1"/>
  <c r="M210" i="1"/>
  <c r="F416" i="1" l="1"/>
  <c r="E415" i="1"/>
  <c r="V212" i="1"/>
  <c r="W212" i="1" s="1"/>
  <c r="AA212" i="1"/>
  <c r="K211" i="1"/>
  <c r="AF211" i="1"/>
  <c r="AB211" i="1"/>
  <c r="AD211" i="1"/>
  <c r="AE211" i="1" s="1"/>
  <c r="AG211" i="1" s="1"/>
  <c r="F417" i="1" l="1"/>
  <c r="E416" i="1"/>
  <c r="X212" i="1"/>
  <c r="Z212" i="1" s="1"/>
  <c r="Y212" i="1"/>
  <c r="J212" i="1"/>
  <c r="U213" i="1" s="1"/>
  <c r="O211" i="1"/>
  <c r="P211" i="1" s="1"/>
  <c r="Q211" i="1" s="1"/>
  <c r="R211" i="1" s="1"/>
  <c r="S211" i="1" s="1"/>
  <c r="M211" i="1"/>
  <c r="N211" i="1"/>
  <c r="T215" i="1"/>
  <c r="L211" i="1"/>
  <c r="F418" i="1" l="1"/>
  <c r="E417" i="1"/>
  <c r="AA213" i="1"/>
  <c r="V213" i="1"/>
  <c r="W213" i="1" s="1"/>
  <c r="X213" i="1" s="1"/>
  <c r="Z213" i="1" s="1"/>
  <c r="AC212" i="1"/>
  <c r="AF212" i="1"/>
  <c r="K212" i="1"/>
  <c r="AB212" i="1"/>
  <c r="AD212" i="1"/>
  <c r="AE212" i="1" s="1"/>
  <c r="AG212" i="1" s="1"/>
  <c r="F419" i="1" l="1"/>
  <c r="E418" i="1"/>
  <c r="Y213" i="1"/>
  <c r="AC213" i="1" s="1"/>
  <c r="J213" i="1"/>
  <c r="U214" i="1" s="1"/>
  <c r="M212" i="1"/>
  <c r="T216" i="1"/>
  <c r="N212" i="1"/>
  <c r="L212" i="1"/>
  <c r="O212" i="1"/>
  <c r="P212" i="1" s="1"/>
  <c r="Q212" i="1" s="1"/>
  <c r="R212" i="1" s="1"/>
  <c r="S212" i="1" s="1"/>
  <c r="F420" i="1" l="1"/>
  <c r="E419" i="1"/>
  <c r="AA214" i="1"/>
  <c r="V214" i="1"/>
  <c r="AF213" i="1"/>
  <c r="K213" i="1"/>
  <c r="AB213" i="1"/>
  <c r="AD213" i="1"/>
  <c r="AE213" i="1" s="1"/>
  <c r="AG213" i="1" s="1"/>
  <c r="F421" i="1" l="1"/>
  <c r="E420" i="1"/>
  <c r="W214" i="1"/>
  <c r="Y214" i="1" s="1"/>
  <c r="J214" i="1"/>
  <c r="U215" i="1" s="1"/>
  <c r="O213" i="1"/>
  <c r="P213" i="1" s="1"/>
  <c r="Q213" i="1" s="1"/>
  <c r="R213" i="1" s="1"/>
  <c r="S213" i="1" s="1"/>
  <c r="N213" i="1"/>
  <c r="T217" i="1"/>
  <c r="L213" i="1"/>
  <c r="M213" i="1"/>
  <c r="F422" i="1" l="1"/>
  <c r="E421" i="1"/>
  <c r="AA215" i="1"/>
  <c r="V215" i="1"/>
  <c r="W215" i="1" s="1"/>
  <c r="X215" i="1" s="1"/>
  <c r="X214" i="1"/>
  <c r="Z214" i="1" s="1"/>
  <c r="AC214" i="1"/>
  <c r="AB214" i="1"/>
  <c r="K214" i="1"/>
  <c r="AF214" i="1"/>
  <c r="AD214" i="1"/>
  <c r="AE214" i="1" s="1"/>
  <c r="AG214" i="1" s="1"/>
  <c r="F423" i="1" l="1"/>
  <c r="E422" i="1"/>
  <c r="Z215" i="1"/>
  <c r="Y215" i="1"/>
  <c r="AC215" i="1" s="1"/>
  <c r="J215" i="1"/>
  <c r="U216" i="1" s="1"/>
  <c r="L214" i="1"/>
  <c r="O214" i="1"/>
  <c r="P214" i="1" s="1"/>
  <c r="Q214" i="1" s="1"/>
  <c r="R214" i="1" s="1"/>
  <c r="S214" i="1" s="1"/>
  <c r="M214" i="1"/>
  <c r="N214" i="1"/>
  <c r="T218" i="1"/>
  <c r="F424" i="1" l="1"/>
  <c r="E423" i="1"/>
  <c r="AA216" i="1"/>
  <c r="V216" i="1"/>
  <c r="W216" i="1" s="1"/>
  <c r="AB215" i="1"/>
  <c r="K215" i="1"/>
  <c r="AF215" i="1"/>
  <c r="AD215" i="1"/>
  <c r="AE215" i="1" s="1"/>
  <c r="AG215" i="1" s="1"/>
  <c r="F425" i="1" l="1"/>
  <c r="E424" i="1"/>
  <c r="X216" i="1"/>
  <c r="Z216" i="1" s="1"/>
  <c r="Y216" i="1"/>
  <c r="J216" i="1"/>
  <c r="U217" i="1" s="1"/>
  <c r="N215" i="1"/>
  <c r="M215" i="1"/>
  <c r="L215" i="1"/>
  <c r="O215" i="1"/>
  <c r="P215" i="1" s="1"/>
  <c r="Q215" i="1" s="1"/>
  <c r="R215" i="1" s="1"/>
  <c r="S215" i="1" s="1"/>
  <c r="T219" i="1"/>
  <c r="F426" i="1" l="1"/>
  <c r="E425" i="1"/>
  <c r="V217" i="1"/>
  <c r="W217" i="1" s="1"/>
  <c r="X217" i="1" s="1"/>
  <c r="Z217" i="1" s="1"/>
  <c r="AA217" i="1"/>
  <c r="AC216" i="1"/>
  <c r="AD216" i="1" s="1"/>
  <c r="AE216" i="1" s="1"/>
  <c r="AG216" i="1" s="1"/>
  <c r="K216" i="1"/>
  <c r="AB216" i="1"/>
  <c r="AF216" i="1"/>
  <c r="F427" i="1" l="1"/>
  <c r="E426" i="1"/>
  <c r="Y217" i="1"/>
  <c r="AC217" i="1" s="1"/>
  <c r="J217" i="1"/>
  <c r="U218" i="1" s="1"/>
  <c r="L216" i="1"/>
  <c r="M216" i="1"/>
  <c r="N216" i="1"/>
  <c r="T220" i="1"/>
  <c r="O216" i="1"/>
  <c r="P216" i="1" s="1"/>
  <c r="Q216" i="1" s="1"/>
  <c r="R216" i="1" s="1"/>
  <c r="S216" i="1" s="1"/>
  <c r="F428" i="1" l="1"/>
  <c r="E427" i="1"/>
  <c r="AA218" i="1"/>
  <c r="V218" i="1"/>
  <c r="W218" i="1" s="1"/>
  <c r="AB217" i="1"/>
  <c r="AF217" i="1"/>
  <c r="K217" i="1"/>
  <c r="AD217" i="1"/>
  <c r="AE217" i="1" s="1"/>
  <c r="AG217" i="1" s="1"/>
  <c r="F429" i="1" l="1"/>
  <c r="E428" i="1"/>
  <c r="X218" i="1"/>
  <c r="Z218" i="1" s="1"/>
  <c r="Y218" i="1"/>
  <c r="J218" i="1"/>
  <c r="U219" i="1" s="1"/>
  <c r="N217" i="1"/>
  <c r="T221" i="1"/>
  <c r="M217" i="1"/>
  <c r="O217" i="1"/>
  <c r="P217" i="1" s="1"/>
  <c r="Q217" i="1" s="1"/>
  <c r="R217" i="1" s="1"/>
  <c r="S217" i="1" s="1"/>
  <c r="L217" i="1"/>
  <c r="F430" i="1" l="1"/>
  <c r="E429" i="1"/>
  <c r="AA219" i="1"/>
  <c r="V219" i="1"/>
  <c r="AC218" i="1"/>
  <c r="K218" i="1"/>
  <c r="AB218" i="1"/>
  <c r="AF218" i="1"/>
  <c r="AD218" i="1"/>
  <c r="AE218" i="1" s="1"/>
  <c r="AG218" i="1" s="1"/>
  <c r="F431" i="1" l="1"/>
  <c r="E430" i="1"/>
  <c r="W219" i="1"/>
  <c r="Y219" i="1" s="1"/>
  <c r="J219" i="1"/>
  <c r="U220" i="1" s="1"/>
  <c r="O218" i="1"/>
  <c r="P218" i="1" s="1"/>
  <c r="Q218" i="1" s="1"/>
  <c r="R218" i="1" s="1"/>
  <c r="S218" i="1" s="1"/>
  <c r="L218" i="1"/>
  <c r="T222" i="1"/>
  <c r="M218" i="1"/>
  <c r="N218" i="1"/>
  <c r="F432" i="1" l="1"/>
  <c r="E431" i="1"/>
  <c r="X219" i="1"/>
  <c r="Z219" i="1" s="1"/>
  <c r="V220" i="1"/>
  <c r="W220" i="1" s="1"/>
  <c r="X220" i="1" s="1"/>
  <c r="AA220" i="1"/>
  <c r="AC219" i="1"/>
  <c r="AF219" i="1"/>
  <c r="K219" i="1"/>
  <c r="AB219" i="1"/>
  <c r="AD219" i="1"/>
  <c r="AE219" i="1" s="1"/>
  <c r="AG219" i="1" s="1"/>
  <c r="F433" i="1" l="1"/>
  <c r="E432" i="1"/>
  <c r="Z220" i="1"/>
  <c r="Y220" i="1"/>
  <c r="AC220" i="1" s="1"/>
  <c r="J220" i="1"/>
  <c r="U221" i="1" s="1"/>
  <c r="N219" i="1"/>
  <c r="M219" i="1"/>
  <c r="O219" i="1"/>
  <c r="P219" i="1" s="1"/>
  <c r="Q219" i="1" s="1"/>
  <c r="R219" i="1" s="1"/>
  <c r="S219" i="1" s="1"/>
  <c r="L219" i="1"/>
  <c r="T223" i="1"/>
  <c r="F434" i="1" l="1"/>
  <c r="E433" i="1"/>
  <c r="AA221" i="1"/>
  <c r="V221" i="1"/>
  <c r="W221" i="1" s="1"/>
  <c r="AF220" i="1"/>
  <c r="K220" i="1"/>
  <c r="AB220" i="1"/>
  <c r="AD220" i="1"/>
  <c r="AE220" i="1" s="1"/>
  <c r="AG220" i="1" s="1"/>
  <c r="F435" i="1" l="1"/>
  <c r="E434" i="1"/>
  <c r="X221" i="1"/>
  <c r="Z221" i="1" s="1"/>
  <c r="Y221" i="1"/>
  <c r="J221" i="1"/>
  <c r="U222" i="1" s="1"/>
  <c r="L220" i="1"/>
  <c r="M220" i="1"/>
  <c r="O220" i="1"/>
  <c r="P220" i="1" s="1"/>
  <c r="Q220" i="1" s="1"/>
  <c r="R220" i="1" s="1"/>
  <c r="S220" i="1" s="1"/>
  <c r="T224" i="1"/>
  <c r="N220" i="1"/>
  <c r="F436" i="1" l="1"/>
  <c r="E435" i="1"/>
  <c r="AA222" i="1"/>
  <c r="V222" i="1"/>
  <c r="W222" i="1" s="1"/>
  <c r="X222" i="1" s="1"/>
  <c r="Z222" i="1" s="1"/>
  <c r="AC221" i="1"/>
  <c r="K221" i="1"/>
  <c r="AF221" i="1"/>
  <c r="AB221" i="1"/>
  <c r="AD221" i="1"/>
  <c r="AE221" i="1" s="1"/>
  <c r="AG221" i="1" s="1"/>
  <c r="F437" i="1" l="1"/>
  <c r="E436" i="1"/>
  <c r="Y222" i="1"/>
  <c r="J222" i="1"/>
  <c r="U223" i="1" s="1"/>
  <c r="M221" i="1"/>
  <c r="T225" i="1"/>
  <c r="N221" i="1"/>
  <c r="O221" i="1"/>
  <c r="P221" i="1" s="1"/>
  <c r="Q221" i="1" s="1"/>
  <c r="R221" i="1" s="1"/>
  <c r="S221" i="1" s="1"/>
  <c r="L221" i="1"/>
  <c r="F438" i="1" l="1"/>
  <c r="E437" i="1"/>
  <c r="AA223" i="1"/>
  <c r="V223" i="1"/>
  <c r="W223" i="1" s="1"/>
  <c r="X223" i="1" s="1"/>
  <c r="Z223" i="1" s="1"/>
  <c r="AC222" i="1"/>
  <c r="AF222" i="1"/>
  <c r="K222" i="1"/>
  <c r="AB222" i="1"/>
  <c r="AD222" i="1"/>
  <c r="AE222" i="1" s="1"/>
  <c r="AG222" i="1" s="1"/>
  <c r="F439" i="1" l="1"/>
  <c r="E438" i="1"/>
  <c r="Y223" i="1"/>
  <c r="J223" i="1"/>
  <c r="U224" i="1" s="1"/>
  <c r="L222" i="1"/>
  <c r="O222" i="1"/>
  <c r="P222" i="1" s="1"/>
  <c r="Q222" i="1" s="1"/>
  <c r="R222" i="1" s="1"/>
  <c r="S222" i="1" s="1"/>
  <c r="M222" i="1"/>
  <c r="N222" i="1"/>
  <c r="T226" i="1"/>
  <c r="F440" i="1" l="1"/>
  <c r="E439" i="1"/>
  <c r="AA224" i="1"/>
  <c r="V224" i="1"/>
  <c r="W224" i="1" s="1"/>
  <c r="X224" i="1" s="1"/>
  <c r="Z224" i="1" s="1"/>
  <c r="AC223" i="1"/>
  <c r="AD223" i="1" s="1"/>
  <c r="AE223" i="1" s="1"/>
  <c r="AG223" i="1" s="1"/>
  <c r="AF223" i="1"/>
  <c r="K223" i="1"/>
  <c r="AB223" i="1"/>
  <c r="F441" i="1" l="1"/>
  <c r="E440" i="1"/>
  <c r="Y224" i="1"/>
  <c r="J224" i="1"/>
  <c r="U225" i="1" s="1"/>
  <c r="O223" i="1"/>
  <c r="P223" i="1" s="1"/>
  <c r="Q223" i="1" s="1"/>
  <c r="R223" i="1" s="1"/>
  <c r="S223" i="1" s="1"/>
  <c r="L223" i="1"/>
  <c r="N223" i="1"/>
  <c r="M223" i="1"/>
  <c r="T227" i="1"/>
  <c r="F442" i="1" l="1"/>
  <c r="E441" i="1"/>
  <c r="AA225" i="1"/>
  <c r="V225" i="1"/>
  <c r="AC224" i="1"/>
  <c r="AB224" i="1"/>
  <c r="AF224" i="1"/>
  <c r="K224" i="1"/>
  <c r="AD224" i="1"/>
  <c r="AE224" i="1" s="1"/>
  <c r="AG224" i="1" s="1"/>
  <c r="F443" i="1" l="1"/>
  <c r="E442" i="1"/>
  <c r="W225" i="1"/>
  <c r="Y225" i="1" s="1"/>
  <c r="J225" i="1"/>
  <c r="U226" i="1" s="1"/>
  <c r="O224" i="1"/>
  <c r="P224" i="1" s="1"/>
  <c r="Q224" i="1" s="1"/>
  <c r="R224" i="1" s="1"/>
  <c r="S224" i="1" s="1"/>
  <c r="M224" i="1"/>
  <c r="L224" i="1"/>
  <c r="T228" i="1"/>
  <c r="N224" i="1"/>
  <c r="F444" i="1" l="1"/>
  <c r="E443" i="1"/>
  <c r="X225" i="1"/>
  <c r="Z225" i="1" s="1"/>
  <c r="AA226" i="1"/>
  <c r="V226" i="1"/>
  <c r="W226" i="1" s="1"/>
  <c r="X226" i="1" s="1"/>
  <c r="AC225" i="1"/>
  <c r="AF225" i="1"/>
  <c r="AB225" i="1"/>
  <c r="K225" i="1"/>
  <c r="AD225" i="1"/>
  <c r="AE225" i="1" s="1"/>
  <c r="AG225" i="1" s="1"/>
  <c r="F445" i="1" l="1"/>
  <c r="E444" i="1"/>
  <c r="Z226" i="1"/>
  <c r="Y226" i="1"/>
  <c r="L225" i="1"/>
  <c r="N225" i="1"/>
  <c r="M225" i="1"/>
  <c r="O225" i="1"/>
  <c r="P225" i="1" s="1"/>
  <c r="Q225" i="1" s="1"/>
  <c r="R225" i="1" s="1"/>
  <c r="S225" i="1" s="1"/>
  <c r="T229" i="1"/>
  <c r="J226" i="1"/>
  <c r="U227" i="1" s="1"/>
  <c r="F446" i="1" l="1"/>
  <c r="E445" i="1"/>
  <c r="V227" i="1"/>
  <c r="W227" i="1" s="1"/>
  <c r="X227" i="1" s="1"/>
  <c r="Z227" i="1" s="1"/>
  <c r="AA227" i="1"/>
  <c r="AC226" i="1"/>
  <c r="K226" i="1"/>
  <c r="AF226" i="1"/>
  <c r="AB226" i="1"/>
  <c r="AD226" i="1"/>
  <c r="AE226" i="1" s="1"/>
  <c r="AG226" i="1" s="1"/>
  <c r="F447" i="1" l="1"/>
  <c r="E446" i="1"/>
  <c r="Y227" i="1"/>
  <c r="AC227" i="1" s="1"/>
  <c r="J227" i="1"/>
  <c r="U228" i="1" s="1"/>
  <c r="T230" i="1"/>
  <c r="N226" i="1"/>
  <c r="O226" i="1"/>
  <c r="P226" i="1" s="1"/>
  <c r="Q226" i="1" s="1"/>
  <c r="R226" i="1" s="1"/>
  <c r="S226" i="1" s="1"/>
  <c r="L226" i="1"/>
  <c r="M226" i="1"/>
  <c r="F448" i="1" l="1"/>
  <c r="E447" i="1"/>
  <c r="AA228" i="1"/>
  <c r="V228" i="1"/>
  <c r="W228" i="1" s="1"/>
  <c r="AB227" i="1"/>
  <c r="AF227" i="1"/>
  <c r="K227" i="1"/>
  <c r="AD227" i="1"/>
  <c r="AE227" i="1" s="1"/>
  <c r="AG227" i="1" s="1"/>
  <c r="F449" i="1" l="1"/>
  <c r="E448" i="1"/>
  <c r="X228" i="1"/>
  <c r="Z228" i="1" s="1"/>
  <c r="Y228" i="1"/>
  <c r="M227" i="1"/>
  <c r="N227" i="1"/>
  <c r="L227" i="1"/>
  <c r="O227" i="1"/>
  <c r="P227" i="1" s="1"/>
  <c r="Q227" i="1" s="1"/>
  <c r="R227" i="1" s="1"/>
  <c r="S227" i="1" s="1"/>
  <c r="T231" i="1"/>
  <c r="J228" i="1"/>
  <c r="U229" i="1" s="1"/>
  <c r="F450" i="1" l="1"/>
  <c r="E449" i="1"/>
  <c r="AA229" i="1"/>
  <c r="V229" i="1"/>
  <c r="AC228" i="1"/>
  <c r="K228" i="1"/>
  <c r="AB228" i="1"/>
  <c r="AF228" i="1"/>
  <c r="AD228" i="1"/>
  <c r="AE228" i="1" s="1"/>
  <c r="AG228" i="1" s="1"/>
  <c r="F451" i="1" l="1"/>
  <c r="E450" i="1"/>
  <c r="W229" i="1"/>
  <c r="Y229" i="1" s="1"/>
  <c r="J229" i="1"/>
  <c r="U230" i="1" s="1"/>
  <c r="L228" i="1"/>
  <c r="N228" i="1"/>
  <c r="T232" i="1"/>
  <c r="O228" i="1"/>
  <c r="P228" i="1" s="1"/>
  <c r="Q228" i="1" s="1"/>
  <c r="R228" i="1" s="1"/>
  <c r="S228" i="1" s="1"/>
  <c r="M228" i="1"/>
  <c r="F452" i="1" l="1"/>
  <c r="E451" i="1"/>
  <c r="X229" i="1"/>
  <c r="Z229" i="1" s="1"/>
  <c r="V230" i="1"/>
  <c r="W230" i="1" s="1"/>
  <c r="X230" i="1" s="1"/>
  <c r="AA230" i="1"/>
  <c r="AC229" i="1"/>
  <c r="K229" i="1"/>
  <c r="AF229" i="1"/>
  <c r="AB229" i="1"/>
  <c r="AD229" i="1"/>
  <c r="AE229" i="1" s="1"/>
  <c r="AG229" i="1" s="1"/>
  <c r="F453" i="1" l="1"/>
  <c r="E452" i="1"/>
  <c r="Z230" i="1"/>
  <c r="Y230" i="1"/>
  <c r="AC230" i="1" s="1"/>
  <c r="J230" i="1"/>
  <c r="U231" i="1" s="1"/>
  <c r="T233" i="1"/>
  <c r="L229" i="1"/>
  <c r="O229" i="1"/>
  <c r="P229" i="1" s="1"/>
  <c r="Q229" i="1" s="1"/>
  <c r="R229" i="1" s="1"/>
  <c r="S229" i="1" s="1"/>
  <c r="N229" i="1"/>
  <c r="M229" i="1"/>
  <c r="F454" i="1" l="1"/>
  <c r="E453" i="1"/>
  <c r="AA231" i="1"/>
  <c r="V231" i="1"/>
  <c r="W231" i="1" s="1"/>
  <c r="K230" i="1"/>
  <c r="AF230" i="1"/>
  <c r="AB230" i="1"/>
  <c r="AD230" i="1"/>
  <c r="AE230" i="1" s="1"/>
  <c r="AG230" i="1" s="1"/>
  <c r="F455" i="1" l="1"/>
  <c r="E454" i="1"/>
  <c r="X231" i="1"/>
  <c r="Z231" i="1" s="1"/>
  <c r="Y231" i="1"/>
  <c r="J231" i="1"/>
  <c r="U232" i="1" s="1"/>
  <c r="N230" i="1"/>
  <c r="O230" i="1"/>
  <c r="P230" i="1" s="1"/>
  <c r="Q230" i="1" s="1"/>
  <c r="R230" i="1" s="1"/>
  <c r="S230" i="1" s="1"/>
  <c r="L230" i="1"/>
  <c r="M230" i="1"/>
  <c r="T234" i="1"/>
  <c r="F456" i="1" l="1"/>
  <c r="E456" i="1" s="1"/>
  <c r="E455" i="1"/>
  <c r="V232" i="1"/>
  <c r="W232" i="1" s="1"/>
  <c r="X232" i="1" s="1"/>
  <c r="Z232" i="1" s="1"/>
  <c r="AA232" i="1"/>
  <c r="AC231" i="1"/>
  <c r="K231" i="1"/>
  <c r="AB231" i="1"/>
  <c r="AF231" i="1"/>
  <c r="AD231" i="1"/>
  <c r="AE231" i="1" s="1"/>
  <c r="AG231" i="1" s="1"/>
  <c r="Y232" i="1" l="1"/>
  <c r="AC232" i="1" s="1"/>
  <c r="J232" i="1"/>
  <c r="U233" i="1" s="1"/>
  <c r="O231" i="1"/>
  <c r="P231" i="1" s="1"/>
  <c r="Q231" i="1" s="1"/>
  <c r="R231" i="1" s="1"/>
  <c r="S231" i="1" s="1"/>
  <c r="N231" i="1"/>
  <c r="L231" i="1"/>
  <c r="M231" i="1"/>
  <c r="T235" i="1"/>
  <c r="V233" i="1" l="1"/>
  <c r="W233" i="1" s="1"/>
  <c r="AA233" i="1"/>
  <c r="AB232" i="1"/>
  <c r="AF232" i="1"/>
  <c r="K232" i="1"/>
  <c r="AD232" i="1"/>
  <c r="AE232" i="1" s="1"/>
  <c r="AG232" i="1" s="1"/>
  <c r="X233" i="1" l="1"/>
  <c r="Z233" i="1" s="1"/>
  <c r="Y233" i="1"/>
  <c r="T236" i="1"/>
  <c r="N232" i="1"/>
  <c r="L232" i="1"/>
  <c r="M232" i="1"/>
  <c r="O232" i="1"/>
  <c r="P232" i="1" s="1"/>
  <c r="Q232" i="1" s="1"/>
  <c r="R232" i="1" s="1"/>
  <c r="S232" i="1" s="1"/>
  <c r="J233" i="1"/>
  <c r="U234" i="1" s="1"/>
  <c r="AA234" i="1" l="1"/>
  <c r="V234" i="1"/>
  <c r="W234" i="1" s="1"/>
  <c r="X234" i="1" s="1"/>
  <c r="Z234" i="1" s="1"/>
  <c r="AC233" i="1"/>
  <c r="AF233" i="1"/>
  <c r="K233" i="1"/>
  <c r="AB233" i="1"/>
  <c r="AD233" i="1"/>
  <c r="AE233" i="1" s="1"/>
  <c r="AG233" i="1" s="1"/>
  <c r="Y234" i="1" l="1"/>
  <c r="J234" i="1"/>
  <c r="U235" i="1" s="1"/>
  <c r="M233" i="1"/>
  <c r="L233" i="1"/>
  <c r="N233" i="1"/>
  <c r="O233" i="1"/>
  <c r="P233" i="1" s="1"/>
  <c r="Q233" i="1" s="1"/>
  <c r="R233" i="1" s="1"/>
  <c r="S233" i="1" s="1"/>
  <c r="T237" i="1"/>
  <c r="V235" i="1" l="1"/>
  <c r="AA235" i="1"/>
  <c r="AC234" i="1"/>
  <c r="AF234" i="1"/>
  <c r="K234" i="1"/>
  <c r="AB234" i="1"/>
  <c r="AD234" i="1"/>
  <c r="AE234" i="1" s="1"/>
  <c r="AG234" i="1" s="1"/>
  <c r="W235" i="1" l="1"/>
  <c r="Y235" i="1" s="1"/>
  <c r="J235" i="1"/>
  <c r="U236" i="1" s="1"/>
  <c r="N234" i="1"/>
  <c r="T238" i="1"/>
  <c r="M234" i="1"/>
  <c r="L234" i="1"/>
  <c r="O234" i="1"/>
  <c r="P234" i="1" s="1"/>
  <c r="Q234" i="1" s="1"/>
  <c r="R234" i="1" s="1"/>
  <c r="S234" i="1" s="1"/>
  <c r="X235" i="1" l="1"/>
  <c r="Z235" i="1" s="1"/>
  <c r="AA236" i="1"/>
  <c r="V236" i="1"/>
  <c r="W236" i="1" s="1"/>
  <c r="X236" i="1" s="1"/>
  <c r="Z236" i="1" s="1"/>
  <c r="AC235" i="1"/>
  <c r="K235" i="1"/>
  <c r="AB235" i="1"/>
  <c r="AF235" i="1"/>
  <c r="AD235" i="1"/>
  <c r="AE235" i="1" s="1"/>
  <c r="AG235" i="1" s="1"/>
  <c r="Y236" i="1" l="1"/>
  <c r="J236" i="1"/>
  <c r="U237" i="1" s="1"/>
  <c r="O235" i="1"/>
  <c r="P235" i="1" s="1"/>
  <c r="Q235" i="1" s="1"/>
  <c r="R235" i="1" s="1"/>
  <c r="S235" i="1" s="1"/>
  <c r="N235" i="1"/>
  <c r="L235" i="1"/>
  <c r="T239" i="1"/>
  <c r="M235" i="1"/>
  <c r="AA237" i="1" l="1"/>
  <c r="V237" i="1"/>
  <c r="AC236" i="1"/>
  <c r="AF236" i="1"/>
  <c r="AB236" i="1"/>
  <c r="K236" i="1"/>
  <c r="AD236" i="1"/>
  <c r="AE236" i="1" s="1"/>
  <c r="AG236" i="1" s="1"/>
  <c r="W237" i="1" l="1"/>
  <c r="Y237" i="1" s="1"/>
  <c r="J237" i="1"/>
  <c r="U238" i="1" s="1"/>
  <c r="O236" i="1"/>
  <c r="P236" i="1" s="1"/>
  <c r="Q236" i="1" s="1"/>
  <c r="R236" i="1" s="1"/>
  <c r="S236" i="1" s="1"/>
  <c r="L236" i="1"/>
  <c r="M236" i="1"/>
  <c r="T240" i="1"/>
  <c r="N236" i="1"/>
  <c r="X237" i="1" l="1"/>
  <c r="Z237" i="1" s="1"/>
  <c r="V238" i="1"/>
  <c r="W238" i="1" s="1"/>
  <c r="X238" i="1" s="1"/>
  <c r="AA238" i="1"/>
  <c r="AC237" i="1"/>
  <c r="AB237" i="1"/>
  <c r="AF237" i="1"/>
  <c r="K237" i="1"/>
  <c r="AD237" i="1"/>
  <c r="AE237" i="1" s="1"/>
  <c r="AG237" i="1" s="1"/>
  <c r="Z238" i="1" l="1"/>
  <c r="Y238" i="1"/>
  <c r="AC238" i="1" s="1"/>
  <c r="J238" i="1"/>
  <c r="U239" i="1" s="1"/>
  <c r="L237" i="1"/>
  <c r="N237" i="1"/>
  <c r="T241" i="1"/>
  <c r="M237" i="1"/>
  <c r="O237" i="1"/>
  <c r="P237" i="1" s="1"/>
  <c r="Q237" i="1" s="1"/>
  <c r="R237" i="1" s="1"/>
  <c r="S237" i="1" s="1"/>
  <c r="V239" i="1" l="1"/>
  <c r="W239" i="1" s="1"/>
  <c r="AA239" i="1"/>
  <c r="AF238" i="1"/>
  <c r="AB238" i="1"/>
  <c r="K238" i="1"/>
  <c r="AD238" i="1"/>
  <c r="AE238" i="1" s="1"/>
  <c r="AG238" i="1" s="1"/>
  <c r="X239" i="1" l="1"/>
  <c r="Z239" i="1" s="1"/>
  <c r="Y239" i="1"/>
  <c r="O238" i="1"/>
  <c r="P238" i="1" s="1"/>
  <c r="Q238" i="1" s="1"/>
  <c r="R238" i="1" s="1"/>
  <c r="S238" i="1" s="1"/>
  <c r="T242" i="1"/>
  <c r="N238" i="1"/>
  <c r="M238" i="1"/>
  <c r="L238" i="1"/>
  <c r="J239" i="1"/>
  <c r="U240" i="1" s="1"/>
  <c r="V240" i="1" l="1"/>
  <c r="W240" i="1" s="1"/>
  <c r="X240" i="1" s="1"/>
  <c r="Z240" i="1" s="1"/>
  <c r="AA240" i="1"/>
  <c r="AC239" i="1"/>
  <c r="AB239" i="1"/>
  <c r="K239" i="1"/>
  <c r="AF239" i="1"/>
  <c r="AD239" i="1"/>
  <c r="AE239" i="1" s="1"/>
  <c r="AG239" i="1" s="1"/>
  <c r="Y240" i="1" l="1"/>
  <c r="AC240" i="1" s="1"/>
  <c r="J240" i="1"/>
  <c r="U241" i="1" s="1"/>
  <c r="T243" i="1"/>
  <c r="N239" i="1"/>
  <c r="L239" i="1"/>
  <c r="O239" i="1"/>
  <c r="P239" i="1" s="1"/>
  <c r="Q239" i="1" s="1"/>
  <c r="R239" i="1" s="1"/>
  <c r="S239" i="1" s="1"/>
  <c r="M239" i="1"/>
  <c r="AA241" i="1" l="1"/>
  <c r="V241" i="1"/>
  <c r="W241" i="1" s="1"/>
  <c r="AB240" i="1"/>
  <c r="K240" i="1"/>
  <c r="AF240" i="1"/>
  <c r="AD240" i="1"/>
  <c r="AE240" i="1" s="1"/>
  <c r="AG240" i="1" s="1"/>
  <c r="X241" i="1" l="1"/>
  <c r="Z241" i="1" s="1"/>
  <c r="Y241" i="1"/>
  <c r="J241" i="1"/>
  <c r="U242" i="1" s="1"/>
  <c r="M240" i="1"/>
  <c r="T244" i="1"/>
  <c r="N240" i="1"/>
  <c r="L240" i="1"/>
  <c r="O240" i="1"/>
  <c r="P240" i="1" s="1"/>
  <c r="Q240" i="1" s="1"/>
  <c r="R240" i="1" s="1"/>
  <c r="S240" i="1" s="1"/>
  <c r="V242" i="1" l="1"/>
  <c r="W242" i="1" s="1"/>
  <c r="X242" i="1" s="1"/>
  <c r="Z242" i="1" s="1"/>
  <c r="AA242" i="1"/>
  <c r="AC241" i="1"/>
  <c r="AB241" i="1"/>
  <c r="AF241" i="1"/>
  <c r="K241" i="1"/>
  <c r="AD241" i="1"/>
  <c r="AE241" i="1" s="1"/>
  <c r="AG241" i="1" s="1"/>
  <c r="Y242" i="1" l="1"/>
  <c r="AC242" i="1" s="1"/>
  <c r="L241" i="1"/>
  <c r="O241" i="1"/>
  <c r="P241" i="1" s="1"/>
  <c r="Q241" i="1" s="1"/>
  <c r="R241" i="1" s="1"/>
  <c r="S241" i="1" s="1"/>
  <c r="N241" i="1"/>
  <c r="T245" i="1"/>
  <c r="M241" i="1"/>
  <c r="J242" i="1"/>
  <c r="U243" i="1" s="1"/>
  <c r="AA243" i="1" l="1"/>
  <c r="V243" i="1"/>
  <c r="AB242" i="1"/>
  <c r="AF242" i="1"/>
  <c r="K242" i="1"/>
  <c r="AD242" i="1"/>
  <c r="AE242" i="1" s="1"/>
  <c r="AG242" i="1" s="1"/>
  <c r="W243" i="1" l="1"/>
  <c r="Y243" i="1" s="1"/>
  <c r="M242" i="1"/>
  <c r="N242" i="1"/>
  <c r="L242" i="1"/>
  <c r="O242" i="1"/>
  <c r="P242" i="1" s="1"/>
  <c r="Q242" i="1" s="1"/>
  <c r="R242" i="1" s="1"/>
  <c r="S242" i="1" s="1"/>
  <c r="T246" i="1"/>
  <c r="J243" i="1"/>
  <c r="U244" i="1" s="1"/>
  <c r="X243" i="1" l="1"/>
  <c r="Z243" i="1" s="1"/>
  <c r="AA244" i="1"/>
  <c r="V244" i="1"/>
  <c r="W244" i="1" s="1"/>
  <c r="X244" i="1" s="1"/>
  <c r="AC243" i="1"/>
  <c r="AB243" i="1"/>
  <c r="AF243" i="1"/>
  <c r="K243" i="1"/>
  <c r="AD243" i="1"/>
  <c r="AE243" i="1" s="1"/>
  <c r="AG243" i="1" s="1"/>
  <c r="Z244" i="1" l="1"/>
  <c r="Y244" i="1"/>
  <c r="J244" i="1"/>
  <c r="U245" i="1" s="1"/>
  <c r="O243" i="1"/>
  <c r="P243" i="1" s="1"/>
  <c r="Q243" i="1" s="1"/>
  <c r="R243" i="1" s="1"/>
  <c r="S243" i="1" s="1"/>
  <c r="N243" i="1"/>
  <c r="T247" i="1"/>
  <c r="M243" i="1"/>
  <c r="L243" i="1"/>
  <c r="V245" i="1" l="1"/>
  <c r="AA245" i="1"/>
  <c r="AC244" i="1"/>
  <c r="K244" i="1"/>
  <c r="AB244" i="1"/>
  <c r="AF244" i="1"/>
  <c r="AD244" i="1"/>
  <c r="AE244" i="1" s="1"/>
  <c r="AG244" i="1" s="1"/>
  <c r="W245" i="1" l="1"/>
  <c r="Y245" i="1" s="1"/>
  <c r="J245" i="1"/>
  <c r="U246" i="1" s="1"/>
  <c r="N244" i="1"/>
  <c r="T248" i="1"/>
  <c r="M244" i="1"/>
  <c r="O244" i="1"/>
  <c r="P244" i="1" s="1"/>
  <c r="Q244" i="1" s="1"/>
  <c r="R244" i="1" s="1"/>
  <c r="S244" i="1" s="1"/>
  <c r="L244" i="1"/>
  <c r="X245" i="1" l="1"/>
  <c r="Z245" i="1" s="1"/>
  <c r="AA246" i="1"/>
  <c r="V246" i="1"/>
  <c r="W246" i="1" s="1"/>
  <c r="X246" i="1" s="1"/>
  <c r="Z246" i="1" s="1"/>
  <c r="AC245" i="1"/>
  <c r="AB245" i="1"/>
  <c r="AF245" i="1"/>
  <c r="K245" i="1"/>
  <c r="AD245" i="1"/>
  <c r="AE245" i="1" s="1"/>
  <c r="AG245" i="1" s="1"/>
  <c r="Y246" i="1" l="1"/>
  <c r="M245" i="1"/>
  <c r="L245" i="1"/>
  <c r="T249" i="1"/>
  <c r="N245" i="1"/>
  <c r="O245" i="1"/>
  <c r="P245" i="1" s="1"/>
  <c r="Q245" i="1" s="1"/>
  <c r="R245" i="1" s="1"/>
  <c r="S245" i="1" s="1"/>
  <c r="J246" i="1"/>
  <c r="U247" i="1" s="1"/>
  <c r="V247" i="1" l="1"/>
  <c r="W247" i="1" s="1"/>
  <c r="X247" i="1" s="1"/>
  <c r="Z247" i="1" s="1"/>
  <c r="AA247" i="1"/>
  <c r="AC246" i="1"/>
  <c r="AB246" i="1"/>
  <c r="AF246" i="1"/>
  <c r="K246" i="1"/>
  <c r="AD246" i="1"/>
  <c r="AE246" i="1" s="1"/>
  <c r="AG246" i="1" s="1"/>
  <c r="Y247" i="1" l="1"/>
  <c r="AC247" i="1" s="1"/>
  <c r="N246" i="1"/>
  <c r="O246" i="1"/>
  <c r="P246" i="1" s="1"/>
  <c r="Q246" i="1" s="1"/>
  <c r="R246" i="1" s="1"/>
  <c r="S246" i="1" s="1"/>
  <c r="M246" i="1"/>
  <c r="L246" i="1"/>
  <c r="T250" i="1"/>
  <c r="J247" i="1"/>
  <c r="U248" i="1" s="1"/>
  <c r="AA248" i="1" l="1"/>
  <c r="V248" i="1"/>
  <c r="AF247" i="1"/>
  <c r="K247" i="1"/>
  <c r="AB247" i="1"/>
  <c r="AD247" i="1"/>
  <c r="AE247" i="1" s="1"/>
  <c r="AG247" i="1" s="1"/>
  <c r="W248" i="1" l="1"/>
  <c r="Y248" i="1" s="1"/>
  <c r="L247" i="1"/>
  <c r="M247" i="1"/>
  <c r="O247" i="1"/>
  <c r="P247" i="1" s="1"/>
  <c r="Q247" i="1" s="1"/>
  <c r="R247" i="1" s="1"/>
  <c r="S247" i="1" s="1"/>
  <c r="T251" i="1"/>
  <c r="N247" i="1"/>
  <c r="J248" i="1"/>
  <c r="U249" i="1" s="1"/>
  <c r="X248" i="1" l="1"/>
  <c r="Z248" i="1" s="1"/>
  <c r="AA249" i="1"/>
  <c r="V249" i="1"/>
  <c r="W249" i="1" s="1"/>
  <c r="X249" i="1" s="1"/>
  <c r="AC248" i="1"/>
  <c r="AB248" i="1"/>
  <c r="K248" i="1"/>
  <c r="AF248" i="1"/>
  <c r="AD248" i="1"/>
  <c r="AE248" i="1" s="1"/>
  <c r="AG248" i="1" s="1"/>
  <c r="Z249" i="1" l="1"/>
  <c r="Y249" i="1"/>
  <c r="L248" i="1"/>
  <c r="O248" i="1"/>
  <c r="P248" i="1" s="1"/>
  <c r="Q248" i="1" s="1"/>
  <c r="R248" i="1" s="1"/>
  <c r="S248" i="1" s="1"/>
  <c r="T252" i="1"/>
  <c r="M248" i="1"/>
  <c r="N248" i="1"/>
  <c r="J249" i="1"/>
  <c r="U250" i="1" s="1"/>
  <c r="AA250" i="1" l="1"/>
  <c r="V250" i="1"/>
  <c r="AC249" i="1"/>
  <c r="AF249" i="1"/>
  <c r="AB249" i="1"/>
  <c r="K249" i="1"/>
  <c r="AD249" i="1"/>
  <c r="AE249" i="1" s="1"/>
  <c r="AG249" i="1" s="1"/>
  <c r="W250" i="1" l="1"/>
  <c r="Y250" i="1" s="1"/>
  <c r="J250" i="1"/>
  <c r="U251" i="1" s="1"/>
  <c r="O249" i="1"/>
  <c r="P249" i="1" s="1"/>
  <c r="Q249" i="1" s="1"/>
  <c r="R249" i="1" s="1"/>
  <c r="S249" i="1" s="1"/>
  <c r="L249" i="1"/>
  <c r="M249" i="1"/>
  <c r="T253" i="1"/>
  <c r="N249" i="1"/>
  <c r="X250" i="1" l="1"/>
  <c r="Z250" i="1" s="1"/>
  <c r="AA251" i="1"/>
  <c r="V251" i="1"/>
  <c r="W251" i="1" s="1"/>
  <c r="X251" i="1" s="1"/>
  <c r="Z251" i="1" s="1"/>
  <c r="AC250" i="1"/>
  <c r="AF250" i="1"/>
  <c r="K250" i="1"/>
  <c r="AB250" i="1"/>
  <c r="AD250" i="1"/>
  <c r="AE250" i="1" s="1"/>
  <c r="AG250" i="1" s="1"/>
  <c r="Y251" i="1" l="1"/>
  <c r="AC251" i="1" s="1"/>
  <c r="J251" i="1"/>
  <c r="U252" i="1" s="1"/>
  <c r="T254" i="1"/>
  <c r="M250" i="1"/>
  <c r="L250" i="1"/>
  <c r="O250" i="1"/>
  <c r="P250" i="1" s="1"/>
  <c r="Q250" i="1" s="1"/>
  <c r="R250" i="1" s="1"/>
  <c r="S250" i="1" s="1"/>
  <c r="N250" i="1"/>
  <c r="V252" i="1" l="1"/>
  <c r="W252" i="1" s="1"/>
  <c r="AA252" i="1"/>
  <c r="AB251" i="1"/>
  <c r="AF251" i="1"/>
  <c r="K251" i="1"/>
  <c r="AD251" i="1"/>
  <c r="AE251" i="1" s="1"/>
  <c r="AG251" i="1" s="1"/>
  <c r="X252" i="1" l="1"/>
  <c r="Z252" i="1" s="1"/>
  <c r="Y252" i="1"/>
  <c r="J252" i="1"/>
  <c r="U253" i="1" s="1"/>
  <c r="N251" i="1"/>
  <c r="M251" i="1"/>
  <c r="O251" i="1"/>
  <c r="P251" i="1" s="1"/>
  <c r="Q251" i="1" s="1"/>
  <c r="R251" i="1" s="1"/>
  <c r="S251" i="1" s="1"/>
  <c r="L251" i="1"/>
  <c r="T255" i="1"/>
  <c r="AA253" i="1" l="1"/>
  <c r="V253" i="1"/>
  <c r="W253" i="1" s="1"/>
  <c r="X253" i="1" s="1"/>
  <c r="Z253" i="1" s="1"/>
  <c r="AC252" i="1"/>
  <c r="AF252" i="1"/>
  <c r="AB252" i="1"/>
  <c r="K252" i="1"/>
  <c r="AD252" i="1"/>
  <c r="AE252" i="1" s="1"/>
  <c r="AG252" i="1" s="1"/>
  <c r="Y253" i="1" l="1"/>
  <c r="AC253" i="1" s="1"/>
  <c r="M252" i="1"/>
  <c r="O252" i="1"/>
  <c r="P252" i="1" s="1"/>
  <c r="Q252" i="1" s="1"/>
  <c r="R252" i="1" s="1"/>
  <c r="S252" i="1" s="1"/>
  <c r="N252" i="1"/>
  <c r="L252" i="1"/>
  <c r="T256" i="1"/>
  <c r="J253" i="1"/>
  <c r="U254" i="1" s="1"/>
  <c r="AA254" i="1" l="1"/>
  <c r="V254" i="1"/>
  <c r="K253" i="1"/>
  <c r="AB253" i="1"/>
  <c r="AF253" i="1"/>
  <c r="AD253" i="1"/>
  <c r="AE253" i="1" s="1"/>
  <c r="AG253" i="1" s="1"/>
  <c r="W254" i="1" l="1"/>
  <c r="Y254" i="1" s="1"/>
  <c r="J254" i="1"/>
  <c r="U255" i="1" s="1"/>
  <c r="O253" i="1"/>
  <c r="P253" i="1" s="1"/>
  <c r="Q253" i="1" s="1"/>
  <c r="R253" i="1" s="1"/>
  <c r="S253" i="1" s="1"/>
  <c r="N253" i="1"/>
  <c r="T257" i="1"/>
  <c r="L253" i="1"/>
  <c r="M253" i="1"/>
  <c r="X254" i="1" l="1"/>
  <c r="Z254" i="1" s="1"/>
  <c r="AA255" i="1"/>
  <c r="V255" i="1"/>
  <c r="W255" i="1" s="1"/>
  <c r="X255" i="1" s="1"/>
  <c r="AC254" i="1"/>
  <c r="AB254" i="1"/>
  <c r="K254" i="1"/>
  <c r="AF254" i="1"/>
  <c r="AD254" i="1"/>
  <c r="AE254" i="1" s="1"/>
  <c r="AG254" i="1" s="1"/>
  <c r="Z255" i="1" l="1"/>
  <c r="Y255" i="1"/>
  <c r="L254" i="1"/>
  <c r="M254" i="1"/>
  <c r="N254" i="1"/>
  <c r="O254" i="1"/>
  <c r="P254" i="1" s="1"/>
  <c r="Q254" i="1" s="1"/>
  <c r="R254" i="1" s="1"/>
  <c r="S254" i="1" s="1"/>
  <c r="T258" i="1"/>
  <c r="J255" i="1"/>
  <c r="U256" i="1" s="1"/>
  <c r="V256" i="1" l="1"/>
  <c r="W256" i="1" s="1"/>
  <c r="X256" i="1" s="1"/>
  <c r="Z256" i="1" s="1"/>
  <c r="AA256" i="1"/>
  <c r="AC255" i="1"/>
  <c r="K255" i="1"/>
  <c r="AF255" i="1"/>
  <c r="AB255" i="1"/>
  <c r="AD255" i="1"/>
  <c r="AE255" i="1" s="1"/>
  <c r="AG255" i="1" s="1"/>
  <c r="Y256" i="1" l="1"/>
  <c r="AC256" i="1" s="1"/>
  <c r="J256" i="1"/>
  <c r="U257" i="1" s="1"/>
  <c r="O255" i="1"/>
  <c r="P255" i="1" s="1"/>
  <c r="Q255" i="1" s="1"/>
  <c r="R255" i="1" s="1"/>
  <c r="S255" i="1" s="1"/>
  <c r="T259" i="1"/>
  <c r="M255" i="1"/>
  <c r="L255" i="1"/>
  <c r="N255" i="1"/>
  <c r="AA257" i="1" l="1"/>
  <c r="V257" i="1"/>
  <c r="K256" i="1"/>
  <c r="AF256" i="1"/>
  <c r="AB256" i="1"/>
  <c r="AD256" i="1"/>
  <c r="AE256" i="1" s="1"/>
  <c r="AG256" i="1" s="1"/>
  <c r="W257" i="1" l="1"/>
  <c r="Y257" i="1" s="1"/>
  <c r="J257" i="1"/>
  <c r="U258" i="1" s="1"/>
  <c r="N256" i="1"/>
  <c r="L256" i="1"/>
  <c r="O256" i="1"/>
  <c r="P256" i="1" s="1"/>
  <c r="Q256" i="1" s="1"/>
  <c r="R256" i="1" s="1"/>
  <c r="S256" i="1" s="1"/>
  <c r="T260" i="1"/>
  <c r="M256" i="1"/>
  <c r="X257" i="1" l="1"/>
  <c r="Z257" i="1" s="1"/>
  <c r="V258" i="1"/>
  <c r="W258" i="1" s="1"/>
  <c r="X258" i="1" s="1"/>
  <c r="AA258" i="1"/>
  <c r="AC257" i="1"/>
  <c r="K257" i="1"/>
  <c r="AF257" i="1"/>
  <c r="AB257" i="1"/>
  <c r="AD257" i="1"/>
  <c r="AE257" i="1" s="1"/>
  <c r="AG257" i="1" s="1"/>
  <c r="Z258" i="1" l="1"/>
  <c r="Y258" i="1"/>
  <c r="AC258" i="1" s="1"/>
  <c r="J258" i="1"/>
  <c r="U259" i="1" s="1"/>
  <c r="T261" i="1"/>
  <c r="L257" i="1"/>
  <c r="M257" i="1"/>
  <c r="N257" i="1"/>
  <c r="O257" i="1"/>
  <c r="P257" i="1" s="1"/>
  <c r="Q257" i="1" s="1"/>
  <c r="R257" i="1" s="1"/>
  <c r="S257" i="1" s="1"/>
  <c r="AA259" i="1" l="1"/>
  <c r="V259" i="1"/>
  <c r="AF258" i="1"/>
  <c r="K258" i="1"/>
  <c r="AB258" i="1"/>
  <c r="AD258" i="1"/>
  <c r="AE258" i="1" s="1"/>
  <c r="AG258" i="1" s="1"/>
  <c r="W259" i="1" l="1"/>
  <c r="Y259" i="1" s="1"/>
  <c r="O258" i="1"/>
  <c r="P258" i="1" s="1"/>
  <c r="Q258" i="1" s="1"/>
  <c r="R258" i="1" s="1"/>
  <c r="S258" i="1" s="1"/>
  <c r="L258" i="1"/>
  <c r="M258" i="1"/>
  <c r="T262" i="1"/>
  <c r="N258" i="1"/>
  <c r="J259" i="1"/>
  <c r="U260" i="1" s="1"/>
  <c r="X259" i="1" l="1"/>
  <c r="Z259" i="1" s="1"/>
  <c r="V260" i="1"/>
  <c r="W260" i="1" s="1"/>
  <c r="X260" i="1" s="1"/>
  <c r="AA260" i="1"/>
  <c r="AC259" i="1"/>
  <c r="AD259" i="1" s="1"/>
  <c r="AE259" i="1" s="1"/>
  <c r="AG259" i="1" s="1"/>
  <c r="AB259" i="1"/>
  <c r="K259" i="1"/>
  <c r="AF259" i="1"/>
  <c r="Z260" i="1" l="1"/>
  <c r="Y260" i="1"/>
  <c r="AC260" i="1" s="1"/>
  <c r="O259" i="1"/>
  <c r="P259" i="1" s="1"/>
  <c r="Q259" i="1" s="1"/>
  <c r="R259" i="1" s="1"/>
  <c r="S259" i="1" s="1"/>
  <c r="L259" i="1"/>
  <c r="N259" i="1"/>
  <c r="T263" i="1"/>
  <c r="M259" i="1"/>
  <c r="J260" i="1"/>
  <c r="U261" i="1" s="1"/>
  <c r="V261" i="1" l="1"/>
  <c r="W261" i="1" s="1"/>
  <c r="AA261" i="1"/>
  <c r="AB260" i="1"/>
  <c r="AF260" i="1"/>
  <c r="K260" i="1"/>
  <c r="AD260" i="1"/>
  <c r="AE260" i="1" s="1"/>
  <c r="AG260" i="1" s="1"/>
  <c r="X261" i="1" l="1"/>
  <c r="Z261" i="1" s="1"/>
  <c r="Y261" i="1"/>
  <c r="N260" i="1"/>
  <c r="O260" i="1"/>
  <c r="P260" i="1" s="1"/>
  <c r="Q260" i="1" s="1"/>
  <c r="R260" i="1" s="1"/>
  <c r="S260" i="1" s="1"/>
  <c r="L260" i="1"/>
  <c r="T264" i="1"/>
  <c r="M260" i="1"/>
  <c r="J261" i="1"/>
  <c r="U262" i="1" s="1"/>
  <c r="V262" i="1" l="1"/>
  <c r="W262" i="1" s="1"/>
  <c r="X262" i="1" s="1"/>
  <c r="Z262" i="1" s="1"/>
  <c r="AA262" i="1"/>
  <c r="AC261" i="1"/>
  <c r="K261" i="1"/>
  <c r="AF261" i="1"/>
  <c r="AB261" i="1"/>
  <c r="AD261" i="1"/>
  <c r="AE261" i="1" s="1"/>
  <c r="AG261" i="1" s="1"/>
  <c r="Y262" i="1" l="1"/>
  <c r="AC262" i="1" s="1"/>
  <c r="J262" i="1"/>
  <c r="U263" i="1" s="1"/>
  <c r="L261" i="1"/>
  <c r="T265" i="1"/>
  <c r="M261" i="1"/>
  <c r="N261" i="1"/>
  <c r="O261" i="1"/>
  <c r="P261" i="1" s="1"/>
  <c r="Q261" i="1" s="1"/>
  <c r="R261" i="1" s="1"/>
  <c r="S261" i="1" s="1"/>
  <c r="AA263" i="1" l="1"/>
  <c r="V263" i="1"/>
  <c r="W263" i="1" s="1"/>
  <c r="AF262" i="1"/>
  <c r="AB262" i="1"/>
  <c r="K262" i="1"/>
  <c r="AD262" i="1"/>
  <c r="AE262" i="1" s="1"/>
  <c r="AG262" i="1" s="1"/>
  <c r="X263" i="1" l="1"/>
  <c r="Z263" i="1" s="1"/>
  <c r="Y263" i="1"/>
  <c r="T266" i="1"/>
  <c r="O262" i="1"/>
  <c r="P262" i="1" s="1"/>
  <c r="Q262" i="1" s="1"/>
  <c r="R262" i="1" s="1"/>
  <c r="S262" i="1" s="1"/>
  <c r="L262" i="1"/>
  <c r="N262" i="1"/>
  <c r="M262" i="1"/>
  <c r="J263" i="1"/>
  <c r="U264" i="1" s="1"/>
  <c r="AA264" i="1" l="1"/>
  <c r="V264" i="1"/>
  <c r="W264" i="1" s="1"/>
  <c r="X264" i="1" s="1"/>
  <c r="Z264" i="1" s="1"/>
  <c r="AC263" i="1"/>
  <c r="AF263" i="1"/>
  <c r="K263" i="1"/>
  <c r="AB263" i="1"/>
  <c r="AD263" i="1"/>
  <c r="AE263" i="1" s="1"/>
  <c r="AG263" i="1" s="1"/>
  <c r="Y264" i="1" l="1"/>
  <c r="AC264" i="1" s="1"/>
  <c r="J264" i="1"/>
  <c r="U265" i="1" s="1"/>
  <c r="T267" i="1"/>
  <c r="L263" i="1"/>
  <c r="O263" i="1"/>
  <c r="P263" i="1" s="1"/>
  <c r="Q263" i="1" s="1"/>
  <c r="R263" i="1" s="1"/>
  <c r="S263" i="1" s="1"/>
  <c r="N263" i="1"/>
  <c r="M263" i="1"/>
  <c r="V265" i="1" l="1"/>
  <c r="W265" i="1" s="1"/>
  <c r="AA265" i="1"/>
  <c r="AB264" i="1"/>
  <c r="AF264" i="1"/>
  <c r="K264" i="1"/>
  <c r="AD264" i="1"/>
  <c r="AE264" i="1" s="1"/>
  <c r="AG264" i="1" s="1"/>
  <c r="X265" i="1" l="1"/>
  <c r="Z265" i="1" s="1"/>
  <c r="Y265" i="1"/>
  <c r="T268" i="1"/>
  <c r="L264" i="1"/>
  <c r="M264" i="1"/>
  <c r="N264" i="1"/>
  <c r="O264" i="1"/>
  <c r="P264" i="1" s="1"/>
  <c r="Q264" i="1" s="1"/>
  <c r="R264" i="1" s="1"/>
  <c r="S264" i="1" s="1"/>
  <c r="J265" i="1"/>
  <c r="U266" i="1" s="1"/>
  <c r="V266" i="1" l="1"/>
  <c r="AA266" i="1"/>
  <c r="AC265" i="1"/>
  <c r="AD265" i="1" s="1"/>
  <c r="AE265" i="1" s="1"/>
  <c r="AG265" i="1" s="1"/>
  <c r="K265" i="1"/>
  <c r="AB265" i="1"/>
  <c r="AF265" i="1"/>
  <c r="W266" i="1" l="1"/>
  <c r="Y266" i="1" s="1"/>
  <c r="J266" i="1"/>
  <c r="U267" i="1" s="1"/>
  <c r="O265" i="1"/>
  <c r="P265" i="1" s="1"/>
  <c r="Q265" i="1" s="1"/>
  <c r="R265" i="1" s="1"/>
  <c r="S265" i="1" s="1"/>
  <c r="N265" i="1"/>
  <c r="L265" i="1"/>
  <c r="T269" i="1"/>
  <c r="M265" i="1"/>
  <c r="X266" i="1" l="1"/>
  <c r="Z266" i="1" s="1"/>
  <c r="V267" i="1"/>
  <c r="W267" i="1" s="1"/>
  <c r="X267" i="1" s="1"/>
  <c r="Z267" i="1" s="1"/>
  <c r="AA267" i="1"/>
  <c r="AC266" i="1"/>
  <c r="K266" i="1"/>
  <c r="AB266" i="1"/>
  <c r="AF266" i="1"/>
  <c r="AD266" i="1"/>
  <c r="AE266" i="1" s="1"/>
  <c r="AG266" i="1" s="1"/>
  <c r="Y267" i="1" l="1"/>
  <c r="AC267" i="1" s="1"/>
  <c r="J267" i="1"/>
  <c r="U268" i="1" s="1"/>
  <c r="O266" i="1"/>
  <c r="P266" i="1" s="1"/>
  <c r="Q266" i="1" s="1"/>
  <c r="R266" i="1" s="1"/>
  <c r="S266" i="1" s="1"/>
  <c r="M266" i="1"/>
  <c r="L266" i="1"/>
  <c r="N266" i="1"/>
  <c r="T270" i="1"/>
  <c r="AA268" i="1" l="1"/>
  <c r="V268" i="1"/>
  <c r="W268" i="1" s="1"/>
  <c r="AF267" i="1"/>
  <c r="AB267" i="1"/>
  <c r="K267" i="1"/>
  <c r="AD267" i="1"/>
  <c r="AE267" i="1" s="1"/>
  <c r="AG267" i="1" s="1"/>
  <c r="X268" i="1" l="1"/>
  <c r="Z268" i="1" s="1"/>
  <c r="Y268" i="1"/>
  <c r="J268" i="1"/>
  <c r="U269" i="1" s="1"/>
  <c r="T271" i="1"/>
  <c r="N267" i="1"/>
  <c r="L267" i="1"/>
  <c r="M267" i="1"/>
  <c r="O267" i="1"/>
  <c r="P267" i="1" s="1"/>
  <c r="Q267" i="1" s="1"/>
  <c r="R267" i="1" s="1"/>
  <c r="S267" i="1" s="1"/>
  <c r="V269" i="1" l="1"/>
  <c r="W269" i="1" s="1"/>
  <c r="X269" i="1" s="1"/>
  <c r="Z269" i="1" s="1"/>
  <c r="AA269" i="1"/>
  <c r="AC268" i="1"/>
  <c r="AB268" i="1"/>
  <c r="K268" i="1"/>
  <c r="AF268" i="1"/>
  <c r="AD268" i="1"/>
  <c r="AE268" i="1" s="1"/>
  <c r="AG268" i="1" s="1"/>
  <c r="Y269" i="1" l="1"/>
  <c r="T272" i="1"/>
  <c r="O268" i="1"/>
  <c r="P268" i="1" s="1"/>
  <c r="Q268" i="1" s="1"/>
  <c r="R268" i="1" s="1"/>
  <c r="S268" i="1" s="1"/>
  <c r="M268" i="1"/>
  <c r="L268" i="1"/>
  <c r="N268" i="1"/>
  <c r="J269" i="1"/>
  <c r="U270" i="1" s="1"/>
  <c r="V270" i="1" l="1"/>
  <c r="W270" i="1" s="1"/>
  <c r="X270" i="1" s="1"/>
  <c r="Z270" i="1" s="1"/>
  <c r="AA270" i="1"/>
  <c r="AC269" i="1"/>
  <c r="AB269" i="1"/>
  <c r="K269" i="1"/>
  <c r="AF269" i="1"/>
  <c r="AD269" i="1"/>
  <c r="AE269" i="1" s="1"/>
  <c r="AG269" i="1" s="1"/>
  <c r="Y270" i="1" l="1"/>
  <c r="AC270" i="1" s="1"/>
  <c r="J270" i="1"/>
  <c r="U271" i="1" s="1"/>
  <c r="T273" i="1"/>
  <c r="N269" i="1"/>
  <c r="L269" i="1"/>
  <c r="M269" i="1"/>
  <c r="O269" i="1"/>
  <c r="P269" i="1" s="1"/>
  <c r="Q269" i="1" s="1"/>
  <c r="R269" i="1" s="1"/>
  <c r="S269" i="1" s="1"/>
  <c r="AA271" i="1" l="1"/>
  <c r="V271" i="1"/>
  <c r="W271" i="1" s="1"/>
  <c r="AB270" i="1"/>
  <c r="K270" i="1"/>
  <c r="AF270" i="1"/>
  <c r="AD270" i="1"/>
  <c r="AE270" i="1" s="1"/>
  <c r="AG270" i="1" s="1"/>
  <c r="X271" i="1" l="1"/>
  <c r="Z271" i="1" s="1"/>
  <c r="Y271" i="1"/>
  <c r="T274" i="1"/>
  <c r="N270" i="1"/>
  <c r="L270" i="1"/>
  <c r="O270" i="1"/>
  <c r="P270" i="1" s="1"/>
  <c r="Q270" i="1" s="1"/>
  <c r="R270" i="1" s="1"/>
  <c r="S270" i="1" s="1"/>
  <c r="M270" i="1"/>
  <c r="J271" i="1"/>
  <c r="U272" i="1" s="1"/>
  <c r="AA272" i="1" l="1"/>
  <c r="V272" i="1"/>
  <c r="W272" i="1" s="1"/>
  <c r="X272" i="1" s="1"/>
  <c r="Z272" i="1" s="1"/>
  <c r="AC271" i="1"/>
  <c r="AB271" i="1"/>
  <c r="AF271" i="1"/>
  <c r="K271" i="1"/>
  <c r="AD271" i="1"/>
  <c r="AE271" i="1" s="1"/>
  <c r="AG271" i="1" s="1"/>
  <c r="Y272" i="1" l="1"/>
  <c r="J272" i="1"/>
  <c r="U273" i="1" s="1"/>
  <c r="M271" i="1"/>
  <c r="L271" i="1"/>
  <c r="O271" i="1"/>
  <c r="P271" i="1" s="1"/>
  <c r="Q271" i="1" s="1"/>
  <c r="R271" i="1" s="1"/>
  <c r="S271" i="1" s="1"/>
  <c r="T275" i="1"/>
  <c r="N271" i="1"/>
  <c r="AA273" i="1" l="1"/>
  <c r="V273" i="1"/>
  <c r="W273" i="1" s="1"/>
  <c r="X273" i="1" s="1"/>
  <c r="Z273" i="1" s="1"/>
  <c r="AC272" i="1"/>
  <c r="K272" i="1"/>
  <c r="AB272" i="1"/>
  <c r="AF272" i="1"/>
  <c r="AD272" i="1"/>
  <c r="AE272" i="1" s="1"/>
  <c r="AG272" i="1" s="1"/>
  <c r="Y273" i="1" l="1"/>
  <c r="J273" i="1"/>
  <c r="U274" i="1" s="1"/>
  <c r="O272" i="1"/>
  <c r="P272" i="1" s="1"/>
  <c r="Q272" i="1" s="1"/>
  <c r="R272" i="1" s="1"/>
  <c r="S272" i="1" s="1"/>
  <c r="M272" i="1"/>
  <c r="N272" i="1"/>
  <c r="T276" i="1"/>
  <c r="L272" i="1"/>
  <c r="AA274" i="1" l="1"/>
  <c r="V274" i="1"/>
  <c r="W274" i="1" s="1"/>
  <c r="X274" i="1" s="1"/>
  <c r="Z274" i="1" s="1"/>
  <c r="AC273" i="1"/>
  <c r="AB273" i="1"/>
  <c r="K273" i="1"/>
  <c r="AF273" i="1"/>
  <c r="AD273" i="1"/>
  <c r="AE273" i="1" s="1"/>
  <c r="AG273" i="1" s="1"/>
  <c r="Y274" i="1" l="1"/>
  <c r="J274" i="1"/>
  <c r="U275" i="1" s="1"/>
  <c r="N273" i="1"/>
  <c r="M273" i="1"/>
  <c r="L273" i="1"/>
  <c r="O273" i="1"/>
  <c r="P273" i="1" s="1"/>
  <c r="Q273" i="1" s="1"/>
  <c r="R273" i="1" s="1"/>
  <c r="S273" i="1" s="1"/>
  <c r="T277" i="1"/>
  <c r="AA275" i="1" l="1"/>
  <c r="V275" i="1"/>
  <c r="W275" i="1" s="1"/>
  <c r="X275" i="1" s="1"/>
  <c r="Z275" i="1" s="1"/>
  <c r="AC274" i="1"/>
  <c r="AB274" i="1"/>
  <c r="AF274" i="1"/>
  <c r="K274" i="1"/>
  <c r="AD274" i="1"/>
  <c r="AE274" i="1" s="1"/>
  <c r="AG274" i="1" s="1"/>
  <c r="Y275" i="1" l="1"/>
  <c r="T278" i="1"/>
  <c r="M274" i="1"/>
  <c r="O274" i="1"/>
  <c r="P274" i="1" s="1"/>
  <c r="Q274" i="1" s="1"/>
  <c r="R274" i="1" s="1"/>
  <c r="S274" i="1" s="1"/>
  <c r="L274" i="1"/>
  <c r="N274" i="1"/>
  <c r="J275" i="1"/>
  <c r="U276" i="1" s="1"/>
  <c r="V276" i="1" l="1"/>
  <c r="W276" i="1" s="1"/>
  <c r="X276" i="1" s="1"/>
  <c r="Z276" i="1" s="1"/>
  <c r="AA276" i="1"/>
  <c r="AC275" i="1"/>
  <c r="AD275" i="1" s="1"/>
  <c r="AE275" i="1" s="1"/>
  <c r="AG275" i="1" s="1"/>
  <c r="K275" i="1"/>
  <c r="AB275" i="1"/>
  <c r="AF275" i="1"/>
  <c r="Y276" i="1" l="1"/>
  <c r="AC276" i="1" s="1"/>
  <c r="J276" i="1"/>
  <c r="U277" i="1" s="1"/>
  <c r="O275" i="1"/>
  <c r="P275" i="1" s="1"/>
  <c r="Q275" i="1" s="1"/>
  <c r="R275" i="1" s="1"/>
  <c r="S275" i="1" s="1"/>
  <c r="T279" i="1"/>
  <c r="M275" i="1"/>
  <c r="N275" i="1"/>
  <c r="L275" i="1"/>
  <c r="AA277" i="1" l="1"/>
  <c r="V277" i="1"/>
  <c r="W277" i="1" s="1"/>
  <c r="K276" i="1"/>
  <c r="AB276" i="1"/>
  <c r="AF276" i="1"/>
  <c r="AD276" i="1"/>
  <c r="AE276" i="1" s="1"/>
  <c r="AG276" i="1" s="1"/>
  <c r="X277" i="1" l="1"/>
  <c r="Z277" i="1" s="1"/>
  <c r="Y277" i="1"/>
  <c r="J277" i="1"/>
  <c r="U278" i="1" s="1"/>
  <c r="M276" i="1"/>
  <c r="T280" i="1"/>
  <c r="O276" i="1"/>
  <c r="P276" i="1" s="1"/>
  <c r="Q276" i="1" s="1"/>
  <c r="R276" i="1" s="1"/>
  <c r="S276" i="1" s="1"/>
  <c r="N276" i="1"/>
  <c r="L276" i="1"/>
  <c r="AA278" i="1" l="1"/>
  <c r="V278" i="1"/>
  <c r="W278" i="1" s="1"/>
  <c r="X278" i="1" s="1"/>
  <c r="Z278" i="1" s="1"/>
  <c r="AC277" i="1"/>
  <c r="K277" i="1"/>
  <c r="AB277" i="1"/>
  <c r="AF277" i="1"/>
  <c r="AD277" i="1"/>
  <c r="AE277" i="1" s="1"/>
  <c r="AG277" i="1" s="1"/>
  <c r="Y278" i="1" l="1"/>
  <c r="J278" i="1"/>
  <c r="U279" i="1" s="1"/>
  <c r="M277" i="1"/>
  <c r="L277" i="1"/>
  <c r="O277" i="1"/>
  <c r="P277" i="1" s="1"/>
  <c r="Q277" i="1" s="1"/>
  <c r="R277" i="1" s="1"/>
  <c r="S277" i="1" s="1"/>
  <c r="N277" i="1"/>
  <c r="T281" i="1"/>
  <c r="V279" i="1" l="1"/>
  <c r="W279" i="1" s="1"/>
  <c r="X279" i="1" s="1"/>
  <c r="Z279" i="1" s="1"/>
  <c r="AA279" i="1"/>
  <c r="AC278" i="1"/>
  <c r="AF278" i="1"/>
  <c r="AB278" i="1"/>
  <c r="K278" i="1"/>
  <c r="AD278" i="1"/>
  <c r="AE278" i="1" s="1"/>
  <c r="AG278" i="1" s="1"/>
  <c r="Y279" i="1" l="1"/>
  <c r="AC279" i="1" s="1"/>
  <c r="J279" i="1"/>
  <c r="U280" i="1" s="1"/>
  <c r="L278" i="1"/>
  <c r="T282" i="1"/>
  <c r="M278" i="1"/>
  <c r="N278" i="1"/>
  <c r="O278" i="1"/>
  <c r="P278" i="1" s="1"/>
  <c r="Q278" i="1" s="1"/>
  <c r="R278" i="1" s="1"/>
  <c r="S278" i="1" s="1"/>
  <c r="V280" i="1" l="1"/>
  <c r="W280" i="1" s="1"/>
  <c r="AA280" i="1"/>
  <c r="AB279" i="1"/>
  <c r="AF279" i="1"/>
  <c r="K279" i="1"/>
  <c r="AD279" i="1"/>
  <c r="AE279" i="1" s="1"/>
  <c r="AG279" i="1" s="1"/>
  <c r="X280" i="1" l="1"/>
  <c r="Z280" i="1" s="1"/>
  <c r="Y280" i="1"/>
  <c r="M279" i="1"/>
  <c r="T283" i="1"/>
  <c r="L279" i="1"/>
  <c r="O279" i="1"/>
  <c r="P279" i="1" s="1"/>
  <c r="Q279" i="1" s="1"/>
  <c r="R279" i="1" s="1"/>
  <c r="S279" i="1" s="1"/>
  <c r="N279" i="1"/>
  <c r="J280" i="1"/>
  <c r="U281" i="1" s="1"/>
  <c r="AA281" i="1" l="1"/>
  <c r="V281" i="1"/>
  <c r="W281" i="1" s="1"/>
  <c r="X281" i="1" s="1"/>
  <c r="Z281" i="1" s="1"/>
  <c r="AC280" i="1"/>
  <c r="AD280" i="1" s="1"/>
  <c r="AE280" i="1" s="1"/>
  <c r="AG280" i="1" s="1"/>
  <c r="AB280" i="1"/>
  <c r="K280" i="1"/>
  <c r="AF280" i="1"/>
  <c r="Y281" i="1" l="1"/>
  <c r="AC281" i="1" s="1"/>
  <c r="L280" i="1"/>
  <c r="M280" i="1"/>
  <c r="T284" i="1"/>
  <c r="O280" i="1"/>
  <c r="P280" i="1" s="1"/>
  <c r="Q280" i="1" s="1"/>
  <c r="R280" i="1" s="1"/>
  <c r="S280" i="1" s="1"/>
  <c r="N280" i="1"/>
  <c r="J281" i="1"/>
  <c r="U282" i="1" s="1"/>
  <c r="V282" i="1" l="1"/>
  <c r="W282" i="1" s="1"/>
  <c r="AA282" i="1"/>
  <c r="K281" i="1"/>
  <c r="AB281" i="1"/>
  <c r="AF281" i="1"/>
  <c r="AD281" i="1"/>
  <c r="AE281" i="1" s="1"/>
  <c r="AG281" i="1" s="1"/>
  <c r="X282" i="1" l="1"/>
  <c r="Z282" i="1" s="1"/>
  <c r="Y282" i="1"/>
  <c r="J282" i="1"/>
  <c r="U283" i="1" s="1"/>
  <c r="O281" i="1"/>
  <c r="P281" i="1" s="1"/>
  <c r="Q281" i="1" s="1"/>
  <c r="R281" i="1" s="1"/>
  <c r="S281" i="1" s="1"/>
  <c r="N281" i="1"/>
  <c r="T285" i="1"/>
  <c r="M281" i="1"/>
  <c r="L281" i="1"/>
  <c r="V283" i="1" l="1"/>
  <c r="W283" i="1" s="1"/>
  <c r="X283" i="1" s="1"/>
  <c r="Z283" i="1" s="1"/>
  <c r="AA283" i="1"/>
  <c r="AC282" i="1"/>
  <c r="AF282" i="1"/>
  <c r="AB282" i="1"/>
  <c r="K282" i="1"/>
  <c r="AD282" i="1"/>
  <c r="AE282" i="1" s="1"/>
  <c r="AG282" i="1" s="1"/>
  <c r="Y283" i="1" l="1"/>
  <c r="AC283" i="1" s="1"/>
  <c r="J283" i="1"/>
  <c r="U284" i="1" s="1"/>
  <c r="N282" i="1"/>
  <c r="L282" i="1"/>
  <c r="T286" i="1"/>
  <c r="M282" i="1"/>
  <c r="O282" i="1"/>
  <c r="P282" i="1" s="1"/>
  <c r="Q282" i="1" s="1"/>
  <c r="R282" i="1" s="1"/>
  <c r="S282" i="1" s="1"/>
  <c r="AA284" i="1" l="1"/>
  <c r="V284" i="1"/>
  <c r="W284" i="1" s="1"/>
  <c r="AB283" i="1"/>
  <c r="AF283" i="1"/>
  <c r="K283" i="1"/>
  <c r="AD283" i="1"/>
  <c r="AE283" i="1" s="1"/>
  <c r="AG283" i="1" s="1"/>
  <c r="X284" i="1" l="1"/>
  <c r="Z284" i="1" s="1"/>
  <c r="Y284" i="1"/>
  <c r="J284" i="1"/>
  <c r="U285" i="1" s="1"/>
  <c r="N283" i="1"/>
  <c r="T287" i="1"/>
  <c r="M283" i="1"/>
  <c r="O283" i="1"/>
  <c r="P283" i="1" s="1"/>
  <c r="Q283" i="1" s="1"/>
  <c r="R283" i="1" s="1"/>
  <c r="S283" i="1" s="1"/>
  <c r="L283" i="1"/>
  <c r="V285" i="1" l="1"/>
  <c r="W285" i="1" s="1"/>
  <c r="X285" i="1" s="1"/>
  <c r="Z285" i="1" s="1"/>
  <c r="AA285" i="1"/>
  <c r="AC284" i="1"/>
  <c r="AD284" i="1" s="1"/>
  <c r="AE284" i="1" s="1"/>
  <c r="AG284" i="1" s="1"/>
  <c r="AB284" i="1"/>
  <c r="AF284" i="1"/>
  <c r="K284" i="1"/>
  <c r="Y285" i="1" l="1"/>
  <c r="AC285" i="1" s="1"/>
  <c r="J285" i="1"/>
  <c r="U286" i="1" s="1"/>
  <c r="T288" i="1"/>
  <c r="M284" i="1"/>
  <c r="L284" i="1"/>
  <c r="N284" i="1"/>
  <c r="O284" i="1"/>
  <c r="P284" i="1" s="1"/>
  <c r="Q284" i="1" s="1"/>
  <c r="R284" i="1" s="1"/>
  <c r="S284" i="1" s="1"/>
  <c r="V286" i="1" l="1"/>
  <c r="AA286" i="1"/>
  <c r="AF285" i="1"/>
  <c r="K285" i="1"/>
  <c r="AB285" i="1"/>
  <c r="AD285" i="1"/>
  <c r="AE285" i="1" s="1"/>
  <c r="AG285" i="1" s="1"/>
  <c r="W286" i="1" l="1"/>
  <c r="Y286" i="1" s="1"/>
  <c r="O285" i="1"/>
  <c r="P285" i="1" s="1"/>
  <c r="Q285" i="1" s="1"/>
  <c r="R285" i="1" s="1"/>
  <c r="S285" i="1" s="1"/>
  <c r="T289" i="1"/>
  <c r="L285" i="1"/>
  <c r="M285" i="1"/>
  <c r="N285" i="1"/>
  <c r="J286" i="1"/>
  <c r="U287" i="1" s="1"/>
  <c r="X286" i="1" l="1"/>
  <c r="Z286" i="1" s="1"/>
  <c r="V287" i="1"/>
  <c r="W287" i="1" s="1"/>
  <c r="X287" i="1" s="1"/>
  <c r="AA287" i="1"/>
  <c r="AC286" i="1"/>
  <c r="K286" i="1"/>
  <c r="AB286" i="1"/>
  <c r="AF286" i="1"/>
  <c r="AD286" i="1"/>
  <c r="AE286" i="1" s="1"/>
  <c r="AG286" i="1" s="1"/>
  <c r="Z287" i="1" l="1"/>
  <c r="Y287" i="1"/>
  <c r="AC287" i="1" s="1"/>
  <c r="J287" i="1"/>
  <c r="U288" i="1" s="1"/>
  <c r="N286" i="1"/>
  <c r="M286" i="1"/>
  <c r="L286" i="1"/>
  <c r="T290" i="1"/>
  <c r="O286" i="1"/>
  <c r="P286" i="1" s="1"/>
  <c r="Q286" i="1" s="1"/>
  <c r="R286" i="1" s="1"/>
  <c r="S286" i="1" s="1"/>
  <c r="AA288" i="1" l="1"/>
  <c r="V288" i="1"/>
  <c r="W288" i="1" s="1"/>
  <c r="AB287" i="1"/>
  <c r="AF287" i="1"/>
  <c r="K287" i="1"/>
  <c r="AD287" i="1"/>
  <c r="AE287" i="1" s="1"/>
  <c r="AG287" i="1" s="1"/>
  <c r="X288" i="1" l="1"/>
  <c r="Z288" i="1" s="1"/>
  <c r="Y288" i="1"/>
  <c r="J288" i="1"/>
  <c r="U289" i="1" s="1"/>
  <c r="O287" i="1"/>
  <c r="P287" i="1" s="1"/>
  <c r="Q287" i="1" s="1"/>
  <c r="R287" i="1" s="1"/>
  <c r="S287" i="1" s="1"/>
  <c r="M287" i="1"/>
  <c r="T291" i="1"/>
  <c r="L287" i="1"/>
  <c r="N287" i="1"/>
  <c r="V289" i="1" l="1"/>
  <c r="W289" i="1" s="1"/>
  <c r="X289" i="1" s="1"/>
  <c r="Z289" i="1" s="1"/>
  <c r="AA289" i="1"/>
  <c r="AC288" i="1"/>
  <c r="K288" i="1"/>
  <c r="AF288" i="1"/>
  <c r="AB288" i="1"/>
  <c r="AD288" i="1"/>
  <c r="AE288" i="1" s="1"/>
  <c r="AG288" i="1" s="1"/>
  <c r="Y289" i="1" l="1"/>
  <c r="AC289" i="1" s="1"/>
  <c r="J289" i="1"/>
  <c r="U290" i="1" s="1"/>
  <c r="O288" i="1"/>
  <c r="P288" i="1" s="1"/>
  <c r="Q288" i="1" s="1"/>
  <c r="R288" i="1" s="1"/>
  <c r="S288" i="1" s="1"/>
  <c r="M288" i="1"/>
  <c r="L288" i="1"/>
  <c r="T292" i="1"/>
  <c r="N288" i="1"/>
  <c r="V290" i="1" l="1"/>
  <c r="W290" i="1" s="1"/>
  <c r="AA290" i="1"/>
  <c r="AB289" i="1"/>
  <c r="K289" i="1"/>
  <c r="AF289" i="1"/>
  <c r="AD289" i="1"/>
  <c r="AE289" i="1" s="1"/>
  <c r="AG289" i="1" s="1"/>
  <c r="X290" i="1" l="1"/>
  <c r="Z290" i="1" s="1"/>
  <c r="Y290" i="1"/>
  <c r="L289" i="1"/>
  <c r="T293" i="1"/>
  <c r="N289" i="1"/>
  <c r="O289" i="1"/>
  <c r="P289" i="1" s="1"/>
  <c r="Q289" i="1" s="1"/>
  <c r="R289" i="1" s="1"/>
  <c r="S289" i="1" s="1"/>
  <c r="M289" i="1"/>
  <c r="J290" i="1"/>
  <c r="U291" i="1" s="1"/>
  <c r="AA291" i="1" l="1"/>
  <c r="V291" i="1"/>
  <c r="W291" i="1" s="1"/>
  <c r="X291" i="1" s="1"/>
  <c r="Z291" i="1" s="1"/>
  <c r="AC290" i="1"/>
  <c r="AF290" i="1"/>
  <c r="K290" i="1"/>
  <c r="AB290" i="1"/>
  <c r="AD290" i="1"/>
  <c r="AE290" i="1" s="1"/>
  <c r="AG290" i="1" s="1"/>
  <c r="Y291" i="1" l="1"/>
  <c r="J291" i="1"/>
  <c r="U292" i="1" s="1"/>
  <c r="T294" i="1"/>
  <c r="L290" i="1"/>
  <c r="M290" i="1"/>
  <c r="N290" i="1"/>
  <c r="O290" i="1"/>
  <c r="P290" i="1" s="1"/>
  <c r="Q290" i="1" s="1"/>
  <c r="R290" i="1" s="1"/>
  <c r="S290" i="1" s="1"/>
  <c r="V292" i="1" l="1"/>
  <c r="W292" i="1" s="1"/>
  <c r="X292" i="1" s="1"/>
  <c r="Z292" i="1" s="1"/>
  <c r="AA292" i="1"/>
  <c r="AC291" i="1"/>
  <c r="K291" i="1"/>
  <c r="AB291" i="1"/>
  <c r="AF291" i="1"/>
  <c r="AD291" i="1"/>
  <c r="AE291" i="1" s="1"/>
  <c r="AG291" i="1" s="1"/>
  <c r="Y292" i="1" l="1"/>
  <c r="AC292" i="1" s="1"/>
  <c r="J292" i="1"/>
  <c r="U293" i="1" s="1"/>
  <c r="M291" i="1"/>
  <c r="T295" i="1"/>
  <c r="N291" i="1"/>
  <c r="O291" i="1"/>
  <c r="P291" i="1" s="1"/>
  <c r="Q291" i="1" s="1"/>
  <c r="R291" i="1" s="1"/>
  <c r="S291" i="1" s="1"/>
  <c r="L291" i="1"/>
  <c r="V293" i="1" l="1"/>
  <c r="W293" i="1" s="1"/>
  <c r="AA293" i="1"/>
  <c r="AF292" i="1"/>
  <c r="K292" i="1"/>
  <c r="AB292" i="1"/>
  <c r="AD292" i="1"/>
  <c r="AE292" i="1" s="1"/>
  <c r="AG292" i="1" s="1"/>
  <c r="X293" i="1" l="1"/>
  <c r="Z293" i="1" s="1"/>
  <c r="Y293" i="1"/>
  <c r="T296" i="1"/>
  <c r="N292" i="1"/>
  <c r="L292" i="1"/>
  <c r="O292" i="1"/>
  <c r="P292" i="1" s="1"/>
  <c r="Q292" i="1" s="1"/>
  <c r="R292" i="1" s="1"/>
  <c r="S292" i="1" s="1"/>
  <c r="M292" i="1"/>
  <c r="J293" i="1"/>
  <c r="U294" i="1" s="1"/>
  <c r="AA294" i="1" l="1"/>
  <c r="V294" i="1"/>
  <c r="W294" i="1" s="1"/>
  <c r="X294" i="1" s="1"/>
  <c r="Z294" i="1" s="1"/>
  <c r="AC293" i="1"/>
  <c r="AD293" i="1" s="1"/>
  <c r="AE293" i="1" s="1"/>
  <c r="AG293" i="1" s="1"/>
  <c r="AB293" i="1"/>
  <c r="K293" i="1"/>
  <c r="AF293" i="1"/>
  <c r="Y294" i="1" l="1"/>
  <c r="J294" i="1"/>
  <c r="U295" i="1" s="1"/>
  <c r="O293" i="1"/>
  <c r="P293" i="1" s="1"/>
  <c r="Q293" i="1" s="1"/>
  <c r="R293" i="1" s="1"/>
  <c r="S293" i="1" s="1"/>
  <c r="L293" i="1"/>
  <c r="M293" i="1"/>
  <c r="T297" i="1"/>
  <c r="N293" i="1"/>
  <c r="AA295" i="1" l="1"/>
  <c r="V295" i="1"/>
  <c r="AC294" i="1"/>
  <c r="AD294" i="1" s="1"/>
  <c r="AE294" i="1" s="1"/>
  <c r="AG294" i="1" s="1"/>
  <c r="AF294" i="1"/>
  <c r="AB294" i="1"/>
  <c r="K294" i="1"/>
  <c r="W295" i="1" l="1"/>
  <c r="Y295" i="1" s="1"/>
  <c r="J295" i="1"/>
  <c r="U296" i="1" s="1"/>
  <c r="T298" i="1"/>
  <c r="O294" i="1"/>
  <c r="P294" i="1" s="1"/>
  <c r="Q294" i="1" s="1"/>
  <c r="R294" i="1" s="1"/>
  <c r="S294" i="1" s="1"/>
  <c r="N294" i="1"/>
  <c r="M294" i="1"/>
  <c r="L294" i="1"/>
  <c r="X295" i="1" l="1"/>
  <c r="Z295" i="1" s="1"/>
  <c r="V296" i="1"/>
  <c r="W296" i="1" s="1"/>
  <c r="X296" i="1" s="1"/>
  <c r="AA296" i="1"/>
  <c r="AC295" i="1"/>
  <c r="AB295" i="1"/>
  <c r="K295" i="1"/>
  <c r="AF295" i="1"/>
  <c r="AD295" i="1"/>
  <c r="AE295" i="1" s="1"/>
  <c r="AG295" i="1" s="1"/>
  <c r="Z296" i="1" l="1"/>
  <c r="Y296" i="1"/>
  <c r="AC296" i="1" s="1"/>
  <c r="M295" i="1"/>
  <c r="T299" i="1"/>
  <c r="L295" i="1"/>
  <c r="N295" i="1"/>
  <c r="O295" i="1"/>
  <c r="P295" i="1" s="1"/>
  <c r="Q295" i="1" s="1"/>
  <c r="R295" i="1" s="1"/>
  <c r="S295" i="1" s="1"/>
  <c r="J296" i="1"/>
  <c r="U297" i="1" s="1"/>
  <c r="V297" i="1" l="1"/>
  <c r="W297" i="1" s="1"/>
  <c r="AA297" i="1"/>
  <c r="AB296" i="1"/>
  <c r="K296" i="1"/>
  <c r="AF296" i="1"/>
  <c r="AD296" i="1"/>
  <c r="AE296" i="1" s="1"/>
  <c r="AG296" i="1" s="1"/>
  <c r="X297" i="1" l="1"/>
  <c r="Z297" i="1" s="1"/>
  <c r="Y297" i="1"/>
  <c r="J297" i="1"/>
  <c r="U298" i="1" s="1"/>
  <c r="L296" i="1"/>
  <c r="T300" i="1"/>
  <c r="N296" i="1"/>
  <c r="O296" i="1"/>
  <c r="P296" i="1" s="1"/>
  <c r="Q296" i="1" s="1"/>
  <c r="R296" i="1" s="1"/>
  <c r="S296" i="1" s="1"/>
  <c r="M296" i="1"/>
  <c r="V298" i="1" l="1"/>
  <c r="W298" i="1" s="1"/>
  <c r="X298" i="1" s="1"/>
  <c r="Z298" i="1" s="1"/>
  <c r="AA298" i="1"/>
  <c r="AC297" i="1"/>
  <c r="AB297" i="1"/>
  <c r="AF297" i="1"/>
  <c r="K297" i="1"/>
  <c r="AD297" i="1"/>
  <c r="AE297" i="1" s="1"/>
  <c r="AG297" i="1" s="1"/>
  <c r="Y298" i="1" l="1"/>
  <c r="AC298" i="1" s="1"/>
  <c r="J298" i="1"/>
  <c r="U299" i="1" s="1"/>
  <c r="O297" i="1"/>
  <c r="P297" i="1" s="1"/>
  <c r="Q297" i="1" s="1"/>
  <c r="R297" i="1" s="1"/>
  <c r="S297" i="1" s="1"/>
  <c r="L297" i="1"/>
  <c r="N297" i="1"/>
  <c r="M297" i="1"/>
  <c r="T301" i="1"/>
  <c r="V299" i="1" l="1"/>
  <c r="W299" i="1" s="1"/>
  <c r="AA299" i="1"/>
  <c r="AF298" i="1"/>
  <c r="K298" i="1"/>
  <c r="AB298" i="1"/>
  <c r="AD298" i="1"/>
  <c r="AE298" i="1" s="1"/>
  <c r="AG298" i="1" s="1"/>
  <c r="X299" i="1" l="1"/>
  <c r="Z299" i="1" s="1"/>
  <c r="Y299" i="1"/>
  <c r="T302" i="1"/>
  <c r="M298" i="1"/>
  <c r="N298" i="1"/>
  <c r="L298" i="1"/>
  <c r="O298" i="1"/>
  <c r="P298" i="1" s="1"/>
  <c r="Q298" i="1" s="1"/>
  <c r="R298" i="1" s="1"/>
  <c r="S298" i="1" s="1"/>
  <c r="J299" i="1"/>
  <c r="U300" i="1" s="1"/>
  <c r="V300" i="1" l="1"/>
  <c r="AA300" i="1"/>
  <c r="AC299" i="1"/>
  <c r="AF299" i="1"/>
  <c r="K299" i="1"/>
  <c r="AB299" i="1"/>
  <c r="AD299" i="1"/>
  <c r="AE299" i="1" s="1"/>
  <c r="AG299" i="1" s="1"/>
  <c r="W300" i="1" l="1"/>
  <c r="Y300" i="1" s="1"/>
  <c r="J300" i="1"/>
  <c r="U301" i="1" s="1"/>
  <c r="M299" i="1"/>
  <c r="N299" i="1"/>
  <c r="L299" i="1"/>
  <c r="O299" i="1"/>
  <c r="P299" i="1" s="1"/>
  <c r="Q299" i="1" s="1"/>
  <c r="R299" i="1" s="1"/>
  <c r="S299" i="1" s="1"/>
  <c r="T303" i="1"/>
  <c r="X300" i="1" l="1"/>
  <c r="Z300" i="1" s="1"/>
  <c r="AA301" i="1"/>
  <c r="V301" i="1"/>
  <c r="W301" i="1" s="1"/>
  <c r="X301" i="1" s="1"/>
  <c r="AC300" i="1"/>
  <c r="AF300" i="1"/>
  <c r="K300" i="1"/>
  <c r="AB300" i="1"/>
  <c r="AD300" i="1"/>
  <c r="AE300" i="1" s="1"/>
  <c r="AG300" i="1" s="1"/>
  <c r="Z301" i="1" l="1"/>
  <c r="Y301" i="1"/>
  <c r="J301" i="1"/>
  <c r="U302" i="1" s="1"/>
  <c r="N300" i="1"/>
  <c r="M300" i="1"/>
  <c r="O300" i="1"/>
  <c r="P300" i="1" s="1"/>
  <c r="Q300" i="1" s="1"/>
  <c r="R300" i="1" s="1"/>
  <c r="S300" i="1" s="1"/>
  <c r="L300" i="1"/>
  <c r="T304" i="1"/>
  <c r="V302" i="1" l="1"/>
  <c r="W302" i="1" s="1"/>
  <c r="X302" i="1" s="1"/>
  <c r="Z302" i="1" s="1"/>
  <c r="AA302" i="1"/>
  <c r="AC301" i="1"/>
  <c r="AF301" i="1"/>
  <c r="AB301" i="1"/>
  <c r="K301" i="1"/>
  <c r="AD301" i="1"/>
  <c r="AE301" i="1" s="1"/>
  <c r="AG301" i="1" s="1"/>
  <c r="Y302" i="1" l="1"/>
  <c r="AC302" i="1" s="1"/>
  <c r="J302" i="1"/>
  <c r="U303" i="1" s="1"/>
  <c r="L301" i="1"/>
  <c r="T305" i="1"/>
  <c r="M301" i="1"/>
  <c r="N301" i="1"/>
  <c r="O301" i="1"/>
  <c r="P301" i="1" s="1"/>
  <c r="Q301" i="1" s="1"/>
  <c r="R301" i="1" s="1"/>
  <c r="S301" i="1" s="1"/>
  <c r="V303" i="1" l="1"/>
  <c r="W303" i="1" s="1"/>
  <c r="AA303" i="1"/>
  <c r="K302" i="1"/>
  <c r="AF302" i="1"/>
  <c r="AB302" i="1"/>
  <c r="AD302" i="1"/>
  <c r="AE302" i="1" s="1"/>
  <c r="AG302" i="1" s="1"/>
  <c r="X303" i="1" l="1"/>
  <c r="Z303" i="1" s="1"/>
  <c r="Y303" i="1"/>
  <c r="J303" i="1"/>
  <c r="U304" i="1" s="1"/>
  <c r="T306" i="1"/>
  <c r="N302" i="1"/>
  <c r="M302" i="1"/>
  <c r="L302" i="1"/>
  <c r="O302" i="1"/>
  <c r="P302" i="1" s="1"/>
  <c r="Q302" i="1" s="1"/>
  <c r="R302" i="1" s="1"/>
  <c r="S302" i="1" s="1"/>
  <c r="V304" i="1" l="1"/>
  <c r="W304" i="1" s="1"/>
  <c r="X304" i="1" s="1"/>
  <c r="Z304" i="1" s="1"/>
  <c r="AA304" i="1"/>
  <c r="AC303" i="1"/>
  <c r="AD303" i="1" s="1"/>
  <c r="AE303" i="1" s="1"/>
  <c r="AG303" i="1" s="1"/>
  <c r="K303" i="1"/>
  <c r="AB303" i="1"/>
  <c r="AF303" i="1"/>
  <c r="Y304" i="1" l="1"/>
  <c r="AC304" i="1" s="1"/>
  <c r="J304" i="1"/>
  <c r="U305" i="1" s="1"/>
  <c r="O303" i="1"/>
  <c r="P303" i="1" s="1"/>
  <c r="Q303" i="1" s="1"/>
  <c r="R303" i="1" s="1"/>
  <c r="S303" i="1" s="1"/>
  <c r="M303" i="1"/>
  <c r="N303" i="1"/>
  <c r="L303" i="1"/>
  <c r="T307" i="1"/>
  <c r="V305" i="1" l="1"/>
  <c r="W305" i="1" s="1"/>
  <c r="AA305" i="1"/>
  <c r="K304" i="1"/>
  <c r="AF304" i="1"/>
  <c r="AB304" i="1"/>
  <c r="AD304" i="1"/>
  <c r="AE304" i="1" s="1"/>
  <c r="AG304" i="1" s="1"/>
  <c r="X305" i="1" l="1"/>
  <c r="Z305" i="1" s="1"/>
  <c r="Y305" i="1"/>
  <c r="J305" i="1"/>
  <c r="U306" i="1" s="1"/>
  <c r="M304" i="1"/>
  <c r="O304" i="1"/>
  <c r="P304" i="1" s="1"/>
  <c r="Q304" i="1" s="1"/>
  <c r="R304" i="1" s="1"/>
  <c r="S304" i="1" s="1"/>
  <c r="T308" i="1"/>
  <c r="L304" i="1"/>
  <c r="N304" i="1"/>
  <c r="AA306" i="1" l="1"/>
  <c r="V306" i="1"/>
  <c r="W306" i="1" s="1"/>
  <c r="X306" i="1" s="1"/>
  <c r="Z306" i="1" s="1"/>
  <c r="AC305" i="1"/>
  <c r="K305" i="1"/>
  <c r="AF305" i="1"/>
  <c r="AB305" i="1"/>
  <c r="AD305" i="1"/>
  <c r="AE305" i="1" s="1"/>
  <c r="AG305" i="1" s="1"/>
  <c r="Y306" i="1" l="1"/>
  <c r="J306" i="1"/>
  <c r="U307" i="1" s="1"/>
  <c r="T309" i="1"/>
  <c r="L305" i="1"/>
  <c r="M305" i="1"/>
  <c r="O305" i="1"/>
  <c r="P305" i="1" s="1"/>
  <c r="Q305" i="1" s="1"/>
  <c r="R305" i="1" s="1"/>
  <c r="S305" i="1" s="1"/>
  <c r="N305" i="1"/>
  <c r="V307" i="1" l="1"/>
  <c r="W307" i="1" s="1"/>
  <c r="X307" i="1" s="1"/>
  <c r="Z307" i="1" s="1"/>
  <c r="AA307" i="1"/>
  <c r="AC306" i="1"/>
  <c r="AF306" i="1"/>
  <c r="K306" i="1"/>
  <c r="AB306" i="1"/>
  <c r="AD306" i="1"/>
  <c r="AE306" i="1" s="1"/>
  <c r="AG306" i="1" s="1"/>
  <c r="Y307" i="1" l="1"/>
  <c r="AC307" i="1" s="1"/>
  <c r="J307" i="1"/>
  <c r="U308" i="1" s="1"/>
  <c r="T310" i="1"/>
  <c r="L306" i="1"/>
  <c r="O306" i="1"/>
  <c r="P306" i="1" s="1"/>
  <c r="Q306" i="1" s="1"/>
  <c r="R306" i="1" s="1"/>
  <c r="S306" i="1" s="1"/>
  <c r="M306" i="1"/>
  <c r="N306" i="1"/>
  <c r="V308" i="1" l="1"/>
  <c r="W308" i="1" s="1"/>
  <c r="AA308" i="1"/>
  <c r="AB307" i="1"/>
  <c r="K307" i="1"/>
  <c r="AF307" i="1"/>
  <c r="AD307" i="1"/>
  <c r="AE307" i="1" s="1"/>
  <c r="AG307" i="1" s="1"/>
  <c r="X308" i="1" l="1"/>
  <c r="Z308" i="1" s="1"/>
  <c r="Y308" i="1"/>
  <c r="J308" i="1"/>
  <c r="U309" i="1" s="1"/>
  <c r="O307" i="1"/>
  <c r="P307" i="1" s="1"/>
  <c r="Q307" i="1" s="1"/>
  <c r="R307" i="1" s="1"/>
  <c r="S307" i="1" s="1"/>
  <c r="T311" i="1"/>
  <c r="L307" i="1"/>
  <c r="M307" i="1"/>
  <c r="N307" i="1"/>
  <c r="AC308" i="1" l="1"/>
  <c r="V309" i="1"/>
  <c r="W309" i="1" s="1"/>
  <c r="X309" i="1" s="1"/>
  <c r="Z309" i="1" s="1"/>
  <c r="AA309" i="1"/>
  <c r="AF308" i="1"/>
  <c r="AB308" i="1"/>
  <c r="K308" i="1"/>
  <c r="AD308" i="1"/>
  <c r="AE308" i="1" s="1"/>
  <c r="AG308" i="1" s="1"/>
  <c r="Y309" i="1" l="1"/>
  <c r="J309" i="1"/>
  <c r="U310" i="1" s="1"/>
  <c r="N308" i="1"/>
  <c r="M308" i="1"/>
  <c r="L308" i="1"/>
  <c r="O308" i="1"/>
  <c r="P308" i="1" s="1"/>
  <c r="Q308" i="1" s="1"/>
  <c r="R308" i="1" s="1"/>
  <c r="S308" i="1" s="1"/>
  <c r="T312" i="1"/>
  <c r="V310" i="1" l="1"/>
  <c r="W310" i="1" s="1"/>
  <c r="X310" i="1" s="1"/>
  <c r="Z310" i="1" s="1"/>
  <c r="AA310" i="1"/>
  <c r="AC309" i="1"/>
  <c r="AB309" i="1"/>
  <c r="K309" i="1"/>
  <c r="AF309" i="1"/>
  <c r="AD309" i="1"/>
  <c r="AE309" i="1" s="1"/>
  <c r="AG309" i="1" s="1"/>
  <c r="Y310" i="1" l="1"/>
  <c r="AC310" i="1" s="1"/>
  <c r="J310" i="1"/>
  <c r="U311" i="1" s="1"/>
  <c r="M309" i="1"/>
  <c r="L309" i="1"/>
  <c r="O309" i="1"/>
  <c r="P309" i="1" s="1"/>
  <c r="Q309" i="1" s="1"/>
  <c r="R309" i="1" s="1"/>
  <c r="S309" i="1" s="1"/>
  <c r="T313" i="1"/>
  <c r="N309" i="1"/>
  <c r="V311" i="1" l="1"/>
  <c r="W311" i="1" s="1"/>
  <c r="AA311" i="1"/>
  <c r="K310" i="1"/>
  <c r="AF310" i="1"/>
  <c r="AB310" i="1"/>
  <c r="AD310" i="1"/>
  <c r="AE310" i="1" s="1"/>
  <c r="AG310" i="1" s="1"/>
  <c r="X311" i="1" l="1"/>
  <c r="Z311" i="1" s="1"/>
  <c r="Y311" i="1"/>
  <c r="J311" i="1"/>
  <c r="U312" i="1" s="1"/>
  <c r="M310" i="1"/>
  <c r="N310" i="1"/>
  <c r="L310" i="1"/>
  <c r="O310" i="1"/>
  <c r="P310" i="1" s="1"/>
  <c r="Q310" i="1" s="1"/>
  <c r="R310" i="1" s="1"/>
  <c r="S310" i="1" s="1"/>
  <c r="T314" i="1"/>
  <c r="AA312" i="1" l="1"/>
  <c r="V312" i="1"/>
  <c r="W312" i="1" s="1"/>
  <c r="X312" i="1" s="1"/>
  <c r="Z312" i="1" s="1"/>
  <c r="AC311" i="1"/>
  <c r="AB311" i="1"/>
  <c r="AF311" i="1"/>
  <c r="K311" i="1"/>
  <c r="AD311" i="1"/>
  <c r="AE311" i="1" s="1"/>
  <c r="AG311" i="1" s="1"/>
  <c r="Y312" i="1" l="1"/>
  <c r="J312" i="1"/>
  <c r="U313" i="1" s="1"/>
  <c r="T315" i="1"/>
  <c r="M311" i="1"/>
  <c r="O311" i="1"/>
  <c r="P311" i="1" s="1"/>
  <c r="Q311" i="1" s="1"/>
  <c r="R311" i="1" s="1"/>
  <c r="S311" i="1" s="1"/>
  <c r="L311" i="1"/>
  <c r="N311" i="1"/>
  <c r="V313" i="1" l="1"/>
  <c r="W313" i="1" s="1"/>
  <c r="X313" i="1" s="1"/>
  <c r="Z313" i="1" s="1"/>
  <c r="AA313" i="1"/>
  <c r="AC312" i="1"/>
  <c r="AD312" i="1" s="1"/>
  <c r="AE312" i="1" s="1"/>
  <c r="AG312" i="1" s="1"/>
  <c r="K312" i="1"/>
  <c r="AB312" i="1"/>
  <c r="AF312" i="1"/>
  <c r="Y313" i="1" l="1"/>
  <c r="AC313" i="1" s="1"/>
  <c r="J313" i="1"/>
  <c r="U314" i="1" s="1"/>
  <c r="N312" i="1"/>
  <c r="O312" i="1"/>
  <c r="P312" i="1" s="1"/>
  <c r="Q312" i="1" s="1"/>
  <c r="R312" i="1" s="1"/>
  <c r="S312" i="1" s="1"/>
  <c r="M312" i="1"/>
  <c r="T316" i="1"/>
  <c r="L312" i="1"/>
  <c r="AA314" i="1" l="1"/>
  <c r="V314" i="1"/>
  <c r="W314" i="1" s="1"/>
  <c r="K313" i="1"/>
  <c r="AB313" i="1"/>
  <c r="AF313" i="1"/>
  <c r="AD313" i="1"/>
  <c r="AE313" i="1" s="1"/>
  <c r="AG313" i="1" s="1"/>
  <c r="X314" i="1" l="1"/>
  <c r="Z314" i="1" s="1"/>
  <c r="Y314" i="1"/>
  <c r="J314" i="1"/>
  <c r="U315" i="1" s="1"/>
  <c r="O313" i="1"/>
  <c r="P313" i="1" s="1"/>
  <c r="Q313" i="1" s="1"/>
  <c r="R313" i="1" s="1"/>
  <c r="S313" i="1" s="1"/>
  <c r="N313" i="1"/>
  <c r="L313" i="1"/>
  <c r="M313" i="1"/>
  <c r="T317" i="1"/>
  <c r="AA315" i="1" l="1"/>
  <c r="V315" i="1"/>
  <c r="W315" i="1" s="1"/>
  <c r="X315" i="1" s="1"/>
  <c r="Z315" i="1" s="1"/>
  <c r="AC314" i="1"/>
  <c r="AF314" i="1"/>
  <c r="AB314" i="1"/>
  <c r="K314" i="1"/>
  <c r="AD314" i="1"/>
  <c r="AE314" i="1" s="1"/>
  <c r="AG314" i="1" s="1"/>
  <c r="Y315" i="1" l="1"/>
  <c r="O314" i="1"/>
  <c r="P314" i="1" s="1"/>
  <c r="Q314" i="1" s="1"/>
  <c r="R314" i="1" s="1"/>
  <c r="S314" i="1" s="1"/>
  <c r="N314" i="1"/>
  <c r="M314" i="1"/>
  <c r="T318" i="1"/>
  <c r="L314" i="1"/>
  <c r="J315" i="1"/>
  <c r="U316" i="1" s="1"/>
  <c r="V316" i="1" l="1"/>
  <c r="W316" i="1" s="1"/>
  <c r="X316" i="1" s="1"/>
  <c r="Z316" i="1" s="1"/>
  <c r="AA316" i="1"/>
  <c r="AC315" i="1"/>
  <c r="AF315" i="1"/>
  <c r="K315" i="1"/>
  <c r="AB315" i="1"/>
  <c r="AD315" i="1"/>
  <c r="AE315" i="1" s="1"/>
  <c r="AG315" i="1" s="1"/>
  <c r="Y316" i="1" l="1"/>
  <c r="N315" i="1"/>
  <c r="L315" i="1"/>
  <c r="O315" i="1"/>
  <c r="P315" i="1" s="1"/>
  <c r="Q315" i="1" s="1"/>
  <c r="R315" i="1" s="1"/>
  <c r="S315" i="1" s="1"/>
  <c r="M315" i="1"/>
  <c r="T319" i="1"/>
  <c r="J316" i="1"/>
  <c r="U317" i="1" s="1"/>
  <c r="V317" i="1" l="1"/>
  <c r="W317" i="1" s="1"/>
  <c r="X317" i="1" s="1"/>
  <c r="Z317" i="1" s="1"/>
  <c r="AA317" i="1"/>
  <c r="AC316" i="1"/>
  <c r="AF316" i="1"/>
  <c r="K316" i="1"/>
  <c r="AB316" i="1"/>
  <c r="AD316" i="1"/>
  <c r="AE316" i="1" s="1"/>
  <c r="AG316" i="1" s="1"/>
  <c r="Y317" i="1" l="1"/>
  <c r="AC317" i="1" s="1"/>
  <c r="O316" i="1"/>
  <c r="P316" i="1" s="1"/>
  <c r="Q316" i="1" s="1"/>
  <c r="R316" i="1" s="1"/>
  <c r="S316" i="1" s="1"/>
  <c r="T320" i="1"/>
  <c r="N316" i="1"/>
  <c r="L316" i="1"/>
  <c r="M316" i="1"/>
  <c r="J317" i="1"/>
  <c r="U318" i="1" s="1"/>
  <c r="V318" i="1" l="1"/>
  <c r="W318" i="1" s="1"/>
  <c r="AA318" i="1"/>
  <c r="AB317" i="1"/>
  <c r="K317" i="1"/>
  <c r="AF317" i="1"/>
  <c r="AD317" i="1"/>
  <c r="AE317" i="1" s="1"/>
  <c r="AG317" i="1" s="1"/>
  <c r="X318" i="1" l="1"/>
  <c r="Z318" i="1" s="1"/>
  <c r="Y318" i="1"/>
  <c r="J318" i="1"/>
  <c r="U319" i="1" s="1"/>
  <c r="T321" i="1"/>
  <c r="O317" i="1"/>
  <c r="P317" i="1" s="1"/>
  <c r="Q317" i="1" s="1"/>
  <c r="R317" i="1" s="1"/>
  <c r="S317" i="1" s="1"/>
  <c r="N317" i="1"/>
  <c r="L317" i="1"/>
  <c r="M317" i="1"/>
  <c r="V319" i="1" l="1"/>
  <c r="W319" i="1" s="1"/>
  <c r="X319" i="1" s="1"/>
  <c r="Z319" i="1" s="1"/>
  <c r="AA319" i="1"/>
  <c r="AC318" i="1"/>
  <c r="AB318" i="1"/>
  <c r="K318" i="1"/>
  <c r="AF318" i="1"/>
  <c r="AD318" i="1"/>
  <c r="AE318" i="1" s="1"/>
  <c r="AG318" i="1" s="1"/>
  <c r="Y319" i="1" l="1"/>
  <c r="AC319" i="1" s="1"/>
  <c r="J319" i="1"/>
  <c r="U320" i="1" s="1"/>
  <c r="T322" i="1"/>
  <c r="N318" i="1"/>
  <c r="L318" i="1"/>
  <c r="M318" i="1"/>
  <c r="O318" i="1"/>
  <c r="P318" i="1" s="1"/>
  <c r="Q318" i="1" s="1"/>
  <c r="R318" i="1" s="1"/>
  <c r="S318" i="1" s="1"/>
  <c r="V320" i="1" l="1"/>
  <c r="AA320" i="1"/>
  <c r="AF319" i="1"/>
  <c r="AB319" i="1"/>
  <c r="K319" i="1"/>
  <c r="AD319" i="1"/>
  <c r="AE319" i="1" s="1"/>
  <c r="AG319" i="1" s="1"/>
  <c r="W320" i="1" l="1"/>
  <c r="Y320" i="1" s="1"/>
  <c r="J320" i="1"/>
  <c r="U321" i="1" s="1"/>
  <c r="N319" i="1"/>
  <c r="M319" i="1"/>
  <c r="L319" i="1"/>
  <c r="O319" i="1"/>
  <c r="P319" i="1" s="1"/>
  <c r="Q319" i="1" s="1"/>
  <c r="R319" i="1" s="1"/>
  <c r="S319" i="1" s="1"/>
  <c r="T323" i="1"/>
  <c r="X320" i="1" l="1"/>
  <c r="Z320" i="1" s="1"/>
  <c r="V321" i="1"/>
  <c r="W321" i="1" s="1"/>
  <c r="X321" i="1" s="1"/>
  <c r="Z321" i="1" s="1"/>
  <c r="AA321" i="1"/>
  <c r="AC320" i="1"/>
  <c r="AB320" i="1"/>
  <c r="AF320" i="1"/>
  <c r="K320" i="1"/>
  <c r="AD320" i="1"/>
  <c r="AE320" i="1" s="1"/>
  <c r="AG320" i="1" s="1"/>
  <c r="Y321" i="1" l="1"/>
  <c r="AC321" i="1" s="1"/>
  <c r="J321" i="1"/>
  <c r="U322" i="1" s="1"/>
  <c r="L320" i="1"/>
  <c r="O320" i="1"/>
  <c r="P320" i="1" s="1"/>
  <c r="Q320" i="1" s="1"/>
  <c r="R320" i="1" s="1"/>
  <c r="S320" i="1" s="1"/>
  <c r="M320" i="1"/>
  <c r="N320" i="1"/>
  <c r="T324" i="1"/>
  <c r="V322" i="1" l="1"/>
  <c r="W322" i="1" s="1"/>
  <c r="AA322" i="1"/>
  <c r="AF321" i="1"/>
  <c r="AB321" i="1"/>
  <c r="K321" i="1"/>
  <c r="AD321" i="1"/>
  <c r="AE321" i="1" s="1"/>
  <c r="AG321" i="1" s="1"/>
  <c r="X322" i="1" l="1"/>
  <c r="Z322" i="1" s="1"/>
  <c r="Y322" i="1"/>
  <c r="J322" i="1"/>
  <c r="U323" i="1" s="1"/>
  <c r="M321" i="1"/>
  <c r="O321" i="1"/>
  <c r="P321" i="1" s="1"/>
  <c r="Q321" i="1" s="1"/>
  <c r="R321" i="1" s="1"/>
  <c r="S321" i="1" s="1"/>
  <c r="T325" i="1"/>
  <c r="N321" i="1"/>
  <c r="L321" i="1"/>
  <c r="AC322" i="1" l="1"/>
  <c r="AA323" i="1"/>
  <c r="V323" i="1"/>
  <c r="W323" i="1" s="1"/>
  <c r="X323" i="1" s="1"/>
  <c r="Z323" i="1" s="1"/>
  <c r="AF322" i="1"/>
  <c r="K322" i="1"/>
  <c r="AB322" i="1"/>
  <c r="AD322" i="1"/>
  <c r="AE322" i="1" s="1"/>
  <c r="AG322" i="1" s="1"/>
  <c r="Y323" i="1" l="1"/>
  <c r="J323" i="1"/>
  <c r="U324" i="1" s="1"/>
  <c r="O322" i="1"/>
  <c r="P322" i="1" s="1"/>
  <c r="Q322" i="1" s="1"/>
  <c r="R322" i="1" s="1"/>
  <c r="S322" i="1" s="1"/>
  <c r="L322" i="1"/>
  <c r="M322" i="1"/>
  <c r="N322" i="1"/>
  <c r="T326" i="1"/>
  <c r="V324" i="1" l="1"/>
  <c r="W324" i="1" s="1"/>
  <c r="X324" i="1" s="1"/>
  <c r="Z324" i="1" s="1"/>
  <c r="AA324" i="1"/>
  <c r="AC323" i="1"/>
  <c r="K323" i="1"/>
  <c r="AB323" i="1"/>
  <c r="AF323" i="1"/>
  <c r="AD323" i="1"/>
  <c r="AE323" i="1" s="1"/>
  <c r="AG323" i="1" s="1"/>
  <c r="Y324" i="1" l="1"/>
  <c r="AC324" i="1" s="1"/>
  <c r="J324" i="1"/>
  <c r="U325" i="1" s="1"/>
  <c r="O323" i="1"/>
  <c r="P323" i="1" s="1"/>
  <c r="Q323" i="1" s="1"/>
  <c r="R323" i="1" s="1"/>
  <c r="S323" i="1" s="1"/>
  <c r="T327" i="1"/>
  <c r="M323" i="1"/>
  <c r="N323" i="1"/>
  <c r="L323" i="1"/>
  <c r="AA325" i="1" l="1"/>
  <c r="V325" i="1"/>
  <c r="W325" i="1" s="1"/>
  <c r="K324" i="1"/>
  <c r="AB324" i="1"/>
  <c r="AF324" i="1"/>
  <c r="AD324" i="1"/>
  <c r="AE324" i="1" s="1"/>
  <c r="AG324" i="1" s="1"/>
  <c r="X325" i="1" l="1"/>
  <c r="Z325" i="1" s="1"/>
  <c r="Y325" i="1"/>
  <c r="J325" i="1"/>
  <c r="U326" i="1" s="1"/>
  <c r="T328" i="1"/>
  <c r="L324" i="1"/>
  <c r="M324" i="1"/>
  <c r="N324" i="1"/>
  <c r="O324" i="1"/>
  <c r="P324" i="1" s="1"/>
  <c r="Q324" i="1" s="1"/>
  <c r="R324" i="1" s="1"/>
  <c r="S324" i="1" s="1"/>
  <c r="V326" i="1" l="1"/>
  <c r="W326" i="1" s="1"/>
  <c r="X326" i="1" s="1"/>
  <c r="Z326" i="1" s="1"/>
  <c r="AA326" i="1"/>
  <c r="AC325" i="1"/>
  <c r="AD325" i="1" s="1"/>
  <c r="AE325" i="1" s="1"/>
  <c r="AG325" i="1" s="1"/>
  <c r="AB325" i="1"/>
  <c r="AF325" i="1"/>
  <c r="K325" i="1"/>
  <c r="Y326" i="1" l="1"/>
  <c r="AC326" i="1" s="1"/>
  <c r="J326" i="1"/>
  <c r="U327" i="1" s="1"/>
  <c r="O325" i="1"/>
  <c r="P325" i="1" s="1"/>
  <c r="Q325" i="1" s="1"/>
  <c r="R325" i="1" s="1"/>
  <c r="S325" i="1" s="1"/>
  <c r="L325" i="1"/>
  <c r="M325" i="1"/>
  <c r="T329" i="1"/>
  <c r="N325" i="1"/>
  <c r="V327" i="1" l="1"/>
  <c r="W327" i="1" s="1"/>
  <c r="AA327" i="1"/>
  <c r="AB326" i="1"/>
  <c r="AF326" i="1"/>
  <c r="K326" i="1"/>
  <c r="AD326" i="1"/>
  <c r="AE326" i="1" s="1"/>
  <c r="AG326" i="1" s="1"/>
  <c r="X327" i="1" l="1"/>
  <c r="Z327" i="1" s="1"/>
  <c r="Y327" i="1"/>
  <c r="J327" i="1"/>
  <c r="U328" i="1" s="1"/>
  <c r="M326" i="1"/>
  <c r="O326" i="1"/>
  <c r="P326" i="1" s="1"/>
  <c r="Q326" i="1" s="1"/>
  <c r="R326" i="1" s="1"/>
  <c r="S326" i="1" s="1"/>
  <c r="N326" i="1"/>
  <c r="T330" i="1"/>
  <c r="L326" i="1"/>
  <c r="AA328" i="1" l="1"/>
  <c r="V328" i="1"/>
  <c r="W328" i="1" s="1"/>
  <c r="X328" i="1" s="1"/>
  <c r="Z328" i="1" s="1"/>
  <c r="AC327" i="1"/>
  <c r="AD327" i="1" s="1"/>
  <c r="AE327" i="1" s="1"/>
  <c r="AG327" i="1" s="1"/>
  <c r="AF327" i="1"/>
  <c r="K327" i="1"/>
  <c r="AB327" i="1"/>
  <c r="Y328" i="1" l="1"/>
  <c r="AC328" i="1" s="1"/>
  <c r="J328" i="1"/>
  <c r="U329" i="1" s="1"/>
  <c r="N327" i="1"/>
  <c r="M327" i="1"/>
  <c r="L327" i="1"/>
  <c r="T331" i="1"/>
  <c r="O327" i="1"/>
  <c r="P327" i="1" s="1"/>
  <c r="Q327" i="1" s="1"/>
  <c r="R327" i="1" s="1"/>
  <c r="S327" i="1" s="1"/>
  <c r="V329" i="1" l="1"/>
  <c r="W329" i="1" s="1"/>
  <c r="AA329" i="1"/>
  <c r="AF328" i="1"/>
  <c r="AB328" i="1"/>
  <c r="K328" i="1"/>
  <c r="AD328" i="1"/>
  <c r="AE328" i="1" s="1"/>
  <c r="AG328" i="1" s="1"/>
  <c r="X329" i="1" l="1"/>
  <c r="Z329" i="1" s="1"/>
  <c r="Y329" i="1"/>
  <c r="J329" i="1"/>
  <c r="U330" i="1" s="1"/>
  <c r="N328" i="1"/>
  <c r="O328" i="1"/>
  <c r="P328" i="1" s="1"/>
  <c r="Q328" i="1" s="1"/>
  <c r="R328" i="1" s="1"/>
  <c r="S328" i="1" s="1"/>
  <c r="L328" i="1"/>
  <c r="M328" i="1"/>
  <c r="T332" i="1"/>
  <c r="AA330" i="1" l="1"/>
  <c r="V330" i="1"/>
  <c r="W330" i="1" s="1"/>
  <c r="X330" i="1" s="1"/>
  <c r="Z330" i="1" s="1"/>
  <c r="AC329" i="1"/>
  <c r="K329" i="1"/>
  <c r="AF329" i="1"/>
  <c r="AB329" i="1"/>
  <c r="AD329" i="1"/>
  <c r="AE329" i="1" s="1"/>
  <c r="AG329" i="1" s="1"/>
  <c r="Y330" i="1" l="1"/>
  <c r="J330" i="1"/>
  <c r="U331" i="1" s="1"/>
  <c r="T333" i="1"/>
  <c r="M329" i="1"/>
  <c r="O329" i="1"/>
  <c r="P329" i="1" s="1"/>
  <c r="Q329" i="1" s="1"/>
  <c r="R329" i="1" s="1"/>
  <c r="S329" i="1" s="1"/>
  <c r="L329" i="1"/>
  <c r="N329" i="1"/>
  <c r="AA331" i="1" l="1"/>
  <c r="V331" i="1"/>
  <c r="W331" i="1" s="1"/>
  <c r="X331" i="1" s="1"/>
  <c r="Z331" i="1" s="1"/>
  <c r="AC330" i="1"/>
  <c r="AB330" i="1"/>
  <c r="K330" i="1"/>
  <c r="AF330" i="1"/>
  <c r="AD330" i="1"/>
  <c r="AE330" i="1" s="1"/>
  <c r="AG330" i="1" s="1"/>
  <c r="Y331" i="1" l="1"/>
  <c r="J331" i="1"/>
  <c r="U332" i="1" s="1"/>
  <c r="O330" i="1"/>
  <c r="P330" i="1" s="1"/>
  <c r="Q330" i="1" s="1"/>
  <c r="R330" i="1" s="1"/>
  <c r="S330" i="1" s="1"/>
  <c r="T334" i="1"/>
  <c r="L330" i="1"/>
  <c r="N330" i="1"/>
  <c r="M330" i="1"/>
  <c r="V332" i="1" l="1"/>
  <c r="W332" i="1" s="1"/>
  <c r="X332" i="1" s="1"/>
  <c r="Z332" i="1" s="1"/>
  <c r="AA332" i="1"/>
  <c r="AC331" i="1"/>
  <c r="K331" i="1"/>
  <c r="AF331" i="1"/>
  <c r="AB331" i="1"/>
  <c r="AD331" i="1"/>
  <c r="AE331" i="1" s="1"/>
  <c r="AG331" i="1" s="1"/>
  <c r="Y332" i="1" l="1"/>
  <c r="AC332" i="1" s="1"/>
  <c r="J332" i="1"/>
  <c r="U333" i="1" s="1"/>
  <c r="L331" i="1"/>
  <c r="T335" i="1"/>
  <c r="O331" i="1"/>
  <c r="P331" i="1" s="1"/>
  <c r="Q331" i="1" s="1"/>
  <c r="R331" i="1" s="1"/>
  <c r="S331" i="1" s="1"/>
  <c r="M331" i="1"/>
  <c r="N331" i="1"/>
  <c r="AA333" i="1" l="1"/>
  <c r="V333" i="1"/>
  <c r="W333" i="1" s="1"/>
  <c r="AF332" i="1"/>
  <c r="AB332" i="1"/>
  <c r="K332" i="1"/>
  <c r="AD332" i="1"/>
  <c r="AE332" i="1" s="1"/>
  <c r="AG332" i="1" s="1"/>
  <c r="X333" i="1" l="1"/>
  <c r="Z333" i="1" s="1"/>
  <c r="Y333" i="1"/>
  <c r="J333" i="1"/>
  <c r="U334" i="1" s="1"/>
  <c r="T336" i="1"/>
  <c r="O332" i="1"/>
  <c r="P332" i="1" s="1"/>
  <c r="Q332" i="1" s="1"/>
  <c r="R332" i="1" s="1"/>
  <c r="S332" i="1" s="1"/>
  <c r="N332" i="1"/>
  <c r="M332" i="1"/>
  <c r="L332" i="1"/>
  <c r="V334" i="1" l="1"/>
  <c r="W334" i="1" s="1"/>
  <c r="X334" i="1" s="1"/>
  <c r="Z334" i="1" s="1"/>
  <c r="AA334" i="1"/>
  <c r="AC333" i="1"/>
  <c r="AD333" i="1" s="1"/>
  <c r="AE333" i="1" s="1"/>
  <c r="AG333" i="1" s="1"/>
  <c r="AB333" i="1"/>
  <c r="AF333" i="1"/>
  <c r="K333" i="1"/>
  <c r="Y334" i="1" l="1"/>
  <c r="AC334" i="1" s="1"/>
  <c r="J334" i="1"/>
  <c r="U335" i="1" s="1"/>
  <c r="N333" i="1"/>
  <c r="L333" i="1"/>
  <c r="M333" i="1"/>
  <c r="O333" i="1"/>
  <c r="P333" i="1" s="1"/>
  <c r="Q333" i="1" s="1"/>
  <c r="R333" i="1" s="1"/>
  <c r="S333" i="1" s="1"/>
  <c r="T337" i="1"/>
  <c r="AA335" i="1" l="1"/>
  <c r="V335" i="1"/>
  <c r="W335" i="1" s="1"/>
  <c r="AF334" i="1"/>
  <c r="K334" i="1"/>
  <c r="AB334" i="1"/>
  <c r="AD334" i="1"/>
  <c r="AE334" i="1" s="1"/>
  <c r="AG334" i="1" s="1"/>
  <c r="X335" i="1" l="1"/>
  <c r="Z335" i="1" s="1"/>
  <c r="Y335" i="1"/>
  <c r="J335" i="1"/>
  <c r="U336" i="1" s="1"/>
  <c r="T338" i="1"/>
  <c r="O334" i="1"/>
  <c r="P334" i="1" s="1"/>
  <c r="Q334" i="1" s="1"/>
  <c r="R334" i="1" s="1"/>
  <c r="S334" i="1" s="1"/>
  <c r="M334" i="1"/>
  <c r="L334" i="1"/>
  <c r="N334" i="1"/>
  <c r="AA336" i="1" l="1"/>
  <c r="V336" i="1"/>
  <c r="W336" i="1" s="1"/>
  <c r="X336" i="1" s="1"/>
  <c r="Z336" i="1" s="1"/>
  <c r="AC335" i="1"/>
  <c r="AF335" i="1"/>
  <c r="AB335" i="1"/>
  <c r="K335" i="1"/>
  <c r="AD335" i="1"/>
  <c r="AE335" i="1" s="1"/>
  <c r="AG335" i="1" s="1"/>
  <c r="Y336" i="1" l="1"/>
  <c r="J336" i="1"/>
  <c r="U337" i="1" s="1"/>
  <c r="N335" i="1"/>
  <c r="O335" i="1"/>
  <c r="P335" i="1" s="1"/>
  <c r="Q335" i="1" s="1"/>
  <c r="R335" i="1" s="1"/>
  <c r="S335" i="1" s="1"/>
  <c r="M335" i="1"/>
  <c r="L335" i="1"/>
  <c r="T339" i="1"/>
  <c r="AA337" i="1" l="1"/>
  <c r="V337" i="1"/>
  <c r="W337" i="1" s="1"/>
  <c r="X337" i="1" s="1"/>
  <c r="Z337" i="1" s="1"/>
  <c r="AC336" i="1"/>
  <c r="K336" i="1"/>
  <c r="AF336" i="1"/>
  <c r="AB336" i="1"/>
  <c r="AD336" i="1"/>
  <c r="AE336" i="1" s="1"/>
  <c r="AG336" i="1" s="1"/>
  <c r="Y337" i="1" l="1"/>
  <c r="J337" i="1"/>
  <c r="U338" i="1" s="1"/>
  <c r="T340" i="1"/>
  <c r="N336" i="1"/>
  <c r="L336" i="1"/>
  <c r="M336" i="1"/>
  <c r="O336" i="1"/>
  <c r="P336" i="1" s="1"/>
  <c r="Q336" i="1" s="1"/>
  <c r="R336" i="1" s="1"/>
  <c r="S336" i="1" s="1"/>
  <c r="V338" i="1" l="1"/>
  <c r="W338" i="1" s="1"/>
  <c r="X338" i="1" s="1"/>
  <c r="Z338" i="1" s="1"/>
  <c r="AA338" i="1"/>
  <c r="AC337" i="1"/>
  <c r="AF337" i="1"/>
  <c r="AB337" i="1"/>
  <c r="K337" i="1"/>
  <c r="AD337" i="1"/>
  <c r="AE337" i="1" s="1"/>
  <c r="AG337" i="1" s="1"/>
  <c r="Y338" i="1" l="1"/>
  <c r="AC338" i="1" s="1"/>
  <c r="J338" i="1"/>
  <c r="U339" i="1" s="1"/>
  <c r="O337" i="1"/>
  <c r="P337" i="1" s="1"/>
  <c r="Q337" i="1" s="1"/>
  <c r="R337" i="1" s="1"/>
  <c r="S337" i="1" s="1"/>
  <c r="M337" i="1"/>
  <c r="L337" i="1"/>
  <c r="N337" i="1"/>
  <c r="T341" i="1"/>
  <c r="AA339" i="1" l="1"/>
  <c r="V339" i="1"/>
  <c r="AF338" i="1"/>
  <c r="AB338" i="1"/>
  <c r="K338" i="1"/>
  <c r="AD338" i="1"/>
  <c r="AE338" i="1" s="1"/>
  <c r="AG338" i="1" s="1"/>
  <c r="W339" i="1" l="1"/>
  <c r="Y339" i="1" s="1"/>
  <c r="J339" i="1"/>
  <c r="U340" i="1" s="1"/>
  <c r="M338" i="1"/>
  <c r="T342" i="1"/>
  <c r="O338" i="1"/>
  <c r="P338" i="1" s="1"/>
  <c r="Q338" i="1" s="1"/>
  <c r="R338" i="1" s="1"/>
  <c r="S338" i="1" s="1"/>
  <c r="L338" i="1"/>
  <c r="N338" i="1"/>
  <c r="X339" i="1" l="1"/>
  <c r="Z339" i="1" s="1"/>
  <c r="V340" i="1"/>
  <c r="W340" i="1" s="1"/>
  <c r="X340" i="1" s="1"/>
  <c r="Z340" i="1" s="1"/>
  <c r="AA340" i="1"/>
  <c r="AC339" i="1"/>
  <c r="AF339" i="1"/>
  <c r="AB339" i="1"/>
  <c r="K339" i="1"/>
  <c r="AD339" i="1"/>
  <c r="AE339" i="1" s="1"/>
  <c r="AG339" i="1" s="1"/>
  <c r="Y340" i="1" l="1"/>
  <c r="AC340" i="1" s="1"/>
  <c r="J340" i="1"/>
  <c r="U341" i="1" s="1"/>
  <c r="N339" i="1"/>
  <c r="T343" i="1"/>
  <c r="M339" i="1"/>
  <c r="O339" i="1"/>
  <c r="P339" i="1" s="1"/>
  <c r="Q339" i="1" s="1"/>
  <c r="R339" i="1" s="1"/>
  <c r="S339" i="1" s="1"/>
  <c r="L339" i="1"/>
  <c r="AA341" i="1" l="1"/>
  <c r="V341" i="1"/>
  <c r="W341" i="1" s="1"/>
  <c r="AB340" i="1"/>
  <c r="AF340" i="1"/>
  <c r="K340" i="1"/>
  <c r="AD340" i="1"/>
  <c r="AE340" i="1" s="1"/>
  <c r="AG340" i="1" s="1"/>
  <c r="X341" i="1" l="1"/>
  <c r="Z341" i="1" s="1"/>
  <c r="Y341" i="1"/>
  <c r="J341" i="1"/>
  <c r="U342" i="1" s="1"/>
  <c r="N340" i="1"/>
  <c r="M340" i="1"/>
  <c r="O340" i="1"/>
  <c r="P340" i="1" s="1"/>
  <c r="Q340" i="1" s="1"/>
  <c r="R340" i="1" s="1"/>
  <c r="S340" i="1" s="1"/>
  <c r="T344" i="1"/>
  <c r="L340" i="1"/>
  <c r="V342" i="1" l="1"/>
  <c r="W342" i="1" s="1"/>
  <c r="X342" i="1" s="1"/>
  <c r="Z342" i="1" s="1"/>
  <c r="AA342" i="1"/>
  <c r="AC341" i="1"/>
  <c r="AD341" i="1" s="1"/>
  <c r="AE341" i="1" s="1"/>
  <c r="AG341" i="1" s="1"/>
  <c r="K341" i="1"/>
  <c r="AB341" i="1"/>
  <c r="AF341" i="1"/>
  <c r="Y342" i="1" l="1"/>
  <c r="AC342" i="1" s="1"/>
  <c r="J342" i="1"/>
  <c r="U343" i="1" s="1"/>
  <c r="O341" i="1"/>
  <c r="P341" i="1" s="1"/>
  <c r="Q341" i="1" s="1"/>
  <c r="R341" i="1" s="1"/>
  <c r="S341" i="1" s="1"/>
  <c r="N341" i="1"/>
  <c r="L341" i="1"/>
  <c r="M341" i="1"/>
  <c r="T345" i="1"/>
  <c r="V343" i="1" l="1"/>
  <c r="W343" i="1" s="1"/>
  <c r="AA343" i="1"/>
  <c r="K342" i="1"/>
  <c r="AF342" i="1"/>
  <c r="AB342" i="1"/>
  <c r="AD342" i="1"/>
  <c r="AE342" i="1" s="1"/>
  <c r="AG342" i="1" s="1"/>
  <c r="X343" i="1" l="1"/>
  <c r="Z343" i="1" s="1"/>
  <c r="Y343" i="1"/>
  <c r="J343" i="1"/>
  <c r="U344" i="1" s="1"/>
  <c r="T346" i="1"/>
  <c r="M342" i="1"/>
  <c r="O342" i="1"/>
  <c r="P342" i="1" s="1"/>
  <c r="Q342" i="1" s="1"/>
  <c r="R342" i="1" s="1"/>
  <c r="S342" i="1" s="1"/>
  <c r="L342" i="1"/>
  <c r="N342" i="1"/>
  <c r="AA344" i="1" l="1"/>
  <c r="V344" i="1"/>
  <c r="W344" i="1" s="1"/>
  <c r="X344" i="1" s="1"/>
  <c r="Z344" i="1" s="1"/>
  <c r="AC343" i="1"/>
  <c r="AF343" i="1"/>
  <c r="AB343" i="1"/>
  <c r="K343" i="1"/>
  <c r="AD343" i="1"/>
  <c r="AE343" i="1" s="1"/>
  <c r="AG343" i="1" s="1"/>
  <c r="Y344" i="1" l="1"/>
  <c r="J344" i="1"/>
  <c r="U345" i="1" s="1"/>
  <c r="M343" i="1"/>
  <c r="L343" i="1"/>
  <c r="O343" i="1"/>
  <c r="P343" i="1" s="1"/>
  <c r="Q343" i="1" s="1"/>
  <c r="R343" i="1" s="1"/>
  <c r="S343" i="1" s="1"/>
  <c r="N343" i="1"/>
  <c r="T347" i="1"/>
  <c r="AA345" i="1" l="1"/>
  <c r="V345" i="1"/>
  <c r="W345" i="1" s="1"/>
  <c r="X345" i="1" s="1"/>
  <c r="Z345" i="1" s="1"/>
  <c r="AC344" i="1"/>
  <c r="AB344" i="1"/>
  <c r="AF344" i="1"/>
  <c r="K344" i="1"/>
  <c r="AD344" i="1"/>
  <c r="AE344" i="1" s="1"/>
  <c r="AG344" i="1" s="1"/>
  <c r="Y345" i="1" l="1"/>
  <c r="T348" i="1"/>
  <c r="N344" i="1"/>
  <c r="O344" i="1"/>
  <c r="P344" i="1" s="1"/>
  <c r="Q344" i="1" s="1"/>
  <c r="R344" i="1" s="1"/>
  <c r="S344" i="1" s="1"/>
  <c r="L344" i="1"/>
  <c r="M344" i="1"/>
  <c r="J345" i="1"/>
  <c r="U346" i="1" s="1"/>
  <c r="V346" i="1" l="1"/>
  <c r="AA346" i="1"/>
  <c r="AC345" i="1"/>
  <c r="AB345" i="1"/>
  <c r="AF345" i="1"/>
  <c r="K345" i="1"/>
  <c r="AD345" i="1"/>
  <c r="AE345" i="1" s="1"/>
  <c r="AG345" i="1" s="1"/>
  <c r="W346" i="1" l="1"/>
  <c r="Y346" i="1" s="1"/>
  <c r="J346" i="1"/>
  <c r="U347" i="1" s="1"/>
  <c r="M345" i="1"/>
  <c r="L345" i="1"/>
  <c r="O345" i="1"/>
  <c r="P345" i="1" s="1"/>
  <c r="Q345" i="1" s="1"/>
  <c r="R345" i="1" s="1"/>
  <c r="S345" i="1" s="1"/>
  <c r="T349" i="1"/>
  <c r="N345" i="1"/>
  <c r="X346" i="1" l="1"/>
  <c r="Z346" i="1" s="1"/>
  <c r="AA347" i="1"/>
  <c r="V347" i="1"/>
  <c r="W347" i="1" s="1"/>
  <c r="X347" i="1" s="1"/>
  <c r="AC346" i="1"/>
  <c r="K346" i="1"/>
  <c r="AB346" i="1"/>
  <c r="AF346" i="1"/>
  <c r="AD346" i="1"/>
  <c r="AE346" i="1" s="1"/>
  <c r="AG346" i="1" s="1"/>
  <c r="Z347" i="1" l="1"/>
  <c r="Y347" i="1"/>
  <c r="J347" i="1"/>
  <c r="U348" i="1" s="1"/>
  <c r="L346" i="1"/>
  <c r="O346" i="1"/>
  <c r="P346" i="1" s="1"/>
  <c r="Q346" i="1" s="1"/>
  <c r="R346" i="1" s="1"/>
  <c r="S346" i="1" s="1"/>
  <c r="M346" i="1"/>
  <c r="N346" i="1"/>
  <c r="T350" i="1"/>
  <c r="V348" i="1" l="1"/>
  <c r="W348" i="1" s="1"/>
  <c r="X348" i="1" s="1"/>
  <c r="Z348" i="1" s="1"/>
  <c r="AA348" i="1"/>
  <c r="AC347" i="1"/>
  <c r="AB347" i="1"/>
  <c r="K347" i="1"/>
  <c r="AF347" i="1"/>
  <c r="AD347" i="1"/>
  <c r="AE347" i="1" s="1"/>
  <c r="AG347" i="1" s="1"/>
  <c r="Y348" i="1" l="1"/>
  <c r="AC348" i="1" s="1"/>
  <c r="J348" i="1"/>
  <c r="U349" i="1" s="1"/>
  <c r="M347" i="1"/>
  <c r="T351" i="1"/>
  <c r="N347" i="1"/>
  <c r="L347" i="1"/>
  <c r="O347" i="1"/>
  <c r="P347" i="1" s="1"/>
  <c r="Q347" i="1" s="1"/>
  <c r="R347" i="1" s="1"/>
  <c r="S347" i="1" s="1"/>
  <c r="AA349" i="1" l="1"/>
  <c r="V349" i="1"/>
  <c r="AF348" i="1"/>
  <c r="K348" i="1"/>
  <c r="AB348" i="1"/>
  <c r="AD348" i="1"/>
  <c r="AE348" i="1" s="1"/>
  <c r="AG348" i="1" s="1"/>
  <c r="W349" i="1" l="1"/>
  <c r="Y349" i="1" s="1"/>
  <c r="J349" i="1"/>
  <c r="U350" i="1" s="1"/>
  <c r="O348" i="1"/>
  <c r="P348" i="1" s="1"/>
  <c r="Q348" i="1" s="1"/>
  <c r="R348" i="1" s="1"/>
  <c r="S348" i="1" s="1"/>
  <c r="M348" i="1"/>
  <c r="L348" i="1"/>
  <c r="N348" i="1"/>
  <c r="T352" i="1"/>
  <c r="X349" i="1" l="1"/>
  <c r="Z349" i="1" s="1"/>
  <c r="AA350" i="1"/>
  <c r="V350" i="1"/>
  <c r="W350" i="1" s="1"/>
  <c r="X350" i="1" s="1"/>
  <c r="AC349" i="1"/>
  <c r="AF349" i="1"/>
  <c r="AB349" i="1"/>
  <c r="K349" i="1"/>
  <c r="AD349" i="1"/>
  <c r="AE349" i="1" s="1"/>
  <c r="AG349" i="1" s="1"/>
  <c r="Z350" i="1" l="1"/>
  <c r="Y350" i="1"/>
  <c r="J350" i="1"/>
  <c r="U351" i="1" s="1"/>
  <c r="O349" i="1"/>
  <c r="P349" i="1" s="1"/>
  <c r="Q349" i="1" s="1"/>
  <c r="R349" i="1" s="1"/>
  <c r="S349" i="1" s="1"/>
  <c r="N349" i="1"/>
  <c r="M349" i="1"/>
  <c r="T353" i="1"/>
  <c r="L349" i="1"/>
  <c r="V351" i="1" l="1"/>
  <c r="W351" i="1" s="1"/>
  <c r="X351" i="1" s="1"/>
  <c r="Z351" i="1" s="1"/>
  <c r="AA351" i="1"/>
  <c r="AC350" i="1"/>
  <c r="AF350" i="1"/>
  <c r="AB350" i="1"/>
  <c r="K350" i="1"/>
  <c r="AD350" i="1"/>
  <c r="AE350" i="1" s="1"/>
  <c r="AG350" i="1" s="1"/>
  <c r="Y351" i="1" l="1"/>
  <c r="AC351" i="1" s="1"/>
  <c r="O350" i="1"/>
  <c r="P350" i="1" s="1"/>
  <c r="Q350" i="1" s="1"/>
  <c r="R350" i="1" s="1"/>
  <c r="S350" i="1" s="1"/>
  <c r="N350" i="1"/>
  <c r="M350" i="1"/>
  <c r="L350" i="1"/>
  <c r="T354" i="1"/>
  <c r="J351" i="1"/>
  <c r="U352" i="1" s="1"/>
  <c r="V352" i="1" l="1"/>
  <c r="W352" i="1" s="1"/>
  <c r="AA352" i="1"/>
  <c r="K351" i="1"/>
  <c r="AF351" i="1"/>
  <c r="AB351" i="1"/>
  <c r="AD351" i="1"/>
  <c r="AE351" i="1" s="1"/>
  <c r="AG351" i="1" s="1"/>
  <c r="X352" i="1" l="1"/>
  <c r="Z352" i="1" s="1"/>
  <c r="Y352" i="1"/>
  <c r="J352" i="1"/>
  <c r="U353" i="1" s="1"/>
  <c r="T355" i="1"/>
  <c r="O351" i="1"/>
  <c r="P351" i="1" s="1"/>
  <c r="Q351" i="1" s="1"/>
  <c r="R351" i="1" s="1"/>
  <c r="S351" i="1" s="1"/>
  <c r="L351" i="1"/>
  <c r="N351" i="1"/>
  <c r="M351" i="1"/>
  <c r="V353" i="1" l="1"/>
  <c r="AA353" i="1"/>
  <c r="AC352" i="1"/>
  <c r="AF352" i="1"/>
  <c r="AB352" i="1"/>
  <c r="K352" i="1"/>
  <c r="AD352" i="1"/>
  <c r="AE352" i="1" s="1"/>
  <c r="AG352" i="1" s="1"/>
  <c r="W353" i="1" l="1"/>
  <c r="Y353" i="1" s="1"/>
  <c r="J353" i="1"/>
  <c r="U354" i="1" s="1"/>
  <c r="M352" i="1"/>
  <c r="L352" i="1"/>
  <c r="T356" i="1"/>
  <c r="N352" i="1"/>
  <c r="O352" i="1"/>
  <c r="P352" i="1" s="1"/>
  <c r="Q352" i="1" s="1"/>
  <c r="R352" i="1" s="1"/>
  <c r="S352" i="1" s="1"/>
  <c r="X353" i="1" l="1"/>
  <c r="Z353" i="1" s="1"/>
  <c r="AA354" i="1"/>
  <c r="V354" i="1"/>
  <c r="W354" i="1" s="1"/>
  <c r="X354" i="1" s="1"/>
  <c r="AC353" i="1"/>
  <c r="AB353" i="1"/>
  <c r="K353" i="1"/>
  <c r="AF353" i="1"/>
  <c r="AD353" i="1"/>
  <c r="AE353" i="1" s="1"/>
  <c r="AG353" i="1" s="1"/>
  <c r="Z354" i="1" l="1"/>
  <c r="Y354" i="1"/>
  <c r="J354" i="1"/>
  <c r="U355" i="1" s="1"/>
  <c r="L353" i="1"/>
  <c r="M353" i="1"/>
  <c r="N353" i="1"/>
  <c r="O353" i="1"/>
  <c r="P353" i="1" s="1"/>
  <c r="Q353" i="1" s="1"/>
  <c r="R353" i="1" s="1"/>
  <c r="S353" i="1" s="1"/>
  <c r="T357" i="1"/>
  <c r="AC354" i="1" l="1"/>
  <c r="AD354" i="1" s="1"/>
  <c r="AE354" i="1" s="1"/>
  <c r="AG354" i="1" s="1"/>
  <c r="AA355" i="1"/>
  <c r="V355" i="1"/>
  <c r="W355" i="1" s="1"/>
  <c r="X355" i="1" s="1"/>
  <c r="Z355" i="1" s="1"/>
  <c r="AF354" i="1"/>
  <c r="AB354" i="1"/>
  <c r="K354" i="1"/>
  <c r="Y355" i="1" l="1"/>
  <c r="J355" i="1"/>
  <c r="U356" i="1" s="1"/>
  <c r="O354" i="1"/>
  <c r="P354" i="1" s="1"/>
  <c r="Q354" i="1" s="1"/>
  <c r="R354" i="1" s="1"/>
  <c r="S354" i="1" s="1"/>
  <c r="L354" i="1"/>
  <c r="M354" i="1"/>
  <c r="N354" i="1"/>
  <c r="T358" i="1"/>
  <c r="AA356" i="1" l="1"/>
  <c r="V356" i="1"/>
  <c r="W356" i="1" s="1"/>
  <c r="X356" i="1" s="1"/>
  <c r="Z356" i="1" s="1"/>
  <c r="AC355" i="1"/>
  <c r="K355" i="1"/>
  <c r="AF355" i="1"/>
  <c r="AB355" i="1"/>
  <c r="AD355" i="1"/>
  <c r="AE355" i="1" s="1"/>
  <c r="AG355" i="1" s="1"/>
  <c r="Y356" i="1" l="1"/>
  <c r="J356" i="1"/>
  <c r="U357" i="1" s="1"/>
  <c r="T359" i="1"/>
  <c r="O355" i="1"/>
  <c r="P355" i="1" s="1"/>
  <c r="Q355" i="1" s="1"/>
  <c r="R355" i="1" s="1"/>
  <c r="S355" i="1" s="1"/>
  <c r="M355" i="1"/>
  <c r="N355" i="1"/>
  <c r="L355" i="1"/>
  <c r="V357" i="1" l="1"/>
  <c r="W357" i="1" s="1"/>
  <c r="X357" i="1" s="1"/>
  <c r="Z357" i="1" s="1"/>
  <c r="AA357" i="1"/>
  <c r="AC356" i="1"/>
  <c r="AD356" i="1" s="1"/>
  <c r="AE356" i="1" s="1"/>
  <c r="AG356" i="1" s="1"/>
  <c r="AB356" i="1"/>
  <c r="AF356" i="1"/>
  <c r="K356" i="1"/>
  <c r="Y357" i="1" l="1"/>
  <c r="AC357" i="1" s="1"/>
  <c r="J357" i="1"/>
  <c r="U358" i="1" s="1"/>
  <c r="N356" i="1"/>
  <c r="L356" i="1"/>
  <c r="T360" i="1"/>
  <c r="O356" i="1"/>
  <c r="P356" i="1" s="1"/>
  <c r="Q356" i="1" s="1"/>
  <c r="R356" i="1" s="1"/>
  <c r="S356" i="1" s="1"/>
  <c r="M356" i="1"/>
  <c r="AA358" i="1" l="1"/>
  <c r="V358" i="1"/>
  <c r="W358" i="1" s="1"/>
  <c r="K357" i="1"/>
  <c r="AB357" i="1"/>
  <c r="AF357" i="1"/>
  <c r="AD357" i="1"/>
  <c r="AE357" i="1" s="1"/>
  <c r="AG357" i="1" s="1"/>
  <c r="X358" i="1" l="1"/>
  <c r="Z358" i="1" s="1"/>
  <c r="Y358" i="1"/>
  <c r="J358" i="1"/>
  <c r="U359" i="1" s="1"/>
  <c r="N357" i="1"/>
  <c r="M357" i="1"/>
  <c r="O357" i="1"/>
  <c r="P357" i="1" s="1"/>
  <c r="Q357" i="1" s="1"/>
  <c r="R357" i="1" s="1"/>
  <c r="S357" i="1" s="1"/>
  <c r="L357" i="1"/>
  <c r="T361" i="1"/>
  <c r="V359" i="1" l="1"/>
  <c r="W359" i="1" s="1"/>
  <c r="X359" i="1" s="1"/>
  <c r="Z359" i="1" s="1"/>
  <c r="AA359" i="1"/>
  <c r="AC358" i="1"/>
  <c r="AD358" i="1" s="1"/>
  <c r="AE358" i="1" s="1"/>
  <c r="AG358" i="1" s="1"/>
  <c r="AB358" i="1"/>
  <c r="AF358" i="1"/>
  <c r="K358" i="1"/>
  <c r="Y359" i="1" l="1"/>
  <c r="AC359" i="1" s="1"/>
  <c r="J359" i="1"/>
  <c r="U360" i="1" s="1"/>
  <c r="O358" i="1"/>
  <c r="P358" i="1" s="1"/>
  <c r="Q358" i="1" s="1"/>
  <c r="R358" i="1" s="1"/>
  <c r="S358" i="1" s="1"/>
  <c r="N358" i="1"/>
  <c r="T362" i="1"/>
  <c r="L358" i="1"/>
  <c r="M358" i="1"/>
  <c r="V360" i="1" l="1"/>
  <c r="W360" i="1" s="1"/>
  <c r="AA360" i="1"/>
  <c r="AB359" i="1"/>
  <c r="K359" i="1"/>
  <c r="AF359" i="1"/>
  <c r="AD359" i="1"/>
  <c r="AE359" i="1" s="1"/>
  <c r="AG359" i="1" s="1"/>
  <c r="X360" i="1" l="1"/>
  <c r="Z360" i="1" s="1"/>
  <c r="Y360" i="1"/>
  <c r="J360" i="1"/>
  <c r="U361" i="1" s="1"/>
  <c r="T363" i="1"/>
  <c r="M359" i="1"/>
  <c r="L359" i="1"/>
  <c r="O359" i="1"/>
  <c r="P359" i="1" s="1"/>
  <c r="Q359" i="1" s="1"/>
  <c r="R359" i="1" s="1"/>
  <c r="S359" i="1" s="1"/>
  <c r="N359" i="1"/>
  <c r="V361" i="1" l="1"/>
  <c r="W361" i="1" s="1"/>
  <c r="X361" i="1" s="1"/>
  <c r="Z361" i="1" s="1"/>
  <c r="AA361" i="1"/>
  <c r="AC360" i="1"/>
  <c r="AD360" i="1" s="1"/>
  <c r="AE360" i="1" s="1"/>
  <c r="AG360" i="1" s="1"/>
  <c r="AF360" i="1"/>
  <c r="K360" i="1"/>
  <c r="AB360" i="1"/>
  <c r="Y361" i="1" l="1"/>
  <c r="AC361" i="1" s="1"/>
  <c r="J361" i="1"/>
  <c r="U362" i="1" s="1"/>
  <c r="T364" i="1"/>
  <c r="N360" i="1"/>
  <c r="O360" i="1"/>
  <c r="P360" i="1" s="1"/>
  <c r="Q360" i="1" s="1"/>
  <c r="R360" i="1" s="1"/>
  <c r="S360" i="1" s="1"/>
  <c r="L360" i="1"/>
  <c r="M360" i="1"/>
  <c r="V362" i="1" l="1"/>
  <c r="W362" i="1" s="1"/>
  <c r="AA362" i="1"/>
  <c r="AF361" i="1"/>
  <c r="AB361" i="1"/>
  <c r="K361" i="1"/>
  <c r="AD361" i="1"/>
  <c r="AE361" i="1" s="1"/>
  <c r="AG361" i="1" s="1"/>
  <c r="X362" i="1" l="1"/>
  <c r="Z362" i="1" s="1"/>
  <c r="Y362" i="1"/>
  <c r="J362" i="1"/>
  <c r="U363" i="1" s="1"/>
  <c r="O361" i="1"/>
  <c r="P361" i="1" s="1"/>
  <c r="Q361" i="1" s="1"/>
  <c r="R361" i="1" s="1"/>
  <c r="S361" i="1" s="1"/>
  <c r="N361" i="1"/>
  <c r="M361" i="1"/>
  <c r="T365" i="1"/>
  <c r="L361" i="1"/>
  <c r="V363" i="1" l="1"/>
  <c r="W363" i="1" s="1"/>
  <c r="X363" i="1" s="1"/>
  <c r="Z363" i="1" s="1"/>
  <c r="AA363" i="1"/>
  <c r="AC362" i="1"/>
  <c r="K362" i="1"/>
  <c r="AB362" i="1"/>
  <c r="AF362" i="1"/>
  <c r="AD362" i="1"/>
  <c r="AE362" i="1" s="1"/>
  <c r="AG362" i="1" s="1"/>
  <c r="Y363" i="1" l="1"/>
  <c r="AC363" i="1" s="1"/>
  <c r="J363" i="1"/>
  <c r="U364" i="1" s="1"/>
  <c r="L362" i="1"/>
  <c r="M362" i="1"/>
  <c r="N362" i="1"/>
  <c r="O362" i="1"/>
  <c r="P362" i="1" s="1"/>
  <c r="Q362" i="1" s="1"/>
  <c r="R362" i="1" s="1"/>
  <c r="S362" i="1" s="1"/>
  <c r="T366" i="1"/>
  <c r="AA364" i="1" l="1"/>
  <c r="V364" i="1"/>
  <c r="W364" i="1" s="1"/>
  <c r="K363" i="1"/>
  <c r="AB363" i="1"/>
  <c r="AF363" i="1"/>
  <c r="AD363" i="1"/>
  <c r="AE363" i="1" s="1"/>
  <c r="AG363" i="1" s="1"/>
  <c r="X364" i="1" l="1"/>
  <c r="Z364" i="1" s="1"/>
  <c r="Y364" i="1"/>
  <c r="J364" i="1"/>
  <c r="U365" i="1" s="1"/>
  <c r="N363" i="1"/>
  <c r="O363" i="1"/>
  <c r="P363" i="1" s="1"/>
  <c r="Q363" i="1" s="1"/>
  <c r="R363" i="1" s="1"/>
  <c r="S363" i="1" s="1"/>
  <c r="M363" i="1"/>
  <c r="T367" i="1"/>
  <c r="L363" i="1"/>
  <c r="AC364" i="1" l="1"/>
  <c r="AD364" i="1" s="1"/>
  <c r="AE364" i="1" s="1"/>
  <c r="AG364" i="1" s="1"/>
  <c r="AA365" i="1"/>
  <c r="V365" i="1"/>
  <c r="W365" i="1" s="1"/>
  <c r="X365" i="1" s="1"/>
  <c r="Z365" i="1" s="1"/>
  <c r="AB364" i="1"/>
  <c r="AF364" i="1"/>
  <c r="K364" i="1"/>
  <c r="Y365" i="1" l="1"/>
  <c r="J365" i="1"/>
  <c r="U366" i="1" s="1"/>
  <c r="T368" i="1"/>
  <c r="O364" i="1"/>
  <c r="P364" i="1" s="1"/>
  <c r="Q364" i="1" s="1"/>
  <c r="R364" i="1" s="1"/>
  <c r="S364" i="1" s="1"/>
  <c r="M364" i="1"/>
  <c r="N364" i="1"/>
  <c r="L364" i="1"/>
  <c r="V366" i="1" l="1"/>
  <c r="W366" i="1" s="1"/>
  <c r="X366" i="1" s="1"/>
  <c r="Z366" i="1" s="1"/>
  <c r="AA366" i="1"/>
  <c r="AC365" i="1"/>
  <c r="AD365" i="1" s="1"/>
  <c r="AE365" i="1" s="1"/>
  <c r="AG365" i="1" s="1"/>
  <c r="K365" i="1"/>
  <c r="AB365" i="1"/>
  <c r="AF365" i="1"/>
  <c r="Y366" i="1" l="1"/>
  <c r="AC366" i="1" s="1"/>
  <c r="J366" i="1"/>
  <c r="U367" i="1" s="1"/>
  <c r="L365" i="1"/>
  <c r="M365" i="1"/>
  <c r="O365" i="1"/>
  <c r="P365" i="1" s="1"/>
  <c r="Q365" i="1" s="1"/>
  <c r="R365" i="1" s="1"/>
  <c r="S365" i="1" s="1"/>
  <c r="N365" i="1"/>
  <c r="T369" i="1"/>
  <c r="V367" i="1" l="1"/>
  <c r="W367" i="1" s="1"/>
  <c r="AA367" i="1"/>
  <c r="AB366" i="1"/>
  <c r="K366" i="1"/>
  <c r="AF366" i="1"/>
  <c r="AD366" i="1"/>
  <c r="AE366" i="1" s="1"/>
  <c r="AG366" i="1" s="1"/>
  <c r="X367" i="1" l="1"/>
  <c r="Z367" i="1" s="1"/>
  <c r="Y367" i="1"/>
  <c r="O366" i="1"/>
  <c r="P366" i="1" s="1"/>
  <c r="Q366" i="1" s="1"/>
  <c r="R366" i="1" s="1"/>
  <c r="S366" i="1" s="1"/>
  <c r="M366" i="1"/>
  <c r="L366" i="1"/>
  <c r="N366" i="1"/>
  <c r="T370" i="1"/>
  <c r="J367" i="1"/>
  <c r="U368" i="1" s="1"/>
  <c r="V368" i="1" l="1"/>
  <c r="AA368" i="1"/>
  <c r="AC367" i="1"/>
  <c r="K367" i="1"/>
  <c r="AF367" i="1"/>
  <c r="AB367" i="1"/>
  <c r="AD367" i="1"/>
  <c r="AE367" i="1" s="1"/>
  <c r="AG367" i="1" s="1"/>
  <c r="W368" i="1" l="1"/>
  <c r="Y368" i="1" s="1"/>
  <c r="J368" i="1"/>
  <c r="U369" i="1" s="1"/>
  <c r="M367" i="1"/>
  <c r="O367" i="1"/>
  <c r="P367" i="1" s="1"/>
  <c r="Q367" i="1" s="1"/>
  <c r="R367" i="1" s="1"/>
  <c r="S367" i="1" s="1"/>
  <c r="N367" i="1"/>
  <c r="T371" i="1"/>
  <c r="L367" i="1"/>
  <c r="X368" i="1" l="1"/>
  <c r="Z368" i="1" s="1"/>
  <c r="AA369" i="1"/>
  <c r="V369" i="1"/>
  <c r="W369" i="1" s="1"/>
  <c r="X369" i="1" s="1"/>
  <c r="Z369" i="1" s="1"/>
  <c r="AC368" i="1"/>
  <c r="AB368" i="1"/>
  <c r="K368" i="1"/>
  <c r="AF368" i="1"/>
  <c r="AD368" i="1"/>
  <c r="AE368" i="1" s="1"/>
  <c r="AG368" i="1" s="1"/>
  <c r="Y369" i="1" l="1"/>
  <c r="N368" i="1"/>
  <c r="L368" i="1"/>
  <c r="M368" i="1"/>
  <c r="O368" i="1"/>
  <c r="P368" i="1" s="1"/>
  <c r="Q368" i="1" s="1"/>
  <c r="R368" i="1" s="1"/>
  <c r="S368" i="1" s="1"/>
  <c r="T372" i="1"/>
  <c r="J369" i="1"/>
  <c r="U370" i="1" s="1"/>
  <c r="AA370" i="1" l="1"/>
  <c r="V370" i="1"/>
  <c r="W370" i="1" s="1"/>
  <c r="X370" i="1" s="1"/>
  <c r="Z370" i="1" s="1"/>
  <c r="AC369" i="1"/>
  <c r="AB369" i="1"/>
  <c r="AF369" i="1"/>
  <c r="K369" i="1"/>
  <c r="AD369" i="1"/>
  <c r="AE369" i="1" s="1"/>
  <c r="AG369" i="1" s="1"/>
  <c r="Y370" i="1" l="1"/>
  <c r="J370" i="1"/>
  <c r="U371" i="1" s="1"/>
  <c r="T373" i="1"/>
  <c r="L369" i="1"/>
  <c r="O369" i="1"/>
  <c r="P369" i="1" s="1"/>
  <c r="Q369" i="1" s="1"/>
  <c r="R369" i="1" s="1"/>
  <c r="S369" i="1" s="1"/>
  <c r="M369" i="1"/>
  <c r="N369" i="1"/>
  <c r="V371" i="1" l="1"/>
  <c r="AA371" i="1"/>
  <c r="AC370" i="1"/>
  <c r="AF370" i="1"/>
  <c r="K370" i="1"/>
  <c r="AB370" i="1"/>
  <c r="AD370" i="1"/>
  <c r="AE370" i="1" s="1"/>
  <c r="AG370" i="1" s="1"/>
  <c r="W371" i="1" l="1"/>
  <c r="Y371" i="1" s="1"/>
  <c r="J371" i="1"/>
  <c r="U372" i="1" s="1"/>
  <c r="N370" i="1"/>
  <c r="T374" i="1"/>
  <c r="M370" i="1"/>
  <c r="O370" i="1"/>
  <c r="P370" i="1" s="1"/>
  <c r="Q370" i="1" s="1"/>
  <c r="R370" i="1" s="1"/>
  <c r="S370" i="1" s="1"/>
  <c r="L370" i="1"/>
  <c r="X371" i="1" l="1"/>
  <c r="Z371" i="1" s="1"/>
  <c r="V372" i="1"/>
  <c r="W372" i="1" s="1"/>
  <c r="X372" i="1" s="1"/>
  <c r="AA372" i="1"/>
  <c r="AC371" i="1"/>
  <c r="K371" i="1"/>
  <c r="AB371" i="1"/>
  <c r="AF371" i="1"/>
  <c r="AD371" i="1"/>
  <c r="AE371" i="1" s="1"/>
  <c r="AG371" i="1" s="1"/>
  <c r="Z372" i="1" l="1"/>
  <c r="Y372" i="1"/>
  <c r="AC372" i="1" s="1"/>
  <c r="J372" i="1"/>
  <c r="U373" i="1" s="1"/>
  <c r="M371" i="1"/>
  <c r="L371" i="1"/>
  <c r="T375" i="1"/>
  <c r="N371" i="1"/>
  <c r="O371" i="1"/>
  <c r="P371" i="1" s="1"/>
  <c r="Q371" i="1" s="1"/>
  <c r="R371" i="1" s="1"/>
  <c r="S371" i="1" s="1"/>
  <c r="AA373" i="1" l="1"/>
  <c r="V373" i="1"/>
  <c r="W373" i="1" s="1"/>
  <c r="AF372" i="1"/>
  <c r="K372" i="1"/>
  <c r="AB372" i="1"/>
  <c r="AD372" i="1"/>
  <c r="AE372" i="1" s="1"/>
  <c r="AG372" i="1" s="1"/>
  <c r="X373" i="1" l="1"/>
  <c r="Z373" i="1" s="1"/>
  <c r="Y373" i="1"/>
  <c r="J373" i="1"/>
  <c r="U374" i="1" s="1"/>
  <c r="M372" i="1"/>
  <c r="L372" i="1"/>
  <c r="T376" i="1"/>
  <c r="O372" i="1"/>
  <c r="P372" i="1" s="1"/>
  <c r="Q372" i="1" s="1"/>
  <c r="R372" i="1" s="1"/>
  <c r="S372" i="1" s="1"/>
  <c r="N372" i="1"/>
  <c r="AA374" i="1" l="1"/>
  <c r="V374" i="1"/>
  <c r="W374" i="1" s="1"/>
  <c r="X374" i="1" s="1"/>
  <c r="Z374" i="1" s="1"/>
  <c r="AC373" i="1"/>
  <c r="K373" i="1"/>
  <c r="AF373" i="1"/>
  <c r="AB373" i="1"/>
  <c r="AD373" i="1"/>
  <c r="AE373" i="1" s="1"/>
  <c r="AG373" i="1" s="1"/>
  <c r="Y374" i="1" l="1"/>
  <c r="J374" i="1"/>
  <c r="U375" i="1" s="1"/>
  <c r="O373" i="1"/>
  <c r="P373" i="1" s="1"/>
  <c r="Q373" i="1" s="1"/>
  <c r="R373" i="1" s="1"/>
  <c r="S373" i="1" s="1"/>
  <c r="N373" i="1"/>
  <c r="T377" i="1"/>
  <c r="M373" i="1"/>
  <c r="L373" i="1"/>
  <c r="V375" i="1" l="1"/>
  <c r="W375" i="1" s="1"/>
  <c r="X375" i="1" s="1"/>
  <c r="Z375" i="1" s="1"/>
  <c r="AA375" i="1"/>
  <c r="AC374" i="1"/>
  <c r="AF374" i="1"/>
  <c r="AB374" i="1"/>
  <c r="K374" i="1"/>
  <c r="AD374" i="1"/>
  <c r="AE374" i="1" s="1"/>
  <c r="AG374" i="1" s="1"/>
  <c r="Y375" i="1" l="1"/>
  <c r="AC375" i="1" s="1"/>
  <c r="J375" i="1"/>
  <c r="U376" i="1" s="1"/>
  <c r="L374" i="1"/>
  <c r="N374" i="1"/>
  <c r="M374" i="1"/>
  <c r="T378" i="1"/>
  <c r="O374" i="1"/>
  <c r="P374" i="1" s="1"/>
  <c r="Q374" i="1" s="1"/>
  <c r="R374" i="1" s="1"/>
  <c r="S374" i="1" s="1"/>
  <c r="V376" i="1" l="1"/>
  <c r="W376" i="1" s="1"/>
  <c r="AA376" i="1"/>
  <c r="K375" i="1"/>
  <c r="AB375" i="1"/>
  <c r="AF375" i="1"/>
  <c r="AD375" i="1"/>
  <c r="AE375" i="1" s="1"/>
  <c r="AG375" i="1" s="1"/>
  <c r="X376" i="1" l="1"/>
  <c r="Z376" i="1" s="1"/>
  <c r="Y376" i="1"/>
  <c r="J376" i="1"/>
  <c r="U377" i="1" s="1"/>
  <c r="T379" i="1"/>
  <c r="M375" i="1"/>
  <c r="L375" i="1"/>
  <c r="O375" i="1"/>
  <c r="P375" i="1" s="1"/>
  <c r="Q375" i="1" s="1"/>
  <c r="R375" i="1" s="1"/>
  <c r="S375" i="1" s="1"/>
  <c r="N375" i="1"/>
  <c r="V377" i="1" l="1"/>
  <c r="W377" i="1" s="1"/>
  <c r="X377" i="1" s="1"/>
  <c r="Z377" i="1" s="1"/>
  <c r="AA377" i="1"/>
  <c r="AC376" i="1"/>
  <c r="K376" i="1"/>
  <c r="AF376" i="1"/>
  <c r="AB376" i="1"/>
  <c r="AD376" i="1"/>
  <c r="AE376" i="1" s="1"/>
  <c r="AG376" i="1" s="1"/>
  <c r="Y377" i="1" l="1"/>
  <c r="AC377" i="1" s="1"/>
  <c r="J377" i="1"/>
  <c r="U378" i="1" s="1"/>
  <c r="L376" i="1"/>
  <c r="M376" i="1"/>
  <c r="N376" i="1"/>
  <c r="O376" i="1"/>
  <c r="P376" i="1" s="1"/>
  <c r="Q376" i="1" s="1"/>
  <c r="R376" i="1" s="1"/>
  <c r="S376" i="1" s="1"/>
  <c r="T380" i="1"/>
  <c r="AA378" i="1" l="1"/>
  <c r="V378" i="1"/>
  <c r="W378" i="1" s="1"/>
  <c r="K377" i="1"/>
  <c r="AF377" i="1"/>
  <c r="AB377" i="1"/>
  <c r="AD377" i="1"/>
  <c r="AE377" i="1" s="1"/>
  <c r="AG377" i="1" s="1"/>
  <c r="X378" i="1" l="1"/>
  <c r="Z378" i="1" s="1"/>
  <c r="Y378" i="1"/>
  <c r="J378" i="1"/>
  <c r="U379" i="1" s="1"/>
  <c r="N377" i="1"/>
  <c r="O377" i="1"/>
  <c r="P377" i="1" s="1"/>
  <c r="Q377" i="1" s="1"/>
  <c r="R377" i="1" s="1"/>
  <c r="S377" i="1" s="1"/>
  <c r="M377" i="1"/>
  <c r="T381" i="1"/>
  <c r="L377" i="1"/>
  <c r="V379" i="1" l="1"/>
  <c r="W379" i="1" s="1"/>
  <c r="X379" i="1" s="1"/>
  <c r="Z379" i="1" s="1"/>
  <c r="AA379" i="1"/>
  <c r="AC378" i="1"/>
  <c r="AB378" i="1"/>
  <c r="K378" i="1"/>
  <c r="AF378" i="1"/>
  <c r="AD378" i="1"/>
  <c r="AE378" i="1" s="1"/>
  <c r="AG378" i="1" s="1"/>
  <c r="Y379" i="1" l="1"/>
  <c r="AC379" i="1" s="1"/>
  <c r="M378" i="1"/>
  <c r="N378" i="1"/>
  <c r="L378" i="1"/>
  <c r="O378" i="1"/>
  <c r="P378" i="1" s="1"/>
  <c r="Q378" i="1" s="1"/>
  <c r="R378" i="1" s="1"/>
  <c r="S378" i="1" s="1"/>
  <c r="T382" i="1"/>
  <c r="J379" i="1"/>
  <c r="U380" i="1" s="1"/>
  <c r="AA380" i="1" l="1"/>
  <c r="V380" i="1"/>
  <c r="W380" i="1" s="1"/>
  <c r="K379" i="1"/>
  <c r="AF379" i="1"/>
  <c r="AB379" i="1"/>
  <c r="AD379" i="1"/>
  <c r="AE379" i="1" s="1"/>
  <c r="AG379" i="1" s="1"/>
  <c r="X380" i="1" l="1"/>
  <c r="Z380" i="1" s="1"/>
  <c r="Y380" i="1"/>
  <c r="J380" i="1"/>
  <c r="U381" i="1" s="1"/>
  <c r="O379" i="1"/>
  <c r="P379" i="1" s="1"/>
  <c r="Q379" i="1" s="1"/>
  <c r="R379" i="1" s="1"/>
  <c r="S379" i="1" s="1"/>
  <c r="L379" i="1"/>
  <c r="N379" i="1"/>
  <c r="M379" i="1"/>
  <c r="T383" i="1"/>
  <c r="V381" i="1" l="1"/>
  <c r="W381" i="1" s="1"/>
  <c r="X381" i="1" s="1"/>
  <c r="Z381" i="1" s="1"/>
  <c r="AA381" i="1"/>
  <c r="AC380" i="1"/>
  <c r="AD380" i="1" s="1"/>
  <c r="AE380" i="1" s="1"/>
  <c r="AG380" i="1" s="1"/>
  <c r="AB380" i="1"/>
  <c r="AF380" i="1"/>
  <c r="K380" i="1"/>
  <c r="Y381" i="1" l="1"/>
  <c r="AC381" i="1" s="1"/>
  <c r="J381" i="1"/>
  <c r="U382" i="1" s="1"/>
  <c r="L380" i="1"/>
  <c r="O380" i="1"/>
  <c r="P380" i="1" s="1"/>
  <c r="Q380" i="1" s="1"/>
  <c r="R380" i="1" s="1"/>
  <c r="S380" i="1" s="1"/>
  <c r="T384" i="1"/>
  <c r="N380" i="1"/>
  <c r="M380" i="1"/>
  <c r="V382" i="1" l="1"/>
  <c r="W382" i="1" s="1"/>
  <c r="AA382" i="1"/>
  <c r="AF381" i="1"/>
  <c r="K381" i="1"/>
  <c r="AB381" i="1"/>
  <c r="AD381" i="1"/>
  <c r="AE381" i="1" s="1"/>
  <c r="AG381" i="1" s="1"/>
  <c r="X382" i="1" l="1"/>
  <c r="Z382" i="1" s="1"/>
  <c r="Y382" i="1"/>
  <c r="J382" i="1"/>
  <c r="U383" i="1" s="1"/>
  <c r="O381" i="1"/>
  <c r="P381" i="1" s="1"/>
  <c r="Q381" i="1" s="1"/>
  <c r="R381" i="1" s="1"/>
  <c r="S381" i="1" s="1"/>
  <c r="M381" i="1"/>
  <c r="L381" i="1"/>
  <c r="T385" i="1"/>
  <c r="N381" i="1"/>
  <c r="AC382" i="1" l="1"/>
  <c r="AD382" i="1" s="1"/>
  <c r="AE382" i="1" s="1"/>
  <c r="AG382" i="1" s="1"/>
  <c r="AA383" i="1"/>
  <c r="V383" i="1"/>
  <c r="W383" i="1" s="1"/>
  <c r="X383" i="1" s="1"/>
  <c r="Z383" i="1" s="1"/>
  <c r="AF382" i="1"/>
  <c r="AB382" i="1"/>
  <c r="K382" i="1"/>
  <c r="Y383" i="1" l="1"/>
  <c r="J383" i="1"/>
  <c r="U384" i="1" s="1"/>
  <c r="L382" i="1"/>
  <c r="M382" i="1"/>
  <c r="O382" i="1"/>
  <c r="P382" i="1" s="1"/>
  <c r="Q382" i="1" s="1"/>
  <c r="R382" i="1" s="1"/>
  <c r="S382" i="1" s="1"/>
  <c r="N382" i="1"/>
  <c r="T386" i="1"/>
  <c r="AA384" i="1" l="1"/>
  <c r="V384" i="1"/>
  <c r="W384" i="1" s="1"/>
  <c r="X384" i="1" s="1"/>
  <c r="Z384" i="1" s="1"/>
  <c r="AC383" i="1"/>
  <c r="K383" i="1"/>
  <c r="AF383" i="1"/>
  <c r="AB383" i="1"/>
  <c r="AD383" i="1"/>
  <c r="AE383" i="1" s="1"/>
  <c r="AG383" i="1" s="1"/>
  <c r="Y384" i="1" l="1"/>
  <c r="J384" i="1"/>
  <c r="U385" i="1" s="1"/>
  <c r="N383" i="1"/>
  <c r="O383" i="1"/>
  <c r="P383" i="1" s="1"/>
  <c r="Q383" i="1" s="1"/>
  <c r="R383" i="1" s="1"/>
  <c r="S383" i="1" s="1"/>
  <c r="T387" i="1"/>
  <c r="M383" i="1"/>
  <c r="L383" i="1"/>
  <c r="V385" i="1" l="1"/>
  <c r="AA385" i="1"/>
  <c r="AC384" i="1"/>
  <c r="AB384" i="1"/>
  <c r="K384" i="1"/>
  <c r="AF384" i="1"/>
  <c r="AD384" i="1"/>
  <c r="AE384" i="1" s="1"/>
  <c r="AG384" i="1" s="1"/>
  <c r="W385" i="1" l="1"/>
  <c r="Y385" i="1" s="1"/>
  <c r="L384" i="1"/>
  <c r="N384" i="1"/>
  <c r="T388" i="1"/>
  <c r="M384" i="1"/>
  <c r="O384" i="1"/>
  <c r="P384" i="1" s="1"/>
  <c r="Q384" i="1" s="1"/>
  <c r="R384" i="1" s="1"/>
  <c r="S384" i="1" s="1"/>
  <c r="J385" i="1"/>
  <c r="U386" i="1" s="1"/>
  <c r="X385" i="1" l="1"/>
  <c r="Z385" i="1" s="1"/>
  <c r="AA386" i="1"/>
  <c r="V386" i="1"/>
  <c r="W386" i="1" s="1"/>
  <c r="X386" i="1" s="1"/>
  <c r="AC385" i="1"/>
  <c r="AF385" i="1"/>
  <c r="AB385" i="1"/>
  <c r="K385" i="1"/>
  <c r="AD385" i="1"/>
  <c r="AE385" i="1" s="1"/>
  <c r="AG385" i="1" s="1"/>
  <c r="Z386" i="1" l="1"/>
  <c r="Y386" i="1"/>
  <c r="J386" i="1"/>
  <c r="U387" i="1" s="1"/>
  <c r="O385" i="1"/>
  <c r="P385" i="1" s="1"/>
  <c r="Q385" i="1" s="1"/>
  <c r="R385" i="1" s="1"/>
  <c r="S385" i="1" s="1"/>
  <c r="T389" i="1"/>
  <c r="M385" i="1"/>
  <c r="L385" i="1"/>
  <c r="N385" i="1"/>
  <c r="V387" i="1" l="1"/>
  <c r="W387" i="1" s="1"/>
  <c r="X387" i="1" s="1"/>
  <c r="Z387" i="1" s="1"/>
  <c r="AA387" i="1"/>
  <c r="AC386" i="1"/>
  <c r="AB386" i="1"/>
  <c r="AF386" i="1"/>
  <c r="K386" i="1"/>
  <c r="AD386" i="1"/>
  <c r="AE386" i="1" s="1"/>
  <c r="AG386" i="1" s="1"/>
  <c r="Y387" i="1" l="1"/>
  <c r="AC387" i="1" s="1"/>
  <c r="J387" i="1"/>
  <c r="U388" i="1" s="1"/>
  <c r="T390" i="1"/>
  <c r="M386" i="1"/>
  <c r="N386" i="1"/>
  <c r="O386" i="1"/>
  <c r="P386" i="1" s="1"/>
  <c r="Q386" i="1" s="1"/>
  <c r="R386" i="1" s="1"/>
  <c r="S386" i="1" s="1"/>
  <c r="L386" i="1"/>
  <c r="V388" i="1" l="1"/>
  <c r="W388" i="1" s="1"/>
  <c r="AA388" i="1"/>
  <c r="AF387" i="1"/>
  <c r="AB387" i="1"/>
  <c r="K387" i="1"/>
  <c r="AD387" i="1"/>
  <c r="AE387" i="1" s="1"/>
  <c r="AG387" i="1" s="1"/>
  <c r="X388" i="1" l="1"/>
  <c r="Z388" i="1" s="1"/>
  <c r="Y388" i="1"/>
  <c r="J388" i="1"/>
  <c r="U389" i="1" s="1"/>
  <c r="T391" i="1"/>
  <c r="L387" i="1"/>
  <c r="N387" i="1"/>
  <c r="M387" i="1"/>
  <c r="O387" i="1"/>
  <c r="P387" i="1" s="1"/>
  <c r="Q387" i="1" s="1"/>
  <c r="R387" i="1" s="1"/>
  <c r="S387" i="1" s="1"/>
  <c r="AA389" i="1" l="1"/>
  <c r="V389" i="1"/>
  <c r="W389" i="1" s="1"/>
  <c r="X389" i="1" s="1"/>
  <c r="Z389" i="1" s="1"/>
  <c r="AC388" i="1"/>
  <c r="K388" i="1"/>
  <c r="AF388" i="1"/>
  <c r="AB388" i="1"/>
  <c r="AD388" i="1"/>
  <c r="AE388" i="1" s="1"/>
  <c r="AG388" i="1" s="1"/>
  <c r="Y389" i="1" l="1"/>
  <c r="J389" i="1"/>
  <c r="U390" i="1" s="1"/>
  <c r="O388" i="1"/>
  <c r="P388" i="1" s="1"/>
  <c r="Q388" i="1" s="1"/>
  <c r="R388" i="1" s="1"/>
  <c r="S388" i="1" s="1"/>
  <c r="N388" i="1"/>
  <c r="T392" i="1"/>
  <c r="L388" i="1"/>
  <c r="M388" i="1"/>
  <c r="AA390" i="1" l="1"/>
  <c r="V390" i="1"/>
  <c r="W390" i="1" s="1"/>
  <c r="X390" i="1" s="1"/>
  <c r="Z390" i="1" s="1"/>
  <c r="AC389" i="1"/>
  <c r="AB389" i="1"/>
  <c r="AF389" i="1"/>
  <c r="K389" i="1"/>
  <c r="AD389" i="1"/>
  <c r="AE389" i="1" s="1"/>
  <c r="AG389" i="1" s="1"/>
  <c r="Y390" i="1" l="1"/>
  <c r="J390" i="1"/>
  <c r="U391" i="1" s="1"/>
  <c r="O389" i="1"/>
  <c r="P389" i="1" s="1"/>
  <c r="Q389" i="1" s="1"/>
  <c r="R389" i="1" s="1"/>
  <c r="S389" i="1" s="1"/>
  <c r="N389" i="1"/>
  <c r="L389" i="1"/>
  <c r="T393" i="1"/>
  <c r="M389" i="1"/>
  <c r="V391" i="1" l="1"/>
  <c r="W391" i="1" s="1"/>
  <c r="X391" i="1" s="1"/>
  <c r="Z391" i="1" s="1"/>
  <c r="AA391" i="1"/>
  <c r="AC390" i="1"/>
  <c r="AD390" i="1" s="1"/>
  <c r="AE390" i="1" s="1"/>
  <c r="AG390" i="1" s="1"/>
  <c r="AB390" i="1"/>
  <c r="K390" i="1"/>
  <c r="AF390" i="1"/>
  <c r="Y391" i="1" l="1"/>
  <c r="AC391" i="1" s="1"/>
  <c r="J391" i="1"/>
  <c r="U392" i="1" s="1"/>
  <c r="N390" i="1"/>
  <c r="O390" i="1"/>
  <c r="P390" i="1" s="1"/>
  <c r="Q390" i="1" s="1"/>
  <c r="R390" i="1" s="1"/>
  <c r="S390" i="1" s="1"/>
  <c r="M390" i="1"/>
  <c r="T394" i="1"/>
  <c r="L390" i="1"/>
  <c r="AA392" i="1" l="1"/>
  <c r="V392" i="1"/>
  <c r="W392" i="1" s="1"/>
  <c r="AB391" i="1"/>
  <c r="AF391" i="1"/>
  <c r="K391" i="1"/>
  <c r="AD391" i="1"/>
  <c r="AE391" i="1" s="1"/>
  <c r="AG391" i="1" s="1"/>
  <c r="X392" i="1" l="1"/>
  <c r="Z392" i="1" s="1"/>
  <c r="Y392" i="1"/>
  <c r="J392" i="1"/>
  <c r="U393" i="1" s="1"/>
  <c r="O391" i="1"/>
  <c r="P391" i="1" s="1"/>
  <c r="Q391" i="1" s="1"/>
  <c r="R391" i="1" s="1"/>
  <c r="S391" i="1" s="1"/>
  <c r="M391" i="1"/>
  <c r="L391" i="1"/>
  <c r="N391" i="1"/>
  <c r="T395" i="1"/>
  <c r="V393" i="1" l="1"/>
  <c r="W393" i="1" s="1"/>
  <c r="X393" i="1" s="1"/>
  <c r="Z393" i="1" s="1"/>
  <c r="AA393" i="1"/>
  <c r="AC392" i="1"/>
  <c r="AB392" i="1"/>
  <c r="AF392" i="1"/>
  <c r="K392" i="1"/>
  <c r="AD392" i="1"/>
  <c r="AE392" i="1" s="1"/>
  <c r="AG392" i="1" s="1"/>
  <c r="Y393" i="1" l="1"/>
  <c r="AC393" i="1" s="1"/>
  <c r="J393" i="1"/>
  <c r="U394" i="1" s="1"/>
  <c r="L392" i="1"/>
  <c r="N392" i="1"/>
  <c r="M392" i="1"/>
  <c r="O392" i="1"/>
  <c r="P392" i="1" s="1"/>
  <c r="Q392" i="1" s="1"/>
  <c r="R392" i="1" s="1"/>
  <c r="S392" i="1" s="1"/>
  <c r="T396" i="1"/>
  <c r="V394" i="1" l="1"/>
  <c r="W394" i="1" s="1"/>
  <c r="AA394" i="1"/>
  <c r="AB393" i="1"/>
  <c r="AF393" i="1"/>
  <c r="K393" i="1"/>
  <c r="AD393" i="1"/>
  <c r="AE393" i="1" s="1"/>
  <c r="AG393" i="1" s="1"/>
  <c r="X394" i="1" l="1"/>
  <c r="Z394" i="1" s="1"/>
  <c r="Y394" i="1"/>
  <c r="J394" i="1"/>
  <c r="U395" i="1" s="1"/>
  <c r="T397" i="1"/>
  <c r="L393" i="1"/>
  <c r="N393" i="1"/>
  <c r="O393" i="1"/>
  <c r="P393" i="1" s="1"/>
  <c r="Q393" i="1" s="1"/>
  <c r="R393" i="1" s="1"/>
  <c r="S393" i="1" s="1"/>
  <c r="M393" i="1"/>
  <c r="V395" i="1" l="1"/>
  <c r="W395" i="1" s="1"/>
  <c r="X395" i="1" s="1"/>
  <c r="Z395" i="1" s="1"/>
  <c r="AA395" i="1"/>
  <c r="AC394" i="1"/>
  <c r="AB394" i="1"/>
  <c r="AF394" i="1"/>
  <c r="K394" i="1"/>
  <c r="AD394" i="1"/>
  <c r="AE394" i="1" s="1"/>
  <c r="AG394" i="1" s="1"/>
  <c r="Y395" i="1" l="1"/>
  <c r="AC395" i="1" s="1"/>
  <c r="J395" i="1"/>
  <c r="U396" i="1" s="1"/>
  <c r="T398" i="1"/>
  <c r="N394" i="1"/>
  <c r="O394" i="1"/>
  <c r="P394" i="1" s="1"/>
  <c r="Q394" i="1" s="1"/>
  <c r="R394" i="1" s="1"/>
  <c r="S394" i="1" s="1"/>
  <c r="L394" i="1"/>
  <c r="M394" i="1"/>
  <c r="V396" i="1" l="1"/>
  <c r="W396" i="1" s="1"/>
  <c r="AA396" i="1"/>
  <c r="AB395" i="1"/>
  <c r="K395" i="1"/>
  <c r="AF395" i="1"/>
  <c r="AD395" i="1"/>
  <c r="AE395" i="1" s="1"/>
  <c r="AG395" i="1" s="1"/>
  <c r="X396" i="1" l="1"/>
  <c r="Z396" i="1" s="1"/>
  <c r="Y396" i="1"/>
  <c r="J396" i="1"/>
  <c r="U397" i="1" s="1"/>
  <c r="M395" i="1"/>
  <c r="T399" i="1"/>
  <c r="N395" i="1"/>
  <c r="L395" i="1"/>
  <c r="O395" i="1"/>
  <c r="P395" i="1" s="1"/>
  <c r="Q395" i="1" s="1"/>
  <c r="R395" i="1" s="1"/>
  <c r="S395" i="1" s="1"/>
  <c r="V397" i="1" l="1"/>
  <c r="AA397" i="1"/>
  <c r="AC396" i="1"/>
  <c r="AF396" i="1"/>
  <c r="AB396" i="1"/>
  <c r="K396" i="1"/>
  <c r="AD396" i="1"/>
  <c r="AE396" i="1" s="1"/>
  <c r="AG396" i="1" s="1"/>
  <c r="W397" i="1" l="1"/>
  <c r="Y397" i="1" s="1"/>
  <c r="J397" i="1"/>
  <c r="U398" i="1" s="1"/>
  <c r="N396" i="1"/>
  <c r="M396" i="1"/>
  <c r="O396" i="1"/>
  <c r="P396" i="1" s="1"/>
  <c r="Q396" i="1" s="1"/>
  <c r="R396" i="1" s="1"/>
  <c r="S396" i="1" s="1"/>
  <c r="L396" i="1"/>
  <c r="T400" i="1"/>
  <c r="X397" i="1" l="1"/>
  <c r="Z397" i="1" s="1"/>
  <c r="V398" i="1"/>
  <c r="W398" i="1" s="1"/>
  <c r="X398" i="1" s="1"/>
  <c r="AA398" i="1"/>
  <c r="AC397" i="1"/>
  <c r="AD397" i="1" s="1"/>
  <c r="AE397" i="1" s="1"/>
  <c r="AG397" i="1" s="1"/>
  <c r="K397" i="1"/>
  <c r="AB397" i="1"/>
  <c r="AF397" i="1"/>
  <c r="Z398" i="1" l="1"/>
  <c r="Y398" i="1"/>
  <c r="AC398" i="1" s="1"/>
  <c r="J398" i="1"/>
  <c r="U399" i="1" s="1"/>
  <c r="O397" i="1"/>
  <c r="P397" i="1" s="1"/>
  <c r="Q397" i="1" s="1"/>
  <c r="R397" i="1" s="1"/>
  <c r="S397" i="1" s="1"/>
  <c r="L397" i="1"/>
  <c r="N397" i="1"/>
  <c r="T401" i="1"/>
  <c r="M397" i="1"/>
  <c r="AA399" i="1" l="1"/>
  <c r="V399" i="1"/>
  <c r="AF398" i="1"/>
  <c r="K398" i="1"/>
  <c r="AB398" i="1"/>
  <c r="AD398" i="1"/>
  <c r="AE398" i="1" s="1"/>
  <c r="AG398" i="1" s="1"/>
  <c r="W399" i="1" l="1"/>
  <c r="Y399" i="1" s="1"/>
  <c r="J399" i="1"/>
  <c r="U400" i="1" s="1"/>
  <c r="T402" i="1"/>
  <c r="L398" i="1"/>
  <c r="O398" i="1"/>
  <c r="P398" i="1" s="1"/>
  <c r="Q398" i="1" s="1"/>
  <c r="R398" i="1" s="1"/>
  <c r="S398" i="1" s="1"/>
  <c r="M398" i="1"/>
  <c r="N398" i="1"/>
  <c r="X399" i="1" l="1"/>
  <c r="Z399" i="1" s="1"/>
  <c r="AA400" i="1"/>
  <c r="V400" i="1"/>
  <c r="W400" i="1" s="1"/>
  <c r="X400" i="1" s="1"/>
  <c r="AC399" i="1"/>
  <c r="AF399" i="1"/>
  <c r="AB399" i="1"/>
  <c r="K399" i="1"/>
  <c r="AD399" i="1"/>
  <c r="AE399" i="1" s="1"/>
  <c r="AG399" i="1" s="1"/>
  <c r="Z400" i="1" l="1"/>
  <c r="Y400" i="1"/>
  <c r="J400" i="1"/>
  <c r="U401" i="1" s="1"/>
  <c r="T403" i="1"/>
  <c r="L399" i="1"/>
  <c r="O399" i="1"/>
  <c r="P399" i="1" s="1"/>
  <c r="Q399" i="1" s="1"/>
  <c r="R399" i="1" s="1"/>
  <c r="S399" i="1" s="1"/>
  <c r="N399" i="1"/>
  <c r="M399" i="1"/>
  <c r="V401" i="1" l="1"/>
  <c r="W401" i="1" s="1"/>
  <c r="X401" i="1" s="1"/>
  <c r="Z401" i="1" s="1"/>
  <c r="AA401" i="1"/>
  <c r="AC400" i="1"/>
  <c r="AF400" i="1"/>
  <c r="K400" i="1"/>
  <c r="AB400" i="1"/>
  <c r="AD400" i="1"/>
  <c r="AE400" i="1" s="1"/>
  <c r="AG400" i="1" s="1"/>
  <c r="Y401" i="1" l="1"/>
  <c r="AC401" i="1" s="1"/>
  <c r="O400" i="1"/>
  <c r="P400" i="1" s="1"/>
  <c r="Q400" i="1" s="1"/>
  <c r="R400" i="1" s="1"/>
  <c r="S400" i="1" s="1"/>
  <c r="N400" i="1"/>
  <c r="T404" i="1"/>
  <c r="L400" i="1"/>
  <c r="M400" i="1"/>
  <c r="J401" i="1"/>
  <c r="U402" i="1" s="1"/>
  <c r="AA402" i="1" l="1"/>
  <c r="V402" i="1"/>
  <c r="W402" i="1" s="1"/>
  <c r="K401" i="1"/>
  <c r="AF401" i="1"/>
  <c r="AB401" i="1"/>
  <c r="AD401" i="1"/>
  <c r="AE401" i="1" s="1"/>
  <c r="AG401" i="1" s="1"/>
  <c r="X402" i="1" l="1"/>
  <c r="Z402" i="1" s="1"/>
  <c r="Y402" i="1"/>
  <c r="J402" i="1"/>
  <c r="U403" i="1" s="1"/>
  <c r="T405" i="1"/>
  <c r="N401" i="1"/>
  <c r="M401" i="1"/>
  <c r="L401" i="1"/>
  <c r="O401" i="1"/>
  <c r="P401" i="1" s="1"/>
  <c r="Q401" i="1" s="1"/>
  <c r="R401" i="1" s="1"/>
  <c r="S401" i="1" s="1"/>
  <c r="AC402" i="1" l="1"/>
  <c r="AA403" i="1"/>
  <c r="V403" i="1"/>
  <c r="W403" i="1" s="1"/>
  <c r="X403" i="1" s="1"/>
  <c r="Z403" i="1" s="1"/>
  <c r="AB402" i="1"/>
  <c r="AF402" i="1"/>
  <c r="K402" i="1"/>
  <c r="AD402" i="1"/>
  <c r="AE402" i="1" s="1"/>
  <c r="AG402" i="1" s="1"/>
  <c r="Y403" i="1" l="1"/>
  <c r="J403" i="1"/>
  <c r="U404" i="1" s="1"/>
  <c r="L402" i="1"/>
  <c r="N402" i="1"/>
  <c r="T406" i="1"/>
  <c r="M402" i="1"/>
  <c r="O402" i="1"/>
  <c r="P402" i="1" s="1"/>
  <c r="Q402" i="1" s="1"/>
  <c r="R402" i="1" s="1"/>
  <c r="S402" i="1" s="1"/>
  <c r="AA404" i="1" l="1"/>
  <c r="V404" i="1"/>
  <c r="W404" i="1" s="1"/>
  <c r="X404" i="1" s="1"/>
  <c r="Z404" i="1" s="1"/>
  <c r="AC403" i="1"/>
  <c r="AF403" i="1"/>
  <c r="AB403" i="1"/>
  <c r="K403" i="1"/>
  <c r="AD403" i="1"/>
  <c r="AE403" i="1" s="1"/>
  <c r="AG403" i="1" s="1"/>
  <c r="Y404" i="1" l="1"/>
  <c r="J404" i="1"/>
  <c r="U405" i="1" s="1"/>
  <c r="L403" i="1"/>
  <c r="T407" i="1"/>
  <c r="N403" i="1"/>
  <c r="M403" i="1"/>
  <c r="O403" i="1"/>
  <c r="P403" i="1" s="1"/>
  <c r="Q403" i="1" s="1"/>
  <c r="R403" i="1" s="1"/>
  <c r="S403" i="1" s="1"/>
  <c r="V405" i="1" l="1"/>
  <c r="W405" i="1" s="1"/>
  <c r="X405" i="1" s="1"/>
  <c r="Z405" i="1" s="1"/>
  <c r="AA405" i="1"/>
  <c r="AC404" i="1"/>
  <c r="AD404" i="1" s="1"/>
  <c r="AE404" i="1" s="1"/>
  <c r="AG404" i="1" s="1"/>
  <c r="AB404" i="1"/>
  <c r="K404" i="1"/>
  <c r="AF404" i="1"/>
  <c r="Y405" i="1" l="1"/>
  <c r="M404" i="1"/>
  <c r="O404" i="1"/>
  <c r="P404" i="1" s="1"/>
  <c r="Q404" i="1" s="1"/>
  <c r="R404" i="1" s="1"/>
  <c r="S404" i="1" s="1"/>
  <c r="L404" i="1"/>
  <c r="N404" i="1"/>
  <c r="T408" i="1"/>
  <c r="J405" i="1"/>
  <c r="U406" i="1" s="1"/>
  <c r="V406" i="1" l="1"/>
  <c r="W406" i="1" s="1"/>
  <c r="X406" i="1" s="1"/>
  <c r="Z406" i="1" s="1"/>
  <c r="AA406" i="1"/>
  <c r="AC405" i="1"/>
  <c r="AF405" i="1"/>
  <c r="K405" i="1"/>
  <c r="AB405" i="1"/>
  <c r="AD405" i="1"/>
  <c r="AE405" i="1" s="1"/>
  <c r="AG405" i="1" s="1"/>
  <c r="Y406" i="1" l="1"/>
  <c r="AC406" i="1" s="1"/>
  <c r="J406" i="1"/>
  <c r="U407" i="1" s="1"/>
  <c r="L405" i="1"/>
  <c r="N405" i="1"/>
  <c r="O405" i="1"/>
  <c r="P405" i="1" s="1"/>
  <c r="Q405" i="1" s="1"/>
  <c r="R405" i="1" s="1"/>
  <c r="S405" i="1" s="1"/>
  <c r="M405" i="1"/>
  <c r="T409" i="1"/>
  <c r="AA407" i="1" l="1"/>
  <c r="V407" i="1"/>
  <c r="W407" i="1" s="1"/>
  <c r="K406" i="1"/>
  <c r="AF406" i="1"/>
  <c r="AB406" i="1"/>
  <c r="AD406" i="1"/>
  <c r="AE406" i="1" s="1"/>
  <c r="AG406" i="1" s="1"/>
  <c r="X407" i="1" l="1"/>
  <c r="Z407" i="1" s="1"/>
  <c r="Y407" i="1"/>
  <c r="J407" i="1"/>
  <c r="U408" i="1" s="1"/>
  <c r="T410" i="1"/>
  <c r="N406" i="1"/>
  <c r="M406" i="1"/>
  <c r="L406" i="1"/>
  <c r="O406" i="1"/>
  <c r="P406" i="1" s="1"/>
  <c r="Q406" i="1" s="1"/>
  <c r="R406" i="1" s="1"/>
  <c r="S406" i="1" s="1"/>
  <c r="AC407" i="1" l="1"/>
  <c r="AD407" i="1" s="1"/>
  <c r="AE407" i="1" s="1"/>
  <c r="AG407" i="1" s="1"/>
  <c r="AA408" i="1"/>
  <c r="V408" i="1"/>
  <c r="W408" i="1" s="1"/>
  <c r="X408" i="1" s="1"/>
  <c r="Z408" i="1" s="1"/>
  <c r="AB407" i="1"/>
  <c r="AF407" i="1"/>
  <c r="K407" i="1"/>
  <c r="Y408" i="1" l="1"/>
  <c r="J408" i="1"/>
  <c r="U409" i="1" s="1"/>
  <c r="T411" i="1"/>
  <c r="L407" i="1"/>
  <c r="M407" i="1"/>
  <c r="N407" i="1"/>
  <c r="O407" i="1"/>
  <c r="P407" i="1" s="1"/>
  <c r="Q407" i="1" s="1"/>
  <c r="R407" i="1" s="1"/>
  <c r="S407" i="1" s="1"/>
  <c r="AA409" i="1" l="1"/>
  <c r="V409" i="1"/>
  <c r="AC408" i="1"/>
  <c r="AF408" i="1"/>
  <c r="K408" i="1"/>
  <c r="AB408" i="1"/>
  <c r="AD408" i="1"/>
  <c r="AE408" i="1" s="1"/>
  <c r="AG408" i="1" s="1"/>
  <c r="W409" i="1" l="1"/>
  <c r="Y409" i="1" s="1"/>
  <c r="J409" i="1"/>
  <c r="U410" i="1" s="1"/>
  <c r="T412" i="1"/>
  <c r="N408" i="1"/>
  <c r="L408" i="1"/>
  <c r="M408" i="1"/>
  <c r="O408" i="1"/>
  <c r="P408" i="1" s="1"/>
  <c r="Q408" i="1" s="1"/>
  <c r="R408" i="1" s="1"/>
  <c r="S408" i="1" s="1"/>
  <c r="X409" i="1" l="1"/>
  <c r="Z409" i="1" s="1"/>
  <c r="V410" i="1"/>
  <c r="W410" i="1" s="1"/>
  <c r="X410" i="1" s="1"/>
  <c r="Z410" i="1" s="1"/>
  <c r="AA410" i="1"/>
  <c r="AC409" i="1"/>
  <c r="AB409" i="1"/>
  <c r="K409" i="1"/>
  <c r="AF409" i="1"/>
  <c r="AD409" i="1"/>
  <c r="AE409" i="1" s="1"/>
  <c r="AG409" i="1" s="1"/>
  <c r="Y410" i="1" l="1"/>
  <c r="AC410" i="1" s="1"/>
  <c r="J410" i="1"/>
  <c r="U411" i="1" s="1"/>
  <c r="M409" i="1"/>
  <c r="L409" i="1"/>
  <c r="N409" i="1"/>
  <c r="O409" i="1"/>
  <c r="P409" i="1" s="1"/>
  <c r="Q409" i="1" s="1"/>
  <c r="R409" i="1" s="1"/>
  <c r="S409" i="1" s="1"/>
  <c r="T413" i="1"/>
  <c r="V411" i="1" l="1"/>
  <c r="W411" i="1" s="1"/>
  <c r="AA411" i="1"/>
  <c r="AF410" i="1"/>
  <c r="K410" i="1"/>
  <c r="AB410" i="1"/>
  <c r="AD410" i="1"/>
  <c r="AE410" i="1" s="1"/>
  <c r="AG410" i="1" s="1"/>
  <c r="X411" i="1" l="1"/>
  <c r="Z411" i="1" s="1"/>
  <c r="Y411" i="1"/>
  <c r="J411" i="1"/>
  <c r="U412" i="1" s="1"/>
  <c r="N410" i="1"/>
  <c r="M410" i="1"/>
  <c r="O410" i="1"/>
  <c r="P410" i="1" s="1"/>
  <c r="Q410" i="1" s="1"/>
  <c r="R410" i="1" s="1"/>
  <c r="S410" i="1" s="1"/>
  <c r="L410" i="1"/>
  <c r="T414" i="1"/>
  <c r="AC411" i="1" l="1"/>
  <c r="AD411" i="1" s="1"/>
  <c r="AE411" i="1" s="1"/>
  <c r="AG411" i="1" s="1"/>
  <c r="AA412" i="1"/>
  <c r="V412" i="1"/>
  <c r="W412" i="1" s="1"/>
  <c r="X412" i="1" s="1"/>
  <c r="Z412" i="1" s="1"/>
  <c r="AF411" i="1"/>
  <c r="K411" i="1"/>
  <c r="AB411" i="1"/>
  <c r="Y412" i="1" l="1"/>
  <c r="J412" i="1"/>
  <c r="U413" i="1" s="1"/>
  <c r="M411" i="1"/>
  <c r="O411" i="1"/>
  <c r="P411" i="1" s="1"/>
  <c r="Q411" i="1" s="1"/>
  <c r="R411" i="1" s="1"/>
  <c r="S411" i="1" s="1"/>
  <c r="L411" i="1"/>
  <c r="T415" i="1"/>
  <c r="N411" i="1"/>
  <c r="AA413" i="1" l="1"/>
  <c r="V413" i="1"/>
  <c r="W413" i="1" s="1"/>
  <c r="X413" i="1" s="1"/>
  <c r="Z413" i="1" s="1"/>
  <c r="AC412" i="1"/>
  <c r="AF412" i="1"/>
  <c r="AB412" i="1"/>
  <c r="K412" i="1"/>
  <c r="AD412" i="1"/>
  <c r="AE412" i="1" s="1"/>
  <c r="AG412" i="1" s="1"/>
  <c r="Y413" i="1" l="1"/>
  <c r="J413" i="1"/>
  <c r="U414" i="1" s="1"/>
  <c r="N412" i="1"/>
  <c r="O412" i="1"/>
  <c r="P412" i="1" s="1"/>
  <c r="Q412" i="1" s="1"/>
  <c r="R412" i="1" s="1"/>
  <c r="S412" i="1" s="1"/>
  <c r="L412" i="1"/>
  <c r="M412" i="1"/>
  <c r="T416" i="1"/>
  <c r="AA414" i="1" l="1"/>
  <c r="V414" i="1"/>
  <c r="W414" i="1" s="1"/>
  <c r="X414" i="1" s="1"/>
  <c r="Z414" i="1" s="1"/>
  <c r="AC413" i="1"/>
  <c r="AB413" i="1"/>
  <c r="AF413" i="1"/>
  <c r="K413" i="1"/>
  <c r="AD413" i="1"/>
  <c r="AE413" i="1" s="1"/>
  <c r="AG413" i="1" s="1"/>
  <c r="Y414" i="1" l="1"/>
  <c r="N413" i="1"/>
  <c r="T417" i="1"/>
  <c r="O413" i="1"/>
  <c r="P413" i="1" s="1"/>
  <c r="Q413" i="1" s="1"/>
  <c r="R413" i="1" s="1"/>
  <c r="S413" i="1" s="1"/>
  <c r="M413" i="1"/>
  <c r="L413" i="1"/>
  <c r="J414" i="1"/>
  <c r="U415" i="1" s="1"/>
  <c r="V415" i="1" l="1"/>
  <c r="W415" i="1" s="1"/>
  <c r="X415" i="1" s="1"/>
  <c r="Z415" i="1" s="1"/>
  <c r="AA415" i="1"/>
  <c r="AC414" i="1"/>
  <c r="AB414" i="1"/>
  <c r="AF414" i="1"/>
  <c r="K414" i="1"/>
  <c r="AD414" i="1"/>
  <c r="AE414" i="1" s="1"/>
  <c r="AG414" i="1" s="1"/>
  <c r="Y415" i="1" l="1"/>
  <c r="AC415" i="1" s="1"/>
  <c r="J415" i="1"/>
  <c r="U416" i="1" s="1"/>
  <c r="M414" i="1"/>
  <c r="L414" i="1"/>
  <c r="N414" i="1"/>
  <c r="O414" i="1"/>
  <c r="P414" i="1" s="1"/>
  <c r="Q414" i="1" s="1"/>
  <c r="R414" i="1" s="1"/>
  <c r="S414" i="1" s="1"/>
  <c r="T418" i="1"/>
  <c r="AA416" i="1" l="1"/>
  <c r="V416" i="1"/>
  <c r="W416" i="1" s="1"/>
  <c r="AF415" i="1"/>
  <c r="AB415" i="1"/>
  <c r="K415" i="1"/>
  <c r="AD415" i="1"/>
  <c r="AE415" i="1" s="1"/>
  <c r="AG415" i="1" s="1"/>
  <c r="X416" i="1" l="1"/>
  <c r="Z416" i="1" s="1"/>
  <c r="Y416" i="1"/>
  <c r="J416" i="1"/>
  <c r="U417" i="1" s="1"/>
  <c r="M415" i="1"/>
  <c r="T419" i="1"/>
  <c r="N415" i="1"/>
  <c r="O415" i="1"/>
  <c r="P415" i="1" s="1"/>
  <c r="Q415" i="1" s="1"/>
  <c r="R415" i="1" s="1"/>
  <c r="S415" i="1" s="1"/>
  <c r="L415" i="1"/>
  <c r="V417" i="1" l="1"/>
  <c r="W417" i="1" s="1"/>
  <c r="X417" i="1" s="1"/>
  <c r="Z417" i="1" s="1"/>
  <c r="AA417" i="1"/>
  <c r="AC416" i="1"/>
  <c r="AB416" i="1"/>
  <c r="K416" i="1"/>
  <c r="AF416" i="1"/>
  <c r="AD416" i="1"/>
  <c r="AE416" i="1" s="1"/>
  <c r="AG416" i="1" s="1"/>
  <c r="Y417" i="1" l="1"/>
  <c r="AC417" i="1" s="1"/>
  <c r="J417" i="1"/>
  <c r="U418" i="1" s="1"/>
  <c r="T420" i="1"/>
  <c r="L416" i="1"/>
  <c r="M416" i="1"/>
  <c r="N416" i="1"/>
  <c r="O416" i="1"/>
  <c r="P416" i="1" s="1"/>
  <c r="Q416" i="1" s="1"/>
  <c r="R416" i="1" s="1"/>
  <c r="S416" i="1" s="1"/>
  <c r="V418" i="1" l="1"/>
  <c r="W418" i="1" s="1"/>
  <c r="AA418" i="1"/>
  <c r="K417" i="1"/>
  <c r="AB417" i="1"/>
  <c r="AF417" i="1"/>
  <c r="AD417" i="1"/>
  <c r="AE417" i="1" s="1"/>
  <c r="AG417" i="1" s="1"/>
  <c r="X418" i="1" l="1"/>
  <c r="Z418" i="1" s="1"/>
  <c r="Y418" i="1"/>
  <c r="J418" i="1"/>
  <c r="U419" i="1" s="1"/>
  <c r="L417" i="1"/>
  <c r="M417" i="1"/>
  <c r="N417" i="1"/>
  <c r="O417" i="1"/>
  <c r="P417" i="1" s="1"/>
  <c r="Q417" i="1" s="1"/>
  <c r="R417" i="1" s="1"/>
  <c r="S417" i="1" s="1"/>
  <c r="T421" i="1"/>
  <c r="AA419" i="1" l="1"/>
  <c r="V419" i="1"/>
  <c r="W419" i="1" s="1"/>
  <c r="X419" i="1" s="1"/>
  <c r="Z419" i="1" s="1"/>
  <c r="AC418" i="1"/>
  <c r="AF418" i="1"/>
  <c r="AB418" i="1"/>
  <c r="K418" i="1"/>
  <c r="AD418" i="1"/>
  <c r="AE418" i="1" s="1"/>
  <c r="AG418" i="1" s="1"/>
  <c r="Y419" i="1" l="1"/>
  <c r="J419" i="1"/>
  <c r="U420" i="1" s="1"/>
  <c r="L418" i="1"/>
  <c r="N418" i="1"/>
  <c r="M418" i="1"/>
  <c r="T422" i="1"/>
  <c r="O418" i="1"/>
  <c r="P418" i="1" s="1"/>
  <c r="Q418" i="1" s="1"/>
  <c r="R418" i="1" s="1"/>
  <c r="S418" i="1" s="1"/>
  <c r="AA420" i="1" l="1"/>
  <c r="V420" i="1"/>
  <c r="W420" i="1" s="1"/>
  <c r="X420" i="1" s="1"/>
  <c r="Z420" i="1" s="1"/>
  <c r="AC419" i="1"/>
  <c r="K419" i="1"/>
  <c r="AF419" i="1"/>
  <c r="AB419" i="1"/>
  <c r="AD419" i="1"/>
  <c r="AE419" i="1" s="1"/>
  <c r="AG419" i="1" s="1"/>
  <c r="Y420" i="1" l="1"/>
  <c r="J420" i="1"/>
  <c r="U421" i="1" s="1"/>
  <c r="M419" i="1"/>
  <c r="O419" i="1"/>
  <c r="P419" i="1" s="1"/>
  <c r="Q419" i="1" s="1"/>
  <c r="R419" i="1" s="1"/>
  <c r="S419" i="1" s="1"/>
  <c r="T423" i="1"/>
  <c r="L419" i="1"/>
  <c r="N419" i="1"/>
  <c r="AA421" i="1" l="1"/>
  <c r="V421" i="1"/>
  <c r="W421" i="1" s="1"/>
  <c r="X421" i="1" s="1"/>
  <c r="Z421" i="1" s="1"/>
  <c r="AC420" i="1"/>
  <c r="AB420" i="1"/>
  <c r="K420" i="1"/>
  <c r="AF420" i="1"/>
  <c r="AD420" i="1"/>
  <c r="AE420" i="1" s="1"/>
  <c r="AG420" i="1" s="1"/>
  <c r="Y421" i="1" l="1"/>
  <c r="J421" i="1"/>
  <c r="U422" i="1" s="1"/>
  <c r="L420" i="1"/>
  <c r="M420" i="1"/>
  <c r="O420" i="1"/>
  <c r="P420" i="1" s="1"/>
  <c r="Q420" i="1" s="1"/>
  <c r="R420" i="1" s="1"/>
  <c r="S420" i="1" s="1"/>
  <c r="T424" i="1"/>
  <c r="N420" i="1"/>
  <c r="AA422" i="1" l="1"/>
  <c r="V422" i="1"/>
  <c r="W422" i="1" s="1"/>
  <c r="X422" i="1" s="1"/>
  <c r="Z422" i="1" s="1"/>
  <c r="AC421" i="1"/>
  <c r="AF421" i="1"/>
  <c r="AB421" i="1"/>
  <c r="K421" i="1"/>
  <c r="AD421" i="1"/>
  <c r="AE421" i="1" s="1"/>
  <c r="AG421" i="1" s="1"/>
  <c r="Y422" i="1" l="1"/>
  <c r="J422" i="1"/>
  <c r="U423" i="1" s="1"/>
  <c r="T425" i="1"/>
  <c r="N421" i="1"/>
  <c r="L421" i="1"/>
  <c r="M421" i="1"/>
  <c r="O421" i="1"/>
  <c r="P421" i="1" s="1"/>
  <c r="Q421" i="1" s="1"/>
  <c r="R421" i="1" s="1"/>
  <c r="S421" i="1" s="1"/>
  <c r="AA423" i="1" l="1"/>
  <c r="V423" i="1"/>
  <c r="W423" i="1" s="1"/>
  <c r="X423" i="1" s="1"/>
  <c r="Z423" i="1" s="1"/>
  <c r="AC422" i="1"/>
  <c r="AB422" i="1"/>
  <c r="AF422" i="1"/>
  <c r="K422" i="1"/>
  <c r="AD422" i="1"/>
  <c r="AE422" i="1" s="1"/>
  <c r="AG422" i="1" s="1"/>
  <c r="Y423" i="1" l="1"/>
  <c r="J423" i="1"/>
  <c r="U424" i="1" s="1"/>
  <c r="M422" i="1"/>
  <c r="N422" i="1"/>
  <c r="T426" i="1"/>
  <c r="L422" i="1"/>
  <c r="O422" i="1"/>
  <c r="P422" i="1" s="1"/>
  <c r="Q422" i="1" s="1"/>
  <c r="R422" i="1" s="1"/>
  <c r="S422" i="1" s="1"/>
  <c r="AA424" i="1" l="1"/>
  <c r="V424" i="1"/>
  <c r="W424" i="1" s="1"/>
  <c r="X424" i="1" s="1"/>
  <c r="Z424" i="1" s="1"/>
  <c r="AC423" i="1"/>
  <c r="AB423" i="1"/>
  <c r="K423" i="1"/>
  <c r="AF423" i="1"/>
  <c r="AD423" i="1"/>
  <c r="AE423" i="1" s="1"/>
  <c r="AG423" i="1" s="1"/>
  <c r="Y424" i="1" l="1"/>
  <c r="AC424" i="1" s="1"/>
  <c r="M423" i="1"/>
  <c r="O423" i="1"/>
  <c r="P423" i="1" s="1"/>
  <c r="Q423" i="1" s="1"/>
  <c r="R423" i="1" s="1"/>
  <c r="S423" i="1" s="1"/>
  <c r="T427" i="1"/>
  <c r="N423" i="1"/>
  <c r="L423" i="1"/>
  <c r="J424" i="1"/>
  <c r="U425" i="1" s="1"/>
  <c r="V425" i="1" l="1"/>
  <c r="W425" i="1" s="1"/>
  <c r="AA425" i="1"/>
  <c r="AB424" i="1"/>
  <c r="K424" i="1"/>
  <c r="AF424" i="1"/>
  <c r="AD424" i="1"/>
  <c r="AE424" i="1" s="1"/>
  <c r="AG424" i="1" s="1"/>
  <c r="X425" i="1" l="1"/>
  <c r="Z425" i="1" s="1"/>
  <c r="Y425" i="1"/>
  <c r="J425" i="1"/>
  <c r="U426" i="1" s="1"/>
  <c r="O424" i="1"/>
  <c r="P424" i="1" s="1"/>
  <c r="Q424" i="1" s="1"/>
  <c r="R424" i="1" s="1"/>
  <c r="S424" i="1" s="1"/>
  <c r="M424" i="1"/>
  <c r="T428" i="1"/>
  <c r="N424" i="1"/>
  <c r="L424" i="1"/>
  <c r="AA426" i="1" l="1"/>
  <c r="V426" i="1"/>
  <c r="W426" i="1" s="1"/>
  <c r="X426" i="1" s="1"/>
  <c r="Z426" i="1" s="1"/>
  <c r="AC425" i="1"/>
  <c r="AD425" i="1" s="1"/>
  <c r="AE425" i="1" s="1"/>
  <c r="AG425" i="1" s="1"/>
  <c r="AF425" i="1"/>
  <c r="AB425" i="1"/>
  <c r="K425" i="1"/>
  <c r="Y426" i="1" l="1"/>
  <c r="J426" i="1"/>
  <c r="U427" i="1" s="1"/>
  <c r="O425" i="1"/>
  <c r="P425" i="1" s="1"/>
  <c r="Q425" i="1" s="1"/>
  <c r="R425" i="1" s="1"/>
  <c r="S425" i="1" s="1"/>
  <c r="L425" i="1"/>
  <c r="M425" i="1"/>
  <c r="N425" i="1"/>
  <c r="T429" i="1"/>
  <c r="AA427" i="1" l="1"/>
  <c r="V427" i="1"/>
  <c r="W427" i="1" s="1"/>
  <c r="X427" i="1" s="1"/>
  <c r="Z427" i="1" s="1"/>
  <c r="AC426" i="1"/>
  <c r="AB426" i="1"/>
  <c r="K426" i="1"/>
  <c r="AF426" i="1"/>
  <c r="AD426" i="1"/>
  <c r="AE426" i="1" s="1"/>
  <c r="AG426" i="1" s="1"/>
  <c r="Y427" i="1" l="1"/>
  <c r="J427" i="1"/>
  <c r="U428" i="1" s="1"/>
  <c r="L426" i="1"/>
  <c r="T430" i="1"/>
  <c r="N426" i="1"/>
  <c r="O426" i="1"/>
  <c r="P426" i="1" s="1"/>
  <c r="Q426" i="1" s="1"/>
  <c r="R426" i="1" s="1"/>
  <c r="S426" i="1" s="1"/>
  <c r="M426" i="1"/>
  <c r="V428" i="1" l="1"/>
  <c r="W428" i="1" s="1"/>
  <c r="X428" i="1" s="1"/>
  <c r="Z428" i="1" s="1"/>
  <c r="AA428" i="1"/>
  <c r="AC427" i="1"/>
  <c r="AF427" i="1"/>
  <c r="AB427" i="1"/>
  <c r="K427" i="1"/>
  <c r="AD427" i="1"/>
  <c r="AE427" i="1" s="1"/>
  <c r="AG427" i="1" s="1"/>
  <c r="Y428" i="1" l="1"/>
  <c r="AC428" i="1" s="1"/>
  <c r="J428" i="1"/>
  <c r="U429" i="1" s="1"/>
  <c r="L427" i="1"/>
  <c r="N427" i="1"/>
  <c r="T431" i="1"/>
  <c r="M427" i="1"/>
  <c r="O427" i="1"/>
  <c r="P427" i="1" s="1"/>
  <c r="Q427" i="1" s="1"/>
  <c r="R427" i="1" s="1"/>
  <c r="S427" i="1" s="1"/>
  <c r="V429" i="1" l="1"/>
  <c r="W429" i="1" s="1"/>
  <c r="AA429" i="1"/>
  <c r="AB428" i="1"/>
  <c r="AF428" i="1"/>
  <c r="K428" i="1"/>
  <c r="AD428" i="1"/>
  <c r="AE428" i="1" s="1"/>
  <c r="AG428" i="1" s="1"/>
  <c r="X429" i="1" l="1"/>
  <c r="Z429" i="1" s="1"/>
  <c r="Y429" i="1"/>
  <c r="J429" i="1"/>
  <c r="U430" i="1" s="1"/>
  <c r="L428" i="1"/>
  <c r="N428" i="1"/>
  <c r="M428" i="1"/>
  <c r="T432" i="1"/>
  <c r="O428" i="1"/>
  <c r="P428" i="1" s="1"/>
  <c r="Q428" i="1" s="1"/>
  <c r="R428" i="1" s="1"/>
  <c r="S428" i="1" s="1"/>
  <c r="AA430" i="1" l="1"/>
  <c r="V430" i="1"/>
  <c r="W430" i="1" s="1"/>
  <c r="X430" i="1" s="1"/>
  <c r="Z430" i="1" s="1"/>
  <c r="AC429" i="1"/>
  <c r="AD429" i="1" s="1"/>
  <c r="AE429" i="1" s="1"/>
  <c r="AG429" i="1" s="1"/>
  <c r="K429" i="1"/>
  <c r="AF429" i="1"/>
  <c r="AB429" i="1"/>
  <c r="Y430" i="1" l="1"/>
  <c r="J430" i="1"/>
  <c r="U431" i="1" s="1"/>
  <c r="L429" i="1"/>
  <c r="M429" i="1"/>
  <c r="O429" i="1"/>
  <c r="P429" i="1" s="1"/>
  <c r="Q429" i="1" s="1"/>
  <c r="R429" i="1" s="1"/>
  <c r="S429" i="1" s="1"/>
  <c r="N429" i="1"/>
  <c r="T433" i="1"/>
  <c r="AA431" i="1" l="1"/>
  <c r="V431" i="1"/>
  <c r="AC430" i="1"/>
  <c r="AB430" i="1"/>
  <c r="K430" i="1"/>
  <c r="AF430" i="1"/>
  <c r="AD430" i="1"/>
  <c r="AE430" i="1" s="1"/>
  <c r="AG430" i="1" s="1"/>
  <c r="W431" i="1" l="1"/>
  <c r="Y431" i="1" s="1"/>
  <c r="J431" i="1"/>
  <c r="U432" i="1" s="1"/>
  <c r="T434" i="1"/>
  <c r="N430" i="1"/>
  <c r="M430" i="1"/>
  <c r="L430" i="1"/>
  <c r="O430" i="1"/>
  <c r="P430" i="1" s="1"/>
  <c r="Q430" i="1" s="1"/>
  <c r="R430" i="1" s="1"/>
  <c r="S430" i="1" s="1"/>
  <c r="X431" i="1" l="1"/>
  <c r="Z431" i="1" s="1"/>
  <c r="AA432" i="1"/>
  <c r="V432" i="1"/>
  <c r="W432" i="1" s="1"/>
  <c r="X432" i="1" s="1"/>
  <c r="AC431" i="1"/>
  <c r="AF431" i="1"/>
  <c r="K431" i="1"/>
  <c r="AB431" i="1"/>
  <c r="AD431" i="1"/>
  <c r="AE431" i="1" s="1"/>
  <c r="AG431" i="1" s="1"/>
  <c r="Z432" i="1" l="1"/>
  <c r="Y432" i="1"/>
  <c r="AC432" i="1" s="1"/>
  <c r="J432" i="1"/>
  <c r="U433" i="1" s="1"/>
  <c r="T435" i="1"/>
  <c r="O431" i="1"/>
  <c r="P431" i="1" s="1"/>
  <c r="Q431" i="1" s="1"/>
  <c r="R431" i="1" s="1"/>
  <c r="S431" i="1" s="1"/>
  <c r="M431" i="1"/>
  <c r="N431" i="1"/>
  <c r="L431" i="1"/>
  <c r="V433" i="1" l="1"/>
  <c r="W433" i="1" s="1"/>
  <c r="AA433" i="1"/>
  <c r="AF432" i="1"/>
  <c r="K432" i="1"/>
  <c r="AB432" i="1"/>
  <c r="AD432" i="1"/>
  <c r="AE432" i="1" s="1"/>
  <c r="AG432" i="1" s="1"/>
  <c r="X433" i="1" l="1"/>
  <c r="Z433" i="1" s="1"/>
  <c r="Y433" i="1"/>
  <c r="J433" i="1"/>
  <c r="U434" i="1" s="1"/>
  <c r="L432" i="1"/>
  <c r="O432" i="1"/>
  <c r="P432" i="1" s="1"/>
  <c r="Q432" i="1" s="1"/>
  <c r="R432" i="1" s="1"/>
  <c r="S432" i="1" s="1"/>
  <c r="N432" i="1"/>
  <c r="M432" i="1"/>
  <c r="T436" i="1"/>
  <c r="AA434" i="1" l="1"/>
  <c r="V434" i="1"/>
  <c r="W434" i="1" s="1"/>
  <c r="X434" i="1" s="1"/>
  <c r="Z434" i="1" s="1"/>
  <c r="AC433" i="1"/>
  <c r="K433" i="1"/>
  <c r="AB433" i="1"/>
  <c r="AF433" i="1"/>
  <c r="AD433" i="1"/>
  <c r="AE433" i="1" s="1"/>
  <c r="AG433" i="1" s="1"/>
  <c r="Y434" i="1" l="1"/>
  <c r="J434" i="1"/>
  <c r="U435" i="1" s="1"/>
  <c r="T437" i="1"/>
  <c r="M433" i="1"/>
  <c r="O433" i="1"/>
  <c r="P433" i="1" s="1"/>
  <c r="Q433" i="1" s="1"/>
  <c r="R433" i="1" s="1"/>
  <c r="S433" i="1" s="1"/>
  <c r="L433" i="1"/>
  <c r="N433" i="1"/>
  <c r="V435" i="1" l="1"/>
  <c r="W435" i="1" s="1"/>
  <c r="X435" i="1" s="1"/>
  <c r="Z435" i="1" s="1"/>
  <c r="AA435" i="1"/>
  <c r="AC434" i="1"/>
  <c r="AB434" i="1"/>
  <c r="K434" i="1"/>
  <c r="AF434" i="1"/>
  <c r="AD434" i="1"/>
  <c r="AE434" i="1" s="1"/>
  <c r="AG434" i="1" s="1"/>
  <c r="Y435" i="1" l="1"/>
  <c r="AC435" i="1" s="1"/>
  <c r="J435" i="1"/>
  <c r="U436" i="1" s="1"/>
  <c r="L434" i="1"/>
  <c r="O434" i="1"/>
  <c r="P434" i="1" s="1"/>
  <c r="Q434" i="1" s="1"/>
  <c r="R434" i="1" s="1"/>
  <c r="S434" i="1" s="1"/>
  <c r="M434" i="1"/>
  <c r="T438" i="1"/>
  <c r="N434" i="1"/>
  <c r="AA436" i="1" l="1"/>
  <c r="V436" i="1"/>
  <c r="AF435" i="1"/>
  <c r="K435" i="1"/>
  <c r="AB435" i="1"/>
  <c r="AD435" i="1"/>
  <c r="AE435" i="1" s="1"/>
  <c r="AG435" i="1" s="1"/>
  <c r="W436" i="1" l="1"/>
  <c r="Y436" i="1" s="1"/>
  <c r="J436" i="1"/>
  <c r="U437" i="1" s="1"/>
  <c r="M435" i="1"/>
  <c r="T439" i="1"/>
  <c r="L435" i="1"/>
  <c r="N435" i="1"/>
  <c r="O435" i="1"/>
  <c r="P435" i="1" s="1"/>
  <c r="Q435" i="1" s="1"/>
  <c r="R435" i="1" s="1"/>
  <c r="S435" i="1" s="1"/>
  <c r="X436" i="1" l="1"/>
  <c r="Z436" i="1" s="1"/>
  <c r="V437" i="1"/>
  <c r="W437" i="1" s="1"/>
  <c r="X437" i="1" s="1"/>
  <c r="AA437" i="1"/>
  <c r="AC436" i="1"/>
  <c r="AB436" i="1"/>
  <c r="K436" i="1"/>
  <c r="AF436" i="1"/>
  <c r="AD436" i="1"/>
  <c r="AE436" i="1" s="1"/>
  <c r="AG436" i="1" s="1"/>
  <c r="Z437" i="1" l="1"/>
  <c r="Y437" i="1"/>
  <c r="AC437" i="1" s="1"/>
  <c r="L436" i="1"/>
  <c r="N436" i="1"/>
  <c r="O436" i="1"/>
  <c r="P436" i="1" s="1"/>
  <c r="Q436" i="1" s="1"/>
  <c r="R436" i="1" s="1"/>
  <c r="S436" i="1" s="1"/>
  <c r="M436" i="1"/>
  <c r="T440" i="1"/>
  <c r="J437" i="1"/>
  <c r="U438" i="1" s="1"/>
  <c r="V438" i="1" l="1"/>
  <c r="AA438" i="1"/>
  <c r="K437" i="1"/>
  <c r="AB437" i="1"/>
  <c r="AF437" i="1"/>
  <c r="AD437" i="1"/>
  <c r="AE437" i="1" s="1"/>
  <c r="AG437" i="1" s="1"/>
  <c r="W438" i="1" l="1"/>
  <c r="Y438" i="1" s="1"/>
  <c r="J438" i="1"/>
  <c r="U439" i="1" s="1"/>
  <c r="M437" i="1"/>
  <c r="L437" i="1"/>
  <c r="T441" i="1"/>
  <c r="O437" i="1"/>
  <c r="P437" i="1" s="1"/>
  <c r="Q437" i="1" s="1"/>
  <c r="R437" i="1" s="1"/>
  <c r="S437" i="1" s="1"/>
  <c r="N437" i="1"/>
  <c r="X438" i="1" l="1"/>
  <c r="Z438" i="1" s="1"/>
  <c r="AA439" i="1"/>
  <c r="V439" i="1"/>
  <c r="W439" i="1" s="1"/>
  <c r="X439" i="1" s="1"/>
  <c r="AC438" i="1"/>
  <c r="AD438" i="1" s="1"/>
  <c r="AE438" i="1" s="1"/>
  <c r="AG438" i="1" s="1"/>
  <c r="AF438" i="1"/>
  <c r="AB438" i="1"/>
  <c r="K438" i="1"/>
  <c r="Z439" i="1" l="1"/>
  <c r="Y439" i="1"/>
  <c r="J439" i="1"/>
  <c r="U440" i="1" s="1"/>
  <c r="N438" i="1"/>
  <c r="M438" i="1"/>
  <c r="T442" i="1"/>
  <c r="L438" i="1"/>
  <c r="O438" i="1"/>
  <c r="P438" i="1" s="1"/>
  <c r="Q438" i="1" s="1"/>
  <c r="R438" i="1" s="1"/>
  <c r="S438" i="1" s="1"/>
  <c r="AA440" i="1" l="1"/>
  <c r="V440" i="1"/>
  <c r="W440" i="1" s="1"/>
  <c r="X440" i="1" s="1"/>
  <c r="Z440" i="1" s="1"/>
  <c r="AC439" i="1"/>
  <c r="AF439" i="1"/>
  <c r="K439" i="1"/>
  <c r="AB439" i="1"/>
  <c r="AD439" i="1"/>
  <c r="AE439" i="1" s="1"/>
  <c r="AG439" i="1" s="1"/>
  <c r="Y440" i="1" l="1"/>
  <c r="M439" i="1"/>
  <c r="L439" i="1"/>
  <c r="O439" i="1"/>
  <c r="P439" i="1" s="1"/>
  <c r="Q439" i="1" s="1"/>
  <c r="R439" i="1" s="1"/>
  <c r="S439" i="1" s="1"/>
  <c r="T443" i="1"/>
  <c r="N439" i="1"/>
  <c r="J440" i="1"/>
  <c r="U441" i="1" s="1"/>
  <c r="AA441" i="1" l="1"/>
  <c r="V441" i="1"/>
  <c r="W441" i="1" s="1"/>
  <c r="X441" i="1" s="1"/>
  <c r="Z441" i="1" s="1"/>
  <c r="AC440" i="1"/>
  <c r="AB440" i="1"/>
  <c r="AF440" i="1"/>
  <c r="K440" i="1"/>
  <c r="AD440" i="1"/>
  <c r="AE440" i="1" s="1"/>
  <c r="AG440" i="1" s="1"/>
  <c r="Y441" i="1" l="1"/>
  <c r="J441" i="1"/>
  <c r="U442" i="1" s="1"/>
  <c r="M440" i="1"/>
  <c r="L440" i="1"/>
  <c r="T444" i="1"/>
  <c r="O440" i="1"/>
  <c r="P440" i="1" s="1"/>
  <c r="Q440" i="1" s="1"/>
  <c r="R440" i="1" s="1"/>
  <c r="S440" i="1" s="1"/>
  <c r="N440" i="1"/>
  <c r="AA442" i="1" l="1"/>
  <c r="V442" i="1"/>
  <c r="W442" i="1" s="1"/>
  <c r="X442" i="1" s="1"/>
  <c r="Z442" i="1" s="1"/>
  <c r="AC441" i="1"/>
  <c r="AF441" i="1"/>
  <c r="K441" i="1"/>
  <c r="AB441" i="1"/>
  <c r="AD441" i="1"/>
  <c r="AE441" i="1" s="1"/>
  <c r="AG441" i="1" s="1"/>
  <c r="Y442" i="1" l="1"/>
  <c r="J442" i="1"/>
  <c r="U443" i="1" s="1"/>
  <c r="N441" i="1"/>
  <c r="T445" i="1"/>
  <c r="O441" i="1"/>
  <c r="P441" i="1" s="1"/>
  <c r="Q441" i="1" s="1"/>
  <c r="R441" i="1" s="1"/>
  <c r="S441" i="1" s="1"/>
  <c r="M441" i="1"/>
  <c r="L441" i="1"/>
  <c r="V443" i="1" l="1"/>
  <c r="W443" i="1" s="1"/>
  <c r="X443" i="1" s="1"/>
  <c r="Z443" i="1" s="1"/>
  <c r="AA443" i="1"/>
  <c r="AC442" i="1"/>
  <c r="AF442" i="1"/>
  <c r="AB442" i="1"/>
  <c r="K442" i="1"/>
  <c r="AD442" i="1"/>
  <c r="AE442" i="1" s="1"/>
  <c r="AG442" i="1" s="1"/>
  <c r="Y443" i="1" l="1"/>
  <c r="AC443" i="1" s="1"/>
  <c r="J443" i="1"/>
  <c r="U444" i="1" s="1"/>
  <c r="T446" i="1"/>
  <c r="N442" i="1"/>
  <c r="M442" i="1"/>
  <c r="L442" i="1"/>
  <c r="O442" i="1"/>
  <c r="P442" i="1" s="1"/>
  <c r="Q442" i="1" s="1"/>
  <c r="R442" i="1" s="1"/>
  <c r="S442" i="1" s="1"/>
  <c r="AA444" i="1" l="1"/>
  <c r="V444" i="1"/>
  <c r="AB443" i="1"/>
  <c r="K443" i="1"/>
  <c r="AF443" i="1"/>
  <c r="AD443" i="1"/>
  <c r="AE443" i="1" s="1"/>
  <c r="AG443" i="1" s="1"/>
  <c r="W444" i="1" l="1"/>
  <c r="Y444" i="1" s="1"/>
  <c r="N443" i="1"/>
  <c r="T447" i="1"/>
  <c r="L443" i="1"/>
  <c r="M443" i="1"/>
  <c r="O443" i="1"/>
  <c r="P443" i="1" s="1"/>
  <c r="Q443" i="1" s="1"/>
  <c r="R443" i="1" s="1"/>
  <c r="S443" i="1" s="1"/>
  <c r="J444" i="1"/>
  <c r="U445" i="1" s="1"/>
  <c r="X444" i="1" l="1"/>
  <c r="Z444" i="1" s="1"/>
  <c r="V445" i="1"/>
  <c r="W445" i="1" s="1"/>
  <c r="X445" i="1" s="1"/>
  <c r="AA445" i="1"/>
  <c r="AC444" i="1"/>
  <c r="AD444" i="1" s="1"/>
  <c r="AE444" i="1" s="1"/>
  <c r="AG444" i="1" s="1"/>
  <c r="AB444" i="1"/>
  <c r="K444" i="1"/>
  <c r="AF444" i="1"/>
  <c r="Z445" i="1" l="1"/>
  <c r="Y445" i="1"/>
  <c r="AC445" i="1" s="1"/>
  <c r="L444" i="1"/>
  <c r="M444" i="1"/>
  <c r="N444" i="1"/>
  <c r="O444" i="1"/>
  <c r="P444" i="1" s="1"/>
  <c r="Q444" i="1" s="1"/>
  <c r="R444" i="1" s="1"/>
  <c r="S444" i="1" s="1"/>
  <c r="T448" i="1"/>
  <c r="J445" i="1"/>
  <c r="U446" i="1" s="1"/>
  <c r="AA446" i="1" l="1"/>
  <c r="V446" i="1"/>
  <c r="W446" i="1" s="1"/>
  <c r="AB445" i="1"/>
  <c r="AF445" i="1"/>
  <c r="K445" i="1"/>
  <c r="AD445" i="1"/>
  <c r="AE445" i="1" s="1"/>
  <c r="AG445" i="1" s="1"/>
  <c r="X446" i="1" l="1"/>
  <c r="Z446" i="1" s="1"/>
  <c r="Y446" i="1"/>
  <c r="J446" i="1"/>
  <c r="U447" i="1" s="1"/>
  <c r="O445" i="1"/>
  <c r="P445" i="1" s="1"/>
  <c r="Q445" i="1" s="1"/>
  <c r="R445" i="1" s="1"/>
  <c r="S445" i="1" s="1"/>
  <c r="N445" i="1"/>
  <c r="M445" i="1"/>
  <c r="T449" i="1"/>
  <c r="L445" i="1"/>
  <c r="AA447" i="1" l="1"/>
  <c r="V447" i="1"/>
  <c r="W447" i="1" s="1"/>
  <c r="X447" i="1" s="1"/>
  <c r="Z447" i="1" s="1"/>
  <c r="AC446" i="1"/>
  <c r="K446" i="1"/>
  <c r="AF446" i="1"/>
  <c r="AB446" i="1"/>
  <c r="AD446" i="1"/>
  <c r="AE446" i="1" s="1"/>
  <c r="AG446" i="1" s="1"/>
  <c r="Y447" i="1" l="1"/>
  <c r="J447" i="1"/>
  <c r="U448" i="1" s="1"/>
  <c r="L446" i="1"/>
  <c r="O446" i="1"/>
  <c r="P446" i="1" s="1"/>
  <c r="Q446" i="1" s="1"/>
  <c r="R446" i="1" s="1"/>
  <c r="S446" i="1" s="1"/>
  <c r="M446" i="1"/>
  <c r="T450" i="1"/>
  <c r="N446" i="1"/>
  <c r="V448" i="1" l="1"/>
  <c r="AA448" i="1"/>
  <c r="AC447" i="1"/>
  <c r="AB447" i="1"/>
  <c r="K447" i="1"/>
  <c r="AF447" i="1"/>
  <c r="AD447" i="1"/>
  <c r="AE447" i="1" s="1"/>
  <c r="AG447" i="1" s="1"/>
  <c r="W448" i="1" l="1"/>
  <c r="Y448" i="1" s="1"/>
  <c r="L447" i="1"/>
  <c r="M447" i="1"/>
  <c r="O447" i="1"/>
  <c r="P447" i="1" s="1"/>
  <c r="Q447" i="1" s="1"/>
  <c r="R447" i="1" s="1"/>
  <c r="S447" i="1" s="1"/>
  <c r="N447" i="1"/>
  <c r="T451" i="1"/>
  <c r="J448" i="1"/>
  <c r="U449" i="1" s="1"/>
  <c r="X448" i="1" l="1"/>
  <c r="Z448" i="1" s="1"/>
  <c r="V449" i="1"/>
  <c r="W449" i="1" s="1"/>
  <c r="X449" i="1" s="1"/>
  <c r="AA449" i="1"/>
  <c r="AC448" i="1"/>
  <c r="K448" i="1"/>
  <c r="AF448" i="1"/>
  <c r="AB448" i="1"/>
  <c r="AD448" i="1"/>
  <c r="AE448" i="1" s="1"/>
  <c r="AG448" i="1" s="1"/>
  <c r="Z449" i="1" l="1"/>
  <c r="Y449" i="1"/>
  <c r="AC449" i="1" s="1"/>
  <c r="J16" i="1"/>
  <c r="J449" i="1"/>
  <c r="U450" i="1" s="1"/>
  <c r="M448" i="1"/>
  <c r="N448" i="1"/>
  <c r="L448" i="1"/>
  <c r="T452" i="1"/>
  <c r="O448" i="1"/>
  <c r="P448" i="1" s="1"/>
  <c r="Q448" i="1" s="1"/>
  <c r="R448" i="1" s="1"/>
  <c r="S448" i="1" s="1"/>
  <c r="AA450" i="1" l="1"/>
  <c r="V450" i="1"/>
  <c r="W450" i="1" s="1"/>
  <c r="AF449" i="1"/>
  <c r="AB449" i="1"/>
  <c r="K449" i="1"/>
  <c r="AD449" i="1"/>
  <c r="AE449" i="1" s="1"/>
  <c r="AG449" i="1" s="1"/>
  <c r="X450" i="1" l="1"/>
  <c r="Z450" i="1" s="1"/>
  <c r="Y450" i="1"/>
  <c r="J450" i="1"/>
  <c r="U451" i="1" s="1"/>
  <c r="O449" i="1"/>
  <c r="P449" i="1" s="1"/>
  <c r="Q449" i="1" s="1"/>
  <c r="R449" i="1" s="1"/>
  <c r="S449" i="1" s="1"/>
  <c r="N449" i="1"/>
  <c r="L449" i="1"/>
  <c r="M449" i="1"/>
  <c r="T453" i="1"/>
  <c r="AA451" i="1" l="1"/>
  <c r="V451" i="1"/>
  <c r="W451" i="1" s="1"/>
  <c r="X451" i="1" s="1"/>
  <c r="Z451" i="1" s="1"/>
  <c r="AC450" i="1"/>
  <c r="K450" i="1"/>
  <c r="AB450" i="1"/>
  <c r="AF450" i="1"/>
  <c r="AD450" i="1"/>
  <c r="AE450" i="1" s="1"/>
  <c r="AG450" i="1" s="1"/>
  <c r="Y451" i="1" l="1"/>
  <c r="J451" i="1"/>
  <c r="U452" i="1" s="1"/>
  <c r="M450" i="1"/>
  <c r="O450" i="1"/>
  <c r="P450" i="1" s="1"/>
  <c r="Q450" i="1" s="1"/>
  <c r="R450" i="1" s="1"/>
  <c r="S450" i="1" s="1"/>
  <c r="L450" i="1"/>
  <c r="T454" i="1"/>
  <c r="N450" i="1"/>
  <c r="V452" i="1" l="1"/>
  <c r="W452" i="1" s="1"/>
  <c r="X452" i="1" s="1"/>
  <c r="Z452" i="1" s="1"/>
  <c r="AA452" i="1"/>
  <c r="AC451" i="1"/>
  <c r="AF451" i="1"/>
  <c r="AB451" i="1"/>
  <c r="K451" i="1"/>
  <c r="AD451" i="1"/>
  <c r="AE451" i="1" s="1"/>
  <c r="AG451" i="1" s="1"/>
  <c r="Y452" i="1" l="1"/>
  <c r="AC452" i="1" s="1"/>
  <c r="O451" i="1"/>
  <c r="P451" i="1" s="1"/>
  <c r="Q451" i="1" s="1"/>
  <c r="R451" i="1" s="1"/>
  <c r="S451" i="1" s="1"/>
  <c r="T455" i="1"/>
  <c r="N451" i="1"/>
  <c r="M451" i="1"/>
  <c r="L451" i="1"/>
  <c r="J452" i="1"/>
  <c r="U453" i="1" s="1"/>
  <c r="V453" i="1" l="1"/>
  <c r="W453" i="1" s="1"/>
  <c r="AA453" i="1"/>
  <c r="K452" i="1"/>
  <c r="AB452" i="1"/>
  <c r="AF452" i="1"/>
  <c r="AD452" i="1"/>
  <c r="AE452" i="1" s="1"/>
  <c r="AG452" i="1" s="1"/>
  <c r="X453" i="1" l="1"/>
  <c r="Z453" i="1" s="1"/>
  <c r="Y453" i="1"/>
  <c r="J453" i="1"/>
  <c r="U454" i="1" s="1"/>
  <c r="N452" i="1"/>
  <c r="M452" i="1"/>
  <c r="L452" i="1"/>
  <c r="O452" i="1"/>
  <c r="P452" i="1" s="1"/>
  <c r="Q452" i="1" s="1"/>
  <c r="R452" i="1" s="1"/>
  <c r="S452" i="1" s="1"/>
  <c r="T456" i="1"/>
  <c r="AA454" i="1" l="1"/>
  <c r="V454" i="1"/>
  <c r="W454" i="1" s="1"/>
  <c r="X454" i="1" s="1"/>
  <c r="Z454" i="1" s="1"/>
  <c r="AC453" i="1"/>
  <c r="K453" i="1"/>
  <c r="AF453" i="1"/>
  <c r="AB453" i="1"/>
  <c r="AD453" i="1"/>
  <c r="AE453" i="1" s="1"/>
  <c r="AG453" i="1" s="1"/>
  <c r="Y454" i="1" l="1"/>
  <c r="J454" i="1"/>
  <c r="U455" i="1" s="1"/>
  <c r="M453" i="1"/>
  <c r="L453" i="1"/>
  <c r="N453" i="1"/>
  <c r="O453" i="1"/>
  <c r="P453" i="1" s="1"/>
  <c r="Q453" i="1" s="1"/>
  <c r="R453" i="1" s="1"/>
  <c r="S453" i="1" s="1"/>
  <c r="V455" i="1" l="1"/>
  <c r="W455" i="1" s="1"/>
  <c r="X455" i="1" s="1"/>
  <c r="Z455" i="1" s="1"/>
  <c r="AA455" i="1"/>
  <c r="AC454" i="1"/>
  <c r="AF454" i="1"/>
  <c r="AB454" i="1"/>
  <c r="K454" i="1"/>
  <c r="AD454" i="1"/>
  <c r="AE454" i="1" s="1"/>
  <c r="AG454" i="1" s="1"/>
  <c r="Y455" i="1" l="1"/>
  <c r="AC455" i="1" s="1"/>
  <c r="J455" i="1"/>
  <c r="U456" i="1" s="1"/>
  <c r="M454" i="1"/>
  <c r="N454" i="1"/>
  <c r="L454" i="1"/>
  <c r="O454" i="1"/>
  <c r="P454" i="1" s="1"/>
  <c r="Q454" i="1" s="1"/>
  <c r="R454" i="1" s="1"/>
  <c r="S454" i="1" s="1"/>
  <c r="V456" i="1" l="1"/>
  <c r="W456" i="1" s="1"/>
  <c r="AA456" i="1"/>
  <c r="AB455" i="1"/>
  <c r="K455" i="1"/>
  <c r="AF455" i="1"/>
  <c r="AD455" i="1"/>
  <c r="AE455" i="1" s="1"/>
  <c r="AG455" i="1" s="1"/>
  <c r="X456" i="1" l="1"/>
  <c r="Z456" i="1" s="1"/>
  <c r="Y456" i="1"/>
  <c r="AC456" i="1" s="1"/>
  <c r="J456" i="1"/>
  <c r="O455" i="1"/>
  <c r="P455" i="1" s="1"/>
  <c r="Q455" i="1" s="1"/>
  <c r="R455" i="1" s="1"/>
  <c r="S455" i="1" s="1"/>
  <c r="M455" i="1"/>
  <c r="L455" i="1"/>
  <c r="N455" i="1"/>
  <c r="AF456" i="1" l="1"/>
  <c r="AB456" i="1"/>
  <c r="K456" i="1"/>
  <c r="AD456" i="1"/>
  <c r="AE456" i="1" s="1"/>
  <c r="AG456" i="1" s="1"/>
  <c r="N456" i="1" l="1"/>
  <c r="O456" i="1"/>
  <c r="P456" i="1" s="1"/>
  <c r="Q456" i="1" s="1"/>
  <c r="R456" i="1" s="1"/>
  <c r="S456" i="1" s="1"/>
  <c r="M456" i="1"/>
  <c r="L456" i="1"/>
  <c r="J17" i="1" s="1"/>
  <c r="J19" i="1" s="1"/>
</calcChain>
</file>

<file path=xl/sharedStrings.xml><?xml version="1.0" encoding="utf-8"?>
<sst xmlns="http://schemas.openxmlformats.org/spreadsheetml/2006/main" count="55" uniqueCount="53">
  <si>
    <t>Tag</t>
  </si>
  <si>
    <t>Gesunde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</si>
  <si>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</si>
  <si>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</si>
  <si>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</si>
  <si>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</si>
  <si>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</si>
  <si>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</si>
  <si>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</si>
  <si>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</si>
  <si>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</si>
  <si>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</si>
  <si>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</si>
  <si>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</si>
  <si>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</si>
  <si>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Geschätzte Todesopfer</t>
  </si>
  <si>
    <t>dauer</t>
  </si>
  <si>
    <t>aktiv Infizierte</t>
  </si>
  <si>
    <t>Lukas Steindl</t>
  </si>
  <si>
    <t>Zusätzlich infizierte nach transmissionrate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</si>
  <si>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</si>
  <si>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</si>
  <si>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</si>
  <si>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</si>
  <si>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</si>
  <si>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</si>
  <si>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</si>
  <si>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</si>
  <si>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</si>
  <si>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</si>
  <si>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</si>
  <si>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</si>
  <si>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</si>
  <si>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</si>
  <si>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Tage ansteckend</t>
  </si>
  <si>
    <t>Autor</t>
  </si>
  <si>
    <t>Datum</t>
  </si>
  <si>
    <t>Actual Deaths</t>
  </si>
  <si>
    <t>Actuals infected</t>
  </si>
  <si>
    <t>Dauer der Pandemie in Österreich</t>
  </si>
  <si>
    <t>Datum des ersten Falls</t>
  </si>
  <si>
    <t>Total Sum of Squares</t>
  </si>
  <si>
    <t>Tag an dem die Maßnahmen gesetzt wurden</t>
  </si>
  <si>
    <t>28.3.2020</t>
  </si>
  <si>
    <t>Zu beginn infiziert</t>
  </si>
  <si>
    <t>Todesrate bei kritischem Verlauf gut behandelt</t>
  </si>
  <si>
    <t>Todesrate bei kritischem Verlauf schlecht behandelt</t>
  </si>
  <si>
    <t>Ansteckungen pro ansteckend Infizierten pro Tag Vor Maßnahme</t>
  </si>
  <si>
    <t>Ansteckungen pro ansteckend Infizierten pro Tag nach Maßnahme</t>
  </si>
  <si>
    <t>erste Ableitung</t>
  </si>
  <si>
    <t>zweite Ableitung</t>
  </si>
  <si>
    <t>Durchschnittliche Abnahme der Ursprünglichen Zunahme pro Tag</t>
  </si>
  <si>
    <t>Abnahmefaktor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</si>
</sst>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rgb="FF24292E"/>
      <name val="Segoe UI"/>
      <family val="2"/>
    </font>
    <font>
      <sz val="6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  <xf numFmtId="0" fontId="6" fillId="3" borderId="0" xfId="0" applyFont="1" applyFill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9" fontId="2" fillId="0" borderId="0" xfId="0" applyNumberFormat="1" applyFont="1"/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/>
    <xf numFmtId="0" fontId="0" fillId="2" borderId="0" xfId="0" applyFill="1" applyBorder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4776862407063"/>
          <c:y val="0.14809823024833768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Tabelle1!$P$27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Tabelle1!$H$28:$H$210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Tabelle1!$P$28:$P$211</c:f>
              <c:numCache>
                <c:formatCode>General</c:formatCode>
                <c:ptCount val="184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14.89613033254831</c:v>
                </c:pt>
                <c:pt idx="7">
                  <c:v>18.292246247762829</c:v>
                </c:pt>
                <c:pt idx="8">
                  <c:v>21.688347745704757</c:v>
                </c:pt>
                <c:pt idx="9">
                  <c:v>25.084434826435299</c:v>
                </c:pt>
                <c:pt idx="10">
                  <c:v>28.480507490015665</c:v>
                </c:pt>
                <c:pt idx="11">
                  <c:v>31.876565736507047</c:v>
                </c:pt>
                <c:pt idx="12">
                  <c:v>36.275514562484133</c:v>
                </c:pt>
                <c:pt idx="13">
                  <c:v>41.677334423160048</c:v>
                </c:pt>
                <c:pt idx="14">
                  <c:v>36.582002002093525</c:v>
                </c:pt>
                <c:pt idx="15">
                  <c:v>43.989383722239246</c:v>
                </c:pt>
                <c:pt idx="16">
                  <c:v>52.399540797491184</c:v>
                </c:pt>
                <c:pt idx="17">
                  <c:v>61.812438598023142</c:v>
                </c:pt>
                <c:pt idx="18">
                  <c:v>72.524185153422252</c:v>
                </c:pt>
                <c:pt idx="19">
                  <c:v>84.830862826908799</c:v>
                </c:pt>
                <c:pt idx="20">
                  <c:v>92.236670455750229</c:v>
                </c:pt>
                <c:pt idx="21">
                  <c:v>101.82951451131095</c:v>
                </c:pt>
                <c:pt idx="22">
                  <c:v>113.90536415840138</c:v>
                </c:pt>
                <c:pt idx="23">
                  <c:v>128.76013301807265</c:v>
                </c:pt>
                <c:pt idx="24">
                  <c:v>146.77710702844092</c:v>
                </c:pt>
                <c:pt idx="25">
                  <c:v>168.42691281772284</c:v>
                </c:pt>
                <c:pt idx="26">
                  <c:v>191.25938517634677</c:v>
                </c:pt>
                <c:pt idx="27">
                  <c:v>215.919933306442</c:v>
                </c:pt>
                <c:pt idx="28">
                  <c:v>243.14120552699637</c:v>
                </c:pt>
                <c:pt idx="29">
                  <c:v>273.74312900895882</c:v>
                </c:pt>
                <c:pt idx="30">
                  <c:v>308.65833106060995</c:v>
                </c:pt>
                <c:pt idx="31">
                  <c:v>348.95812008005055</c:v>
                </c:pt>
                <c:pt idx="32">
                  <c:v>394.69409119627318</c:v>
                </c:pt>
                <c:pt idx="33">
                  <c:v>446.10801786035557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Tabelle1!$Q$27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Tabelle1!$H$28:$H$210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Tabelle1!$Q$28:$Q$211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7.0531896052609682</c:v>
                </c:pt>
                <c:pt idx="35">
                  <c:v>74.833139347387601</c:v>
                </c:pt>
                <c:pt idx="36">
                  <c:v>150.4212728538796</c:v>
                </c:pt>
                <c:pt idx="37">
                  <c:v>235.10598338336138</c:v>
                </c:pt>
                <c:pt idx="38">
                  <c:v>330.10202978418056</c:v>
                </c:pt>
                <c:pt idx="39">
                  <c:v>436.60632741175766</c:v>
                </c:pt>
                <c:pt idx="40">
                  <c:v>558.86751849355892</c:v>
                </c:pt>
                <c:pt idx="41">
                  <c:v>698.24357314201825</c:v>
                </c:pt>
                <c:pt idx="42">
                  <c:v>856.28859297367785</c:v>
                </c:pt>
                <c:pt idx="43">
                  <c:v>1034.8446274143887</c:v>
                </c:pt>
                <c:pt idx="44">
                  <c:v>1235.9928356117791</c:v>
                </c:pt>
                <c:pt idx="45">
                  <c:v>1462.0208181186554</c:v>
                </c:pt>
                <c:pt idx="46">
                  <c:v>1717.1807414682003</c:v>
                </c:pt>
                <c:pt idx="47">
                  <c:v>2005.9211000513715</c:v>
                </c:pt>
                <c:pt idx="48">
                  <c:v>2332.9152077689996</c:v>
                </c:pt>
                <c:pt idx="49">
                  <c:v>2703.115408847827</c:v>
                </c:pt>
                <c:pt idx="50">
                  <c:v>3121.7851758777524</c:v>
                </c:pt>
                <c:pt idx="51">
                  <c:v>3594.5116441618843</c:v>
                </c:pt>
                <c:pt idx="52">
                  <c:v>4128.07375042084</c:v>
                </c:pt>
                <c:pt idx="53">
                  <c:v>4730.4306684202074</c:v>
                </c:pt>
                <c:pt idx="54">
                  <c:v>5409.7065434660863</c:v>
                </c:pt>
                <c:pt idx="55">
                  <c:v>6176.181808310922</c:v>
                </c:pt>
                <c:pt idx="56">
                  <c:v>7041.277172312748</c:v>
                </c:pt>
                <c:pt idx="57">
                  <c:v>8017.5234610937314</c:v>
                </c:pt>
                <c:pt idx="58">
                  <c:v>9118.8906891220668</c:v>
                </c:pt>
                <c:pt idx="59">
                  <c:v>10361.085072253933</c:v>
                </c:pt>
                <c:pt idx="60">
                  <c:v>11760.633440233292</c:v>
                </c:pt>
                <c:pt idx="61">
                  <c:v>13336.276050093669</c:v>
                </c:pt>
                <c:pt idx="62">
                  <c:v>15109.131642823428</c:v>
                </c:pt>
                <c:pt idx="63">
                  <c:v>17102.798238379673</c:v>
                </c:pt>
                <c:pt idx="64">
                  <c:v>19343.527648657571</c:v>
                </c:pt>
                <c:pt idx="65">
                  <c:v>21860.449695207313</c:v>
                </c:pt>
                <c:pt idx="66">
                  <c:v>24684.964942710059</c:v>
                </c:pt>
                <c:pt idx="67">
                  <c:v>27850.988276231041</c:v>
                </c:pt>
                <c:pt idx="68">
                  <c:v>31395.144616129386</c:v>
                </c:pt>
                <c:pt idx="69">
                  <c:v>35356.872766979606</c:v>
                </c:pt>
                <c:pt idx="70">
                  <c:v>39778.43843700493</c:v>
                </c:pt>
                <c:pt idx="71">
                  <c:v>44704.850907154127</c:v>
                </c:pt>
                <c:pt idx="72">
                  <c:v>50183.175580330782</c:v>
                </c:pt>
                <c:pt idx="73">
                  <c:v>56261.705987591442</c:v>
                </c:pt>
                <c:pt idx="74">
                  <c:v>62989.235226197663</c:v>
                </c:pt>
                <c:pt idx="75">
                  <c:v>70413.494934663409</c:v>
                </c:pt>
                <c:pt idx="76">
                  <c:v>78579.564917216805</c:v>
                </c:pt>
                <c:pt idx="77">
                  <c:v>87527.908207073531</c:v>
                </c:pt>
                <c:pt idx="78">
                  <c:v>97291.749990029712</c:v>
                </c:pt>
                <c:pt idx="79">
                  <c:v>107893.77917201712</c:v>
                </c:pt>
                <c:pt idx="80">
                  <c:v>119342.57207020413</c:v>
                </c:pt>
                <c:pt idx="81">
                  <c:v>131627.95554362374</c:v>
                </c:pt>
                <c:pt idx="82">
                  <c:v>144715.79287930811</c:v>
                </c:pt>
                <c:pt idx="83">
                  <c:v>158542.33422113708</c:v>
                </c:pt>
                <c:pt idx="84">
                  <c:v>173008.27163978005</c:v>
                </c:pt>
                <c:pt idx="85">
                  <c:v>187972.76851563671</c:v>
                </c:pt>
                <c:pt idx="86">
                  <c:v>203248.18519878213</c:v>
                </c:pt>
                <c:pt idx="87">
                  <c:v>218595.73630421353</c:v>
                </c:pt>
                <c:pt idx="88">
                  <c:v>233722.79067447537</c:v>
                </c:pt>
                <c:pt idx="89">
                  <c:v>248282.62989157127</c:v>
                </c:pt>
                <c:pt idx="90">
                  <c:v>261877.50677623361</c:v>
                </c:pt>
                <c:pt idx="91">
                  <c:v>274065.76545369427</c:v>
                </c:pt>
                <c:pt idx="92">
                  <c:v>284373.75209381641</c:v>
                </c:pt>
                <c:pt idx="93">
                  <c:v>292312.72447529162</c:v>
                </c:pt>
                <c:pt idx="94">
                  <c:v>297400.43959659262</c:v>
                </c:pt>
                <c:pt idx="95">
                  <c:v>299186.73756523657</c:v>
                </c:pt>
                <c:pt idx="96">
                  <c:v>297281.65354279539</c:v>
                </c:pt>
                <c:pt idx="97">
                  <c:v>291384.13259378256</c:v>
                </c:pt>
                <c:pt idx="98">
                  <c:v>281309.13387708331</c:v>
                </c:pt>
                <c:pt idx="99">
                  <c:v>267010.80956990266</c:v>
                </c:pt>
                <c:pt idx="100">
                  <c:v>248599.57148644124</c:v>
                </c:pt>
                <c:pt idx="101">
                  <c:v>226351.48289691834</c:v>
                </c:pt>
                <c:pt idx="102">
                  <c:v>202785.74327904978</c:v>
                </c:pt>
                <c:pt idx="103">
                  <c:v>178873.540780707</c:v>
                </c:pt>
                <c:pt idx="104">
                  <c:v>154940.99710333758</c:v>
                </c:pt>
                <c:pt idx="105">
                  <c:v>131359.75942967224</c:v>
                </c:pt>
                <c:pt idx="106">
                  <c:v>108537.47174463455</c:v>
                </c:pt>
                <c:pt idx="107">
                  <c:v>86903.886099868178</c:v>
                </c:pt>
                <c:pt idx="108">
                  <c:v>66892.891633543652</c:v>
                </c:pt>
                <c:pt idx="109">
                  <c:v>48921.279778296412</c:v>
                </c:pt>
                <c:pt idx="110">
                  <c:v>33365.601637842599</c:v>
                </c:pt>
                <c:pt idx="111">
                  <c:v>20538.93940669224</c:v>
                </c:pt>
                <c:pt idx="112">
                  <c:v>10669.668711090182</c:v>
                </c:pt>
                <c:pt idx="113">
                  <c:v>3884.2720438411461</c:v>
                </c:pt>
                <c:pt idx="114">
                  <c:v>195.92797562787314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Tabelle1!$N$27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Tabelle1!$H$28:$H$210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Tabelle1!$N$28:$N$211</c:f>
              <c:numCache>
                <c:formatCode>General</c:formatCode>
                <c:ptCount val="184"/>
                <c:pt idx="0">
                  <c:v>103.5</c:v>
                </c:pt>
                <c:pt idx="1">
                  <c:v>103.5</c:v>
                </c:pt>
                <c:pt idx="2">
                  <c:v>103.5</c:v>
                </c:pt>
                <c:pt idx="3">
                  <c:v>103.5</c:v>
                </c:pt>
                <c:pt idx="4">
                  <c:v>103.5</c:v>
                </c:pt>
                <c:pt idx="5">
                  <c:v>103.5</c:v>
                </c:pt>
                <c:pt idx="6">
                  <c:v>134.06517299293481</c:v>
                </c:pt>
                <c:pt idx="7">
                  <c:v>164.63021622986545</c:v>
                </c:pt>
                <c:pt idx="8">
                  <c:v>195.19512971134279</c:v>
                </c:pt>
                <c:pt idx="9">
                  <c:v>225.7599134379177</c:v>
                </c:pt>
                <c:pt idx="10">
                  <c:v>256.32456741014096</c:v>
                </c:pt>
                <c:pt idx="11">
                  <c:v>286.88909162856345</c:v>
                </c:pt>
                <c:pt idx="12">
                  <c:v>326.47963106235716</c:v>
                </c:pt>
                <c:pt idx="13">
                  <c:v>375.09600980844039</c:v>
                </c:pt>
                <c:pt idx="14">
                  <c:v>329.23801801884173</c:v>
                </c:pt>
                <c:pt idx="15">
                  <c:v>395.90445350015324</c:v>
                </c:pt>
                <c:pt idx="16">
                  <c:v>471.59586717742064</c:v>
                </c:pt>
                <c:pt idx="17">
                  <c:v>556.31194738220825</c:v>
                </c:pt>
                <c:pt idx="18">
                  <c:v>652.71766638080032</c:v>
                </c:pt>
                <c:pt idx="19">
                  <c:v>763.47776544217913</c:v>
                </c:pt>
                <c:pt idx="20">
                  <c:v>830.13003410175202</c:v>
                </c:pt>
                <c:pt idx="21">
                  <c:v>916.46563060179858</c:v>
                </c:pt>
                <c:pt idx="22">
                  <c:v>1025.1482774256124</c:v>
                </c:pt>
                <c:pt idx="23">
                  <c:v>1158.8411971626538</c:v>
                </c:pt>
                <c:pt idx="24">
                  <c:v>1320.9939632559683</c:v>
                </c:pt>
                <c:pt idx="25">
                  <c:v>1515.8422153595054</c:v>
                </c:pt>
                <c:pt idx="26">
                  <c:v>1721.3344665871207</c:v>
                </c:pt>
                <c:pt idx="27">
                  <c:v>1943.2793997579781</c:v>
                </c:pt>
                <c:pt idx="28">
                  <c:v>2188.2708497429676</c:v>
                </c:pt>
                <c:pt idx="29">
                  <c:v>2463.688161080629</c:v>
                </c:pt>
                <c:pt idx="30">
                  <c:v>2777.9249795454894</c:v>
                </c:pt>
                <c:pt idx="31">
                  <c:v>3140.6230807204547</c:v>
                </c:pt>
                <c:pt idx="32">
                  <c:v>3552.2468207664588</c:v>
                </c:pt>
                <c:pt idx="33">
                  <c:v>4014.9721607431998</c:v>
                </c:pt>
                <c:pt idx="34">
                  <c:v>4563.4787064473485</c:v>
                </c:pt>
                <c:pt idx="35">
                  <c:v>5173.498254126489</c:v>
                </c:pt>
                <c:pt idx="36">
                  <c:v>5853.7914556849164</c:v>
                </c:pt>
                <c:pt idx="37">
                  <c:v>6615.9538504502516</c:v>
                </c:pt>
                <c:pt idx="38">
                  <c:v>7470.918268057625</c:v>
                </c:pt>
                <c:pt idx="39">
                  <c:v>8429.4569467058191</c:v>
                </c:pt>
                <c:pt idx="40">
                  <c:v>9529.8076664420314</c:v>
                </c:pt>
                <c:pt idx="41">
                  <c:v>10784.192158278165</c:v>
                </c:pt>
                <c:pt idx="42">
                  <c:v>12206.597336763101</c:v>
                </c:pt>
                <c:pt idx="43">
                  <c:v>13813.601646729498</c:v>
                </c:pt>
                <c:pt idx="44">
                  <c:v>15623.935520506013</c:v>
                </c:pt>
                <c:pt idx="45">
                  <c:v>17658.1873630679</c:v>
                </c:pt>
                <c:pt idx="46">
                  <c:v>19954.626673213799</c:v>
                </c:pt>
                <c:pt idx="47">
                  <c:v>22553.289900462343</c:v>
                </c:pt>
                <c:pt idx="48">
                  <c:v>25496.236869920998</c:v>
                </c:pt>
                <c:pt idx="49">
                  <c:v>28828.038679630445</c:v>
                </c:pt>
                <c:pt idx="50">
                  <c:v>32596.06658289977</c:v>
                </c:pt>
                <c:pt idx="51">
                  <c:v>36850.604797456959</c:v>
                </c:pt>
                <c:pt idx="52">
                  <c:v>41652.663753787558</c:v>
                </c:pt>
                <c:pt idx="53">
                  <c:v>47073.876015781861</c:v>
                </c:pt>
                <c:pt idx="54">
                  <c:v>53187.358891194774</c:v>
                </c:pt>
                <c:pt idx="55">
                  <c:v>60085.6362747983</c:v>
                </c:pt>
                <c:pt idx="56">
                  <c:v>67871.494550814721</c:v>
                </c:pt>
                <c:pt idx="57">
                  <c:v>76657.71114984357</c:v>
                </c:pt>
                <c:pt idx="58">
                  <c:v>86570.016202098603</c:v>
                </c:pt>
                <c:pt idx="59">
                  <c:v>97749.765650285393</c:v>
                </c:pt>
                <c:pt idx="60">
                  <c:v>110345.70096209963</c:v>
                </c:pt>
                <c:pt idx="61">
                  <c:v>124526.48445084301</c:v>
                </c:pt>
                <c:pt idx="62">
                  <c:v>140482.18478541085</c:v>
                </c:pt>
                <c:pt idx="63">
                  <c:v>158425.18414541706</c:v>
                </c:pt>
                <c:pt idx="64">
                  <c:v>178591.74883791813</c:v>
                </c:pt>
                <c:pt idx="65">
                  <c:v>201244.04725686583</c:v>
                </c:pt>
                <c:pt idx="66">
                  <c:v>226664.68448439051</c:v>
                </c:pt>
                <c:pt idx="67">
                  <c:v>255158.89448607934</c:v>
                </c:pt>
                <c:pt idx="68">
                  <c:v>287056.30154516443</c:v>
                </c:pt>
                <c:pt idx="69">
                  <c:v>322711.85490281641</c:v>
                </c:pt>
                <c:pt idx="70">
                  <c:v>362505.94593304436</c:v>
                </c:pt>
                <c:pt idx="71">
                  <c:v>406843.65816438716</c:v>
                </c:pt>
                <c:pt idx="72">
                  <c:v>456148.58022297703</c:v>
                </c:pt>
                <c:pt idx="73">
                  <c:v>510855.35388832295</c:v>
                </c:pt>
                <c:pt idx="74">
                  <c:v>571403.11703577894</c:v>
                </c:pt>
                <c:pt idx="75">
                  <c:v>638221.45441197068</c:v>
                </c:pt>
                <c:pt idx="76">
                  <c:v>711716.08425495122</c:v>
                </c:pt>
                <c:pt idx="77">
                  <c:v>792251.17386366182</c:v>
                </c:pt>
                <c:pt idx="78">
                  <c:v>880125.7499102673</c:v>
                </c:pt>
                <c:pt idx="79">
                  <c:v>975544.0125481541</c:v>
                </c:pt>
                <c:pt idx="80">
                  <c:v>1078583.148631837</c:v>
                </c:pt>
                <c:pt idx="81">
                  <c:v>1189151.5998926135</c:v>
                </c:pt>
                <c:pt idx="82">
                  <c:v>1306942.135913773</c:v>
                </c:pt>
                <c:pt idx="83">
                  <c:v>1431381.0079902336</c:v>
                </c:pt>
                <c:pt idx="84">
                  <c:v>1561574.4447580206</c:v>
                </c:pt>
                <c:pt idx="85">
                  <c:v>1696254.9166407303</c:v>
                </c:pt>
                <c:pt idx="86">
                  <c:v>1833733.6667890393</c:v>
                </c:pt>
                <c:pt idx="87">
                  <c:v>1971861.6267379217</c:v>
                </c:pt>
                <c:pt idx="88">
                  <c:v>2108005.116070278</c:v>
                </c:pt>
                <c:pt idx="89">
                  <c:v>2239043.6690241415</c:v>
                </c:pt>
                <c:pt idx="90">
                  <c:v>2361397.5609861021</c:v>
                </c:pt>
                <c:pt idx="91">
                  <c:v>2471091.8890832481</c:v>
                </c:pt>
                <c:pt idx="92">
                  <c:v>2563863.7688443479</c:v>
                </c:pt>
                <c:pt idx="93">
                  <c:v>2635314.5202776245</c:v>
                </c:pt>
                <c:pt idx="94">
                  <c:v>2681103.9563693339</c:v>
                </c:pt>
                <c:pt idx="95">
                  <c:v>2697180.6380871292</c:v>
                </c:pt>
                <c:pt idx="96">
                  <c:v>2680034.8818851588</c:v>
                </c:pt>
                <c:pt idx="97">
                  <c:v>2626957.1933440426</c:v>
                </c:pt>
                <c:pt idx="98">
                  <c:v>2536282.2048937497</c:v>
                </c:pt>
                <c:pt idx="99">
                  <c:v>2407597.286129124</c:v>
                </c:pt>
                <c:pt idx="100">
                  <c:v>2241896.1433779714</c:v>
                </c:pt>
                <c:pt idx="101">
                  <c:v>2041663.3460722652</c:v>
                </c:pt>
                <c:pt idx="102">
                  <c:v>1829571.6895114481</c:v>
                </c:pt>
                <c:pt idx="103">
                  <c:v>1614361.8670263628</c:v>
                </c:pt>
                <c:pt idx="104">
                  <c:v>1398968.9739300383</c:v>
                </c:pt>
                <c:pt idx="105">
                  <c:v>1186737.8348670499</c:v>
                </c:pt>
                <c:pt idx="106">
                  <c:v>981337.24570171081</c:v>
                </c:pt>
                <c:pt idx="107">
                  <c:v>786634.97489881364</c:v>
                </c:pt>
                <c:pt idx="108">
                  <c:v>606536.02470189286</c:v>
                </c:pt>
                <c:pt idx="109">
                  <c:v>444791.51800466765</c:v>
                </c:pt>
                <c:pt idx="110">
                  <c:v>304790.41474058339</c:v>
                </c:pt>
                <c:pt idx="111">
                  <c:v>189350.45466023014</c:v>
                </c:pt>
                <c:pt idx="112">
                  <c:v>100527.01839981163</c:v>
                </c:pt>
                <c:pt idx="113">
                  <c:v>39458.448394570318</c:v>
                </c:pt>
                <c:pt idx="114">
                  <c:v>6263.351780650858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Tabelle1!$Z$27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Tabelle1!$H$28:$H$210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Tabelle1!$Z$28:$Z$211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113.965</c:v>
                </c:pt>
                <c:pt idx="15">
                  <c:v>113.965</c:v>
                </c:pt>
                <c:pt idx="16">
                  <c:v>113.965</c:v>
                </c:pt>
                <c:pt idx="17">
                  <c:v>113.965</c:v>
                </c:pt>
                <c:pt idx="18">
                  <c:v>113.965</c:v>
                </c:pt>
                <c:pt idx="19">
                  <c:v>113.965</c:v>
                </c:pt>
                <c:pt idx="20">
                  <c:v>147.62065159555377</c:v>
                </c:pt>
                <c:pt idx="21">
                  <c:v>181.27616031532963</c:v>
                </c:pt>
                <c:pt idx="22">
                  <c:v>214.93152615993415</c:v>
                </c:pt>
                <c:pt idx="23">
                  <c:v>248.58674912997384</c:v>
                </c:pt>
                <c:pt idx="24">
                  <c:v>282.24182922605524</c:v>
                </c:pt>
                <c:pt idx="25">
                  <c:v>315.89676644878489</c:v>
                </c:pt>
                <c:pt idx="26">
                  <c:v>359.49034931421778</c:v>
                </c:pt>
                <c:pt idx="27">
                  <c:v>413.02238413351608</c:v>
                </c:pt>
                <c:pt idx="28">
                  <c:v>476.4926398407469</c:v>
                </c:pt>
                <c:pt idx="29">
                  <c:v>549.89979268739103</c:v>
                </c:pt>
                <c:pt idx="30">
                  <c:v>633.24444930313769</c:v>
                </c:pt>
                <c:pt idx="31">
                  <c:v>726.52626650640946</c:v>
                </c:pt>
                <c:pt idx="32">
                  <c:v>832.6796748704146</c:v>
                </c:pt>
                <c:pt idx="33">
                  <c:v>954.63885061466613</c:v>
                </c:pt>
                <c:pt idx="34">
                  <c:v>1061.6860558120384</c:v>
                </c:pt>
                <c:pt idx="35">
                  <c:v>1190.4066491224212</c:v>
                </c:pt>
                <c:pt idx="36">
                  <c:v>1343.7336849696919</c:v>
                </c:pt>
                <c:pt idx="37">
                  <c:v>1524.5996673390737</c:v>
                </c:pt>
                <c:pt idx="38">
                  <c:v>1736.8029598779049</c:v>
                </c:pt>
                <c:pt idx="39">
                  <c:v>1985.0074724724179</c:v>
                </c:pt>
                <c:pt idx="40">
                  <c:v>2254.8708564118142</c:v>
                </c:pt>
                <c:pt idx="41">
                  <c:v>2552.7889232003563</c:v>
                </c:pt>
                <c:pt idx="42">
                  <c:v>2886.0219866132811</c:v>
                </c:pt>
                <c:pt idx="43">
                  <c:v>3262.6942011661727</c:v>
                </c:pt>
                <c:pt idx="44">
                  <c:v>3692.048510113782</c:v>
                </c:pt>
                <c:pt idx="45">
                  <c:v>4184.7012364997099</c:v>
                </c:pt>
                <c:pt idx="46">
                  <c:v>4744.0981186254812</c:v>
                </c:pt>
                <c:pt idx="47">
                  <c:v>5375.5693076107891</c:v>
                </c:pt>
                <c:pt idx="48">
                  <c:v>6086.583164800174</c:v>
                </c:pt>
                <c:pt idx="49">
                  <c:v>6887.0030600550326</c:v>
                </c:pt>
                <c:pt idx="50">
                  <c:v>7789.4084989516386</c:v>
                </c:pt>
                <c:pt idx="51">
                  <c:v>8809.4999626681838</c:v>
                </c:pt>
                <c:pt idx="52">
                  <c:v>9963.1140750391351</c:v>
                </c:pt>
                <c:pt idx="53">
                  <c:v>11266.776177122936</c:v>
                </c:pt>
                <c:pt idx="54">
                  <c:v>12748.247964682983</c:v>
                </c:pt>
                <c:pt idx="55">
                  <c:v>14427.382733037757</c:v>
                </c:pt>
                <c:pt idx="56">
                  <c:v>16326.84194298243</c:v>
                </c:pt>
                <c:pt idx="57">
                  <c:v>18473.004458842763</c:v>
                </c:pt>
                <c:pt idx="58">
                  <c:v>20895.737511026513</c:v>
                </c:pt>
                <c:pt idx="59">
                  <c:v>23628.327544055584</c:v>
                </c:pt>
                <c:pt idx="60">
                  <c:v>26716.359266575342</c:v>
                </c:pt>
                <c:pt idx="61">
                  <c:v>30209.247409119878</c:v>
                </c:pt>
                <c:pt idx="62">
                  <c:v>34160.772873790957</c:v>
                </c:pt>
                <c:pt idx="63">
                  <c:v>38629.876761736996</c:v>
                </c:pt>
                <c:pt idx="64">
                  <c:v>43677.310352710767</c:v>
                </c:pt>
                <c:pt idx="65">
                  <c:v>49351.099682873915</c:v>
                </c:pt>
                <c:pt idx="66">
                  <c:v>55730.826076544283</c:v>
                </c:pt>
                <c:pt idx="67">
                  <c:v>62907.943333340103</c:v>
                </c:pt>
                <c:pt idx="68">
                  <c:v>70986.243962806766</c:v>
                </c:pt>
                <c:pt idx="69">
                  <c:v>80082.423993905395</c:v>
                </c:pt>
                <c:pt idx="70">
                  <c:v>90326.704068418636</c:v>
                </c:pt>
                <c:pt idx="71">
                  <c:v>101863.41453844476</c:v>
                </c:pt>
                <c:pt idx="72">
                  <c:v>114853.90209429475</c:v>
                </c:pt>
                <c:pt idx="73">
                  <c:v>129479.28509265253</c:v>
                </c:pt>
                <c:pt idx="74">
                  <c:v>145940.26717815752</c:v>
                </c:pt>
                <c:pt idx="75">
                  <c:v>164462.25111957811</c:v>
                </c:pt>
                <c:pt idx="76">
                  <c:v>185297.42081603809</c:v>
                </c:pt>
                <c:pt idx="77">
                  <c:v>208726.46002634388</c:v>
                </c:pt>
                <c:pt idx="78">
                  <c:v>235060.82301495763</c:v>
                </c:pt>
                <c:pt idx="79">
                  <c:v>264645.37178734335</c:v>
                </c:pt>
                <c:pt idx="80">
                  <c:v>297857.99303228979</c:v>
                </c:pt>
                <c:pt idx="81">
                  <c:v>335112.33195753489</c:v>
                </c:pt>
                <c:pt idx="82">
                  <c:v>376860.11781603587</c:v>
                </c:pt>
                <c:pt idx="83">
                  <c:v>423592.71528021159</c:v>
                </c:pt>
                <c:pt idx="84">
                  <c:v>475841.86921996542</c:v>
                </c:pt>
                <c:pt idx="85">
                  <c:v>534179.4981564089</c:v>
                </c:pt>
                <c:pt idx="86">
                  <c:v>599214.07010743709</c:v>
                </c:pt>
                <c:pt idx="87">
                  <c:v>671585.49197477114</c:v>
                </c:pt>
                <c:pt idx="88">
                  <c:v>751958.00182703522</c:v>
                </c:pt>
                <c:pt idx="89">
                  <c:v>841010.45299888053</c:v>
                </c:pt>
                <c:pt idx="90">
                  <c:v>939423.28752959776</c:v>
                </c:pt>
                <c:pt idx="91">
                  <c:v>1047861.5879935424</c:v>
                </c:pt>
                <c:pt idx="92">
                  <c:v>1166952.44792024</c:v>
                </c:pt>
                <c:pt idx="93">
                  <c:v>1297256.273921506</c:v>
                </c:pt>
                <c:pt idx="94">
                  <c:v>1439232.427699229</c:v>
                </c:pt>
                <c:pt idx="95">
                  <c:v>1593197.9096219605</c:v>
                </c:pt>
                <c:pt idx="96">
                  <c:v>1759280.1501694629</c:v>
                </c:pt>
                <c:pt idx="97">
                  <c:v>1937364.8903810137</c:v>
                </c:pt>
                <c:pt idx="98">
                  <c:v>2127040.4497978762</c:v>
                </c:pt>
                <c:pt idx="99">
                  <c:v>2327540.7990549579</c:v>
                </c:pt>
                <c:pt idx="100">
                  <c:v>2537691.8294958677</c:v>
                </c:pt>
                <c:pt idx="101">
                  <c:v>2755864.9868648001</c:v>
                </c:pt>
                <c:pt idx="102">
                  <c:v>2979944.5132345515</c:v>
                </c:pt>
                <c:pt idx="103">
                  <c:v>3207315.4369688081</c:v>
                </c:pt>
                <c:pt idx="104">
                  <c:v>3434879.6019038176</c:v>
                </c:pt>
                <c:pt idx="105">
                  <c:v>3659106.3598036384</c:v>
                </c:pt>
                <c:pt idx="106">
                  <c:v>3876123.0928114965</c:v>
                </c:pt>
                <c:pt idx="107">
                  <c:v>4081847.1564367767</c:v>
                </c:pt>
                <c:pt idx="108">
                  <c:v>4272156.6038668593</c:v>
                </c:pt>
                <c:pt idx="109">
                  <c:v>4443091.9164917078</c:v>
                </c:pt>
                <c:pt idx="110">
                  <c:v>4591075.8588260189</c:v>
                </c:pt>
                <c:pt idx="111">
                  <c:v>4713134.150021947</c:v>
                </c:pt>
                <c:pt idx="112">
                  <c:v>4807097.2216301663</c:v>
                </c:pt>
                <c:pt idx="113">
                  <c:v>4871763.4899690319</c:v>
                </c:pt>
                <c:pt idx="114">
                  <c:v>4907007.7586170584</c:v>
                </c:pt>
                <c:pt idx="115">
                  <c:v>4913824.0743855229</c:v>
                </c:pt>
                <c:pt idx="116">
                  <c:v>4913824.0743855229</c:v>
                </c:pt>
                <c:pt idx="117">
                  <c:v>4913824.0743855229</c:v>
                </c:pt>
                <c:pt idx="118">
                  <c:v>4913824.0743855229</c:v>
                </c:pt>
                <c:pt idx="119">
                  <c:v>4913824.0743855229</c:v>
                </c:pt>
                <c:pt idx="120">
                  <c:v>4913824.0743855229</c:v>
                </c:pt>
                <c:pt idx="121">
                  <c:v>4913824.0743855229</c:v>
                </c:pt>
                <c:pt idx="122">
                  <c:v>4913824.0743855229</c:v>
                </c:pt>
                <c:pt idx="123">
                  <c:v>4913824.0743855229</c:v>
                </c:pt>
                <c:pt idx="124">
                  <c:v>4913824.0743855229</c:v>
                </c:pt>
                <c:pt idx="125">
                  <c:v>4913824.0743855229</c:v>
                </c:pt>
                <c:pt idx="126">
                  <c:v>4913824.0743855229</c:v>
                </c:pt>
                <c:pt idx="127">
                  <c:v>4913824.0743855229</c:v>
                </c:pt>
                <c:pt idx="128">
                  <c:v>4913824.0743855229</c:v>
                </c:pt>
                <c:pt idx="129">
                  <c:v>4913824.0743855229</c:v>
                </c:pt>
                <c:pt idx="130">
                  <c:v>4913824.0743855229</c:v>
                </c:pt>
                <c:pt idx="131">
                  <c:v>4913824.0743855229</c:v>
                </c:pt>
                <c:pt idx="132">
                  <c:v>4913824.0743855229</c:v>
                </c:pt>
                <c:pt idx="133">
                  <c:v>4913824.0743855229</c:v>
                </c:pt>
                <c:pt idx="134">
                  <c:v>4913824.0743855229</c:v>
                </c:pt>
                <c:pt idx="135">
                  <c:v>4913824.0743855229</c:v>
                </c:pt>
                <c:pt idx="136">
                  <c:v>4913824.0743855229</c:v>
                </c:pt>
                <c:pt idx="137">
                  <c:v>4913824.0743855229</c:v>
                </c:pt>
                <c:pt idx="138">
                  <c:v>4913824.0743855229</c:v>
                </c:pt>
                <c:pt idx="139">
                  <c:v>4913824.0743855229</c:v>
                </c:pt>
                <c:pt idx="140">
                  <c:v>4913824.0743855229</c:v>
                </c:pt>
                <c:pt idx="141">
                  <c:v>4913824.0743855229</c:v>
                </c:pt>
                <c:pt idx="142">
                  <c:v>4913824.0743855229</c:v>
                </c:pt>
                <c:pt idx="143">
                  <c:v>4913824.0743855229</c:v>
                </c:pt>
                <c:pt idx="144">
                  <c:v>4913824.0743855229</c:v>
                </c:pt>
                <c:pt idx="145">
                  <c:v>4913824.0743855229</c:v>
                </c:pt>
                <c:pt idx="146">
                  <c:v>4913824.0743855229</c:v>
                </c:pt>
                <c:pt idx="147">
                  <c:v>4913824.0743855229</c:v>
                </c:pt>
                <c:pt idx="148">
                  <c:v>4913824.0743855229</c:v>
                </c:pt>
                <c:pt idx="149">
                  <c:v>4913824.0743855229</c:v>
                </c:pt>
                <c:pt idx="150">
                  <c:v>4913824.0743855229</c:v>
                </c:pt>
                <c:pt idx="151">
                  <c:v>4913824.0743855229</c:v>
                </c:pt>
                <c:pt idx="152">
                  <c:v>4913824.0743855229</c:v>
                </c:pt>
                <c:pt idx="153">
                  <c:v>4913824.0743855229</c:v>
                </c:pt>
                <c:pt idx="154">
                  <c:v>4913824.0743855229</c:v>
                </c:pt>
                <c:pt idx="155">
                  <c:v>4913824.0743855229</c:v>
                </c:pt>
                <c:pt idx="156">
                  <c:v>4913824.0743855229</c:v>
                </c:pt>
                <c:pt idx="157">
                  <c:v>4913824.0743855229</c:v>
                </c:pt>
                <c:pt idx="158">
                  <c:v>4913824.0743855229</c:v>
                </c:pt>
                <c:pt idx="159">
                  <c:v>4913824.0743855229</c:v>
                </c:pt>
                <c:pt idx="160">
                  <c:v>4913824.0743855229</c:v>
                </c:pt>
                <c:pt idx="161">
                  <c:v>4913824.0743855229</c:v>
                </c:pt>
                <c:pt idx="162">
                  <c:v>4913824.0743855229</c:v>
                </c:pt>
                <c:pt idx="163">
                  <c:v>4913824.0743855229</c:v>
                </c:pt>
                <c:pt idx="164">
                  <c:v>4913824.0743855229</c:v>
                </c:pt>
                <c:pt idx="165">
                  <c:v>4913824.0743855229</c:v>
                </c:pt>
                <c:pt idx="166">
                  <c:v>4913824.0743855229</c:v>
                </c:pt>
                <c:pt idx="167">
                  <c:v>4913824.0743855229</c:v>
                </c:pt>
                <c:pt idx="168">
                  <c:v>4913824.0743855229</c:v>
                </c:pt>
                <c:pt idx="169">
                  <c:v>4913824.0743855229</c:v>
                </c:pt>
                <c:pt idx="170">
                  <c:v>4913824.0743855229</c:v>
                </c:pt>
                <c:pt idx="171">
                  <c:v>4913824.0743855229</c:v>
                </c:pt>
                <c:pt idx="172">
                  <c:v>4913824.0743855229</c:v>
                </c:pt>
                <c:pt idx="173">
                  <c:v>4913824.0743855229</c:v>
                </c:pt>
                <c:pt idx="174">
                  <c:v>4913824.0743855229</c:v>
                </c:pt>
                <c:pt idx="175">
                  <c:v>4913824.0743855229</c:v>
                </c:pt>
                <c:pt idx="176">
                  <c:v>4913824.0743855229</c:v>
                </c:pt>
                <c:pt idx="177">
                  <c:v>4913824.0743855229</c:v>
                </c:pt>
                <c:pt idx="178">
                  <c:v>4913824.0743855229</c:v>
                </c:pt>
                <c:pt idx="179">
                  <c:v>4913824.0743855229</c:v>
                </c:pt>
                <c:pt idx="180">
                  <c:v>4913824.0743855229</c:v>
                </c:pt>
                <c:pt idx="181">
                  <c:v>4913824.0743855229</c:v>
                </c:pt>
                <c:pt idx="182">
                  <c:v>4913824.0743855229</c:v>
                </c:pt>
                <c:pt idx="183">
                  <c:v>4913824.0743855229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Tabelle1!$AB$27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Tabelle1!$H$28:$H$210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Tabelle1!$AB$28:$AB$211</c:f>
              <c:numCache>
                <c:formatCode>General</c:formatCode>
                <c:ptCount val="184"/>
                <c:pt idx="0">
                  <c:v>7999885</c:v>
                </c:pt>
                <c:pt idx="1">
                  <c:v>7999885</c:v>
                </c:pt>
                <c:pt idx="2">
                  <c:v>7999885</c:v>
                </c:pt>
                <c:pt idx="3">
                  <c:v>7999885</c:v>
                </c:pt>
                <c:pt idx="4">
                  <c:v>7999885</c:v>
                </c:pt>
                <c:pt idx="5">
                  <c:v>7999885</c:v>
                </c:pt>
                <c:pt idx="6">
                  <c:v>7999851.0386966746</c:v>
                </c:pt>
                <c:pt idx="7">
                  <c:v>7999817.0775375227</c:v>
                </c:pt>
                <c:pt idx="8">
                  <c:v>7999783.1165225431</c:v>
                </c:pt>
                <c:pt idx="9">
                  <c:v>7999749.1556517361</c:v>
                </c:pt>
                <c:pt idx="10">
                  <c:v>7999715.1949250996</c:v>
                </c:pt>
                <c:pt idx="11">
                  <c:v>7999681.2343426347</c:v>
                </c:pt>
                <c:pt idx="12">
                  <c:v>7999637.2448543748</c:v>
                </c:pt>
                <c:pt idx="13">
                  <c:v>7999583.2266557682</c:v>
                </c:pt>
                <c:pt idx="14">
                  <c:v>7999519.1799799791</c:v>
                </c:pt>
                <c:pt idx="15">
                  <c:v>7999445.1061627772</c:v>
                </c:pt>
                <c:pt idx="16">
                  <c:v>7999361.0045920247</c:v>
                </c:pt>
                <c:pt idx="17">
                  <c:v>7999266.87561402</c:v>
                </c:pt>
                <c:pt idx="18">
                  <c:v>7999159.7581484662</c:v>
                </c:pt>
                <c:pt idx="19">
                  <c:v>7999036.6913717305</c:v>
                </c:pt>
                <c:pt idx="20">
                  <c:v>7998928.6719921166</c:v>
                </c:pt>
                <c:pt idx="21">
                  <c:v>7998798.7823924096</c:v>
                </c:pt>
                <c:pt idx="22">
                  <c:v>7998644.0628809594</c:v>
                </c:pt>
                <c:pt idx="23">
                  <c:v>7998461.5543215545</c:v>
                </c:pt>
                <c:pt idx="24">
                  <c:v>7998247.4238548158</c:v>
                </c:pt>
                <c:pt idx="25">
                  <c:v>7997996.9652144574</c:v>
                </c:pt>
                <c:pt idx="26">
                  <c:v>7997724.651002612</c:v>
                </c:pt>
                <c:pt idx="27">
                  <c:v>7997424.027322704</c:v>
                </c:pt>
                <c:pt idx="28">
                  <c:v>7997087.7679247092</c:v>
                </c:pt>
                <c:pt idx="29">
                  <c:v>7996707.674872688</c:v>
                </c:pt>
                <c:pt idx="30">
                  <c:v>7996274.4212814188</c:v>
                </c:pt>
                <c:pt idx="31">
                  <c:v>7995777.2944132192</c:v>
                </c:pt>
                <c:pt idx="32">
                  <c:v>7995212.8172365027</c:v>
                </c:pt>
                <c:pt idx="33">
                  <c:v>7994575.611193127</c:v>
                </c:pt>
                <c:pt idx="34">
                  <c:v>7993858.1400960647</c:v>
                </c:pt>
                <c:pt idx="35">
                  <c:v>7993050.4509989358</c:v>
                </c:pt>
                <c:pt idx="36">
                  <c:v>7992139.8501524199</c:v>
                </c:pt>
                <c:pt idx="37">
                  <c:v>7991110.4944877215</c:v>
                </c:pt>
                <c:pt idx="38">
                  <c:v>7989946.4035569737</c:v>
                </c:pt>
                <c:pt idx="39">
                  <c:v>7988630.9019403402</c:v>
                </c:pt>
                <c:pt idx="40">
                  <c:v>7987135.9758176757</c:v>
                </c:pt>
                <c:pt idx="41">
                  <c:v>7985441.5915912837</c:v>
                </c:pt>
                <c:pt idx="42">
                  <c:v>7983524.881994972</c:v>
                </c:pt>
                <c:pt idx="43">
                  <c:v>7981359.2285985444</c:v>
                </c:pt>
                <c:pt idx="44">
                  <c:v>7978914.4929253012</c:v>
                </c:pt>
                <c:pt idx="45">
                  <c:v>7976157.0862320326</c:v>
                </c:pt>
                <c:pt idx="46">
                  <c:v>7973041.009821821</c:v>
                </c:pt>
                <c:pt idx="47">
                  <c:v>7969516.4001926137</c:v>
                </c:pt>
                <c:pt idx="48">
                  <c:v>7965528.988018374</c:v>
                </c:pt>
                <c:pt idx="49">
                  <c:v>7961019.2969104573</c:v>
                </c:pt>
                <c:pt idx="50">
                  <c:v>7955921.9983936427</c:v>
                </c:pt>
                <c:pt idx="51">
                  <c:v>7950165.3780461028</c:v>
                </c:pt>
                <c:pt idx="52">
                  <c:v>7943665.6660527652</c:v>
                </c:pt>
                <c:pt idx="53">
                  <c:v>7936326.5952561377</c:v>
                </c:pt>
                <c:pt idx="54">
                  <c:v>7928038.9103830149</c:v>
                </c:pt>
                <c:pt idx="55">
                  <c:v>7918679.7735081743</c:v>
                </c:pt>
                <c:pt idx="56">
                  <c:v>7908112.110271845</c:v>
                </c:pt>
                <c:pt idx="57">
                  <c:v>7896183.9939876068</c:v>
                </c:pt>
                <c:pt idx="58">
                  <c:v>7882725.5860340809</c:v>
                </c:pt>
                <c:pt idx="59">
                  <c:v>7867546.2355094934</c:v>
                </c:pt>
                <c:pt idx="60">
                  <c:v>7850434.675419488</c:v>
                </c:pt>
                <c:pt idx="61">
                  <c:v>7831153.6396916769</c:v>
                </c:pt>
                <c:pt idx="62">
                  <c:v>7809437.6715901401</c:v>
                </c:pt>
                <c:pt idx="63">
                  <c:v>7784991.3145266604</c:v>
                </c:pt>
                <c:pt idx="64">
                  <c:v>7757486.7219070671</c:v>
                </c:pt>
                <c:pt idx="65">
                  <c:v>7726560.8810940292</c:v>
                </c:pt>
                <c:pt idx="66">
                  <c:v>7691816.0166256651</c:v>
                </c:pt>
                <c:pt idx="67">
                  <c:v>7652816.7124938276</c:v>
                </c:pt>
                <c:pt idx="68">
                  <c:v>7609087.4642217215</c:v>
                </c:pt>
                <c:pt idx="69">
                  <c:v>7560111.0458383784</c:v>
                </c:pt>
                <c:pt idx="70">
                  <c:v>7505327.7259017956</c:v>
                </c:pt>
                <c:pt idx="71">
                  <c:v>7444135.4849160658</c:v>
                </c:pt>
                <c:pt idx="72">
                  <c:v>7375893.8302307725</c:v>
                </c:pt>
                <c:pt idx="73">
                  <c:v>7299929.1756335795</c:v>
                </c:pt>
                <c:pt idx="74">
                  <c:v>7215542.3231575117</c:v>
                </c:pt>
                <c:pt idx="75">
                  <c:v>7122018.6903450433</c:v>
                </c:pt>
                <c:pt idx="76">
                  <c:v>7018642.0224179719</c:v>
                </c:pt>
                <c:pt idx="77">
                  <c:v>6904712.2324559251</c:v>
                </c:pt>
                <c:pt idx="78">
                  <c:v>6779569.2220067699</c:v>
                </c:pt>
                <c:pt idx="79">
                  <c:v>6642623.0893738586</c:v>
                </c:pt>
                <c:pt idx="80">
                  <c:v>6493390.2959236233</c:v>
                </c:pt>
                <c:pt idx="81">
                  <c:v>6331537.1570575908</c:v>
                </c:pt>
                <c:pt idx="82">
                  <c:v>6156929.5354286404</c:v>
                </c:pt>
                <c:pt idx="83">
                  <c:v>5969687.703627008</c:v>
                </c:pt>
                <c:pt idx="84">
                  <c:v>5770245.0095039951</c:v>
                </c:pt>
                <c:pt idx="85">
                  <c:v>5559407.799759699</c:v>
                </c:pt>
                <c:pt idx="86">
                  <c:v>5338411.9782429514</c:v>
                </c:pt>
                <c:pt idx="87">
                  <c:v>5108971.8125914438</c:v>
                </c:pt>
                <c:pt idx="88">
                  <c:v>4873314.4164127577</c:v>
                </c:pt>
                <c:pt idx="89">
                  <c:v>4634192.3914293302</c:v>
                </c:pt>
                <c:pt idx="90">
                  <c:v>4394866.9546556361</c:v>
                </c:pt>
                <c:pt idx="91">
                  <c:v>4159054.5779189826</c:v>
                </c:pt>
                <c:pt idx="92">
                  <c:v>3930831.7010686058</c:v>
                </c:pt>
                <c:pt idx="93">
                  <c:v>3714495.8446209421</c:v>
                </c:pt>
                <c:pt idx="94">
                  <c:v>3514385.8999576969</c:v>
                </c:pt>
                <c:pt idx="95">
                  <c:v>3334669.7814052245</c:v>
                </c:pt>
                <c:pt idx="96">
                  <c:v>3179113.0000006864</c:v>
                </c:pt>
                <c:pt idx="97">
                  <c:v>3050846.3776891828</c:v>
                </c:pt>
                <c:pt idx="98">
                  <c:v>2952153.6707331622</c:v>
                </c:pt>
                <c:pt idx="99">
                  <c:v>2884299.7040606719</c:v>
                </c:pt>
                <c:pt idx="100">
                  <c:v>2847416.2633785391</c:v>
                </c:pt>
                <c:pt idx="101">
                  <c:v>2840456.9836222604</c:v>
                </c:pt>
                <c:pt idx="102">
                  <c:v>2840456.9836222604</c:v>
                </c:pt>
                <c:pt idx="103">
                  <c:v>2840456.9836222604</c:v>
                </c:pt>
                <c:pt idx="104">
                  <c:v>2840456.9836222604</c:v>
                </c:pt>
                <c:pt idx="105">
                  <c:v>2840456.9836222604</c:v>
                </c:pt>
                <c:pt idx="106">
                  <c:v>2840456.9836222604</c:v>
                </c:pt>
                <c:pt idx="107">
                  <c:v>2840456.9836222604</c:v>
                </c:pt>
                <c:pt idx="108">
                  <c:v>2840456.9836222604</c:v>
                </c:pt>
                <c:pt idx="109">
                  <c:v>2840456.9836222604</c:v>
                </c:pt>
                <c:pt idx="110">
                  <c:v>2840456.9836222604</c:v>
                </c:pt>
                <c:pt idx="111">
                  <c:v>2840456.9836222604</c:v>
                </c:pt>
                <c:pt idx="112">
                  <c:v>2840456.9836222604</c:v>
                </c:pt>
                <c:pt idx="113">
                  <c:v>2840456.9836222604</c:v>
                </c:pt>
                <c:pt idx="114">
                  <c:v>2840456.9836222604</c:v>
                </c:pt>
                <c:pt idx="115">
                  <c:v>2840456.9836222604</c:v>
                </c:pt>
                <c:pt idx="116">
                  <c:v>2840456.9836222604</c:v>
                </c:pt>
                <c:pt idx="117">
                  <c:v>2840456.9836222604</c:v>
                </c:pt>
                <c:pt idx="118">
                  <c:v>2840456.9836222604</c:v>
                </c:pt>
                <c:pt idx="119">
                  <c:v>2840456.9836222604</c:v>
                </c:pt>
                <c:pt idx="120">
                  <c:v>2840456.9836222604</c:v>
                </c:pt>
                <c:pt idx="121">
                  <c:v>2840456.9836222604</c:v>
                </c:pt>
                <c:pt idx="122">
                  <c:v>2840456.9836222604</c:v>
                </c:pt>
                <c:pt idx="123">
                  <c:v>2840456.9836222604</c:v>
                </c:pt>
                <c:pt idx="124">
                  <c:v>2840456.9836222604</c:v>
                </c:pt>
                <c:pt idx="125">
                  <c:v>2840456.9836222604</c:v>
                </c:pt>
                <c:pt idx="126">
                  <c:v>2840456.9836222604</c:v>
                </c:pt>
                <c:pt idx="127">
                  <c:v>2840456.9836222604</c:v>
                </c:pt>
                <c:pt idx="128">
                  <c:v>2840456.9836222604</c:v>
                </c:pt>
                <c:pt idx="129">
                  <c:v>2840456.9836222604</c:v>
                </c:pt>
                <c:pt idx="130">
                  <c:v>2840456.9836222604</c:v>
                </c:pt>
                <c:pt idx="131">
                  <c:v>2840456.9836222604</c:v>
                </c:pt>
                <c:pt idx="132">
                  <c:v>2840456.9836222604</c:v>
                </c:pt>
                <c:pt idx="133">
                  <c:v>2840456.9836222604</c:v>
                </c:pt>
                <c:pt idx="134">
                  <c:v>2840456.9836222604</c:v>
                </c:pt>
                <c:pt idx="135">
                  <c:v>2840456.9836222604</c:v>
                </c:pt>
                <c:pt idx="136">
                  <c:v>2840456.9836222604</c:v>
                </c:pt>
                <c:pt idx="137">
                  <c:v>2840456.9836222604</c:v>
                </c:pt>
                <c:pt idx="138">
                  <c:v>2840456.9836222604</c:v>
                </c:pt>
                <c:pt idx="139">
                  <c:v>2840456.9836222604</c:v>
                </c:pt>
                <c:pt idx="140">
                  <c:v>2840456.9836222604</c:v>
                </c:pt>
                <c:pt idx="141">
                  <c:v>2840456.9836222604</c:v>
                </c:pt>
                <c:pt idx="142">
                  <c:v>2840456.9836222604</c:v>
                </c:pt>
                <c:pt idx="143">
                  <c:v>2840456.9836222604</c:v>
                </c:pt>
                <c:pt idx="144">
                  <c:v>2840456.9836222604</c:v>
                </c:pt>
                <c:pt idx="145">
                  <c:v>2840456.9836222604</c:v>
                </c:pt>
                <c:pt idx="146">
                  <c:v>2840456.9836222604</c:v>
                </c:pt>
                <c:pt idx="147">
                  <c:v>2840456.9836222604</c:v>
                </c:pt>
                <c:pt idx="148">
                  <c:v>2840456.9836222604</c:v>
                </c:pt>
                <c:pt idx="149">
                  <c:v>2840456.9836222604</c:v>
                </c:pt>
                <c:pt idx="150">
                  <c:v>2840456.9836222604</c:v>
                </c:pt>
                <c:pt idx="151">
                  <c:v>2840456.9836222604</c:v>
                </c:pt>
                <c:pt idx="152">
                  <c:v>2840456.9836222604</c:v>
                </c:pt>
                <c:pt idx="153">
                  <c:v>2840456.9836222604</c:v>
                </c:pt>
                <c:pt idx="154">
                  <c:v>2840456.9836222604</c:v>
                </c:pt>
                <c:pt idx="155">
                  <c:v>2840456.9836222604</c:v>
                </c:pt>
                <c:pt idx="156">
                  <c:v>2840456.9836222604</c:v>
                </c:pt>
                <c:pt idx="157">
                  <c:v>2840456.9836222604</c:v>
                </c:pt>
                <c:pt idx="158">
                  <c:v>2840456.9836222604</c:v>
                </c:pt>
                <c:pt idx="159">
                  <c:v>2840456.9836222604</c:v>
                </c:pt>
                <c:pt idx="160">
                  <c:v>2840456.9836222604</c:v>
                </c:pt>
                <c:pt idx="161">
                  <c:v>2840456.9836222604</c:v>
                </c:pt>
                <c:pt idx="162">
                  <c:v>2840456.9836222604</c:v>
                </c:pt>
                <c:pt idx="163">
                  <c:v>2840456.9836222604</c:v>
                </c:pt>
                <c:pt idx="164">
                  <c:v>2840456.9836222604</c:v>
                </c:pt>
                <c:pt idx="165">
                  <c:v>2840456.9836222604</c:v>
                </c:pt>
                <c:pt idx="166">
                  <c:v>2840456.9836222604</c:v>
                </c:pt>
                <c:pt idx="167">
                  <c:v>2840456.9836222604</c:v>
                </c:pt>
                <c:pt idx="168">
                  <c:v>2840456.9836222604</c:v>
                </c:pt>
                <c:pt idx="169">
                  <c:v>2840456.9836222604</c:v>
                </c:pt>
                <c:pt idx="170">
                  <c:v>2840456.9836222604</c:v>
                </c:pt>
                <c:pt idx="171">
                  <c:v>2840456.9836222604</c:v>
                </c:pt>
                <c:pt idx="172">
                  <c:v>2840456.9836222604</c:v>
                </c:pt>
                <c:pt idx="173">
                  <c:v>2840456.9836222604</c:v>
                </c:pt>
                <c:pt idx="174">
                  <c:v>2840456.9836222604</c:v>
                </c:pt>
                <c:pt idx="175">
                  <c:v>2840456.9836222604</c:v>
                </c:pt>
                <c:pt idx="176">
                  <c:v>2840456.9836222604</c:v>
                </c:pt>
                <c:pt idx="177">
                  <c:v>2840456.9836222604</c:v>
                </c:pt>
                <c:pt idx="178">
                  <c:v>2840456.9836222604</c:v>
                </c:pt>
                <c:pt idx="179">
                  <c:v>2840456.9836222604</c:v>
                </c:pt>
                <c:pt idx="180">
                  <c:v>2840456.9836222604</c:v>
                </c:pt>
                <c:pt idx="181">
                  <c:v>2840456.9836222604</c:v>
                </c:pt>
                <c:pt idx="182">
                  <c:v>2840456.9836222604</c:v>
                </c:pt>
                <c:pt idx="183">
                  <c:v>2840456.9836222604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Tabelle1!$Y$27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Tabelle1!$H$28:$H$210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Tabelle1!$Y$28:$Y$211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1.0349999999999999</c:v>
                </c:pt>
                <c:pt idx="15">
                  <c:v>1.0349999999999999</c:v>
                </c:pt>
                <c:pt idx="16">
                  <c:v>1.0349999999999999</c:v>
                </c:pt>
                <c:pt idx="17">
                  <c:v>1.0349999999999999</c:v>
                </c:pt>
                <c:pt idx="18">
                  <c:v>1.0349999999999999</c:v>
                </c:pt>
                <c:pt idx="19">
                  <c:v>1.0349999999999999</c:v>
                </c:pt>
                <c:pt idx="20">
                  <c:v>1.3406517299293479</c:v>
                </c:pt>
                <c:pt idx="21">
                  <c:v>1.6463021622986544</c:v>
                </c:pt>
                <c:pt idx="22">
                  <c:v>1.9519512971134279</c:v>
                </c:pt>
                <c:pt idx="23">
                  <c:v>2.257599134379177</c:v>
                </c:pt>
                <c:pt idx="24">
                  <c:v>2.5632456741014096</c:v>
                </c:pt>
                <c:pt idx="25">
                  <c:v>2.868890916285634</c:v>
                </c:pt>
                <c:pt idx="26">
                  <c:v>3.2647963106235713</c:v>
                </c:pt>
                <c:pt idx="27">
                  <c:v>3.7509600980844038</c:v>
                </c:pt>
                <c:pt idx="28">
                  <c:v>4.3273801801884169</c:v>
                </c:pt>
                <c:pt idx="29">
                  <c:v>4.9940445350015317</c:v>
                </c:pt>
                <c:pt idx="30">
                  <c:v>5.7509586717742058</c:v>
                </c:pt>
                <c:pt idx="31">
                  <c:v>6.5981194738220825</c:v>
                </c:pt>
                <c:pt idx="32">
                  <c:v>7.5621766638080024</c:v>
                </c:pt>
                <c:pt idx="33">
                  <c:v>8.6697776544217913</c:v>
                </c:pt>
                <c:pt idx="34">
                  <c:v>9.6419520709468678</c:v>
                </c:pt>
                <c:pt idx="35">
                  <c:v>10.81095846831664</c:v>
                </c:pt>
                <c:pt idx="36">
                  <c:v>12.203434071369552</c:v>
                </c:pt>
                <c:pt idx="37">
                  <c:v>13.846011106005712</c:v>
                </c:pt>
                <c:pt idx="38">
                  <c:v>15.773185306661091</c:v>
                </c:pt>
                <c:pt idx="39">
                  <c:v>18.027313069880687</c:v>
                </c:pt>
                <c:pt idx="40">
                  <c:v>20.478140976494778</c:v>
                </c:pt>
                <c:pt idx="41">
                  <c:v>23.183754095664181</c:v>
                </c:pt>
                <c:pt idx="42">
                  <c:v>26.210088677618089</c:v>
                </c:pt>
                <c:pt idx="43">
                  <c:v>29.63092614580782</c:v>
                </c:pt>
                <c:pt idx="44">
                  <c:v>33.530208467229095</c:v>
                </c:pt>
                <c:pt idx="45">
                  <c:v>38.004350281026625</c:v>
                </c:pt>
                <c:pt idx="46">
                  <c:v>43.084644871472584</c:v>
                </c:pt>
                <c:pt idx="47">
                  <c:v>48.819499261853785</c:v>
                </c:pt>
                <c:pt idx="48">
                  <c:v>55.276739135420343</c:v>
                </c:pt>
                <c:pt idx="49">
                  <c:v>62.545941009581519</c:v>
                </c:pt>
                <c:pt idx="50">
                  <c:v>70.741348628218716</c:v>
                </c:pt>
                <c:pt idx="51">
                  <c:v>80.00554961050824</c:v>
                </c:pt>
                <c:pt idx="52">
                  <c:v>90.482367987237353</c:v>
                </c:pt>
                <c:pt idx="53">
                  <c:v>102.32188253693887</c:v>
                </c:pt>
                <c:pt idx="54">
                  <c:v>115.77621764091508</c:v>
                </c:pt>
                <c:pt idx="55">
                  <c:v>131.02567567844582</c:v>
                </c:pt>
                <c:pt idx="56">
                  <c:v>148.27606204524909</c:v>
                </c:pt>
                <c:pt idx="57">
                  <c:v>167.76694261310277</c:v>
                </c:pt>
                <c:pt idx="58">
                  <c:v>189.76956367228919</c:v>
                </c:pt>
                <c:pt idx="59">
                  <c:v>214.58622391170559</c:v>
                </c:pt>
                <c:pt idx="60">
                  <c:v>242.63091160361054</c:v>
                </c:pt>
                <c:pt idx="61">
                  <c:v>274.35239826647717</c:v>
                </c:pt>
                <c:pt idx="62">
                  <c:v>310.23910783463026</c:v>
                </c:pt>
                <c:pt idx="63">
                  <c:v>350.82632780588591</c:v>
                </c:pt>
                <c:pt idx="64">
                  <c:v>400.69125364661068</c:v>
                </c:pt>
                <c:pt idx="65">
                  <c:v>483.52227102361849</c:v>
                </c:pt>
                <c:pt idx="66">
                  <c:v>603.5078706904801</c:v>
                </c:pt>
                <c:pt idx="67">
                  <c:v>765.46141052183907</c:v>
                </c:pt>
                <c:pt idx="68">
                  <c:v>974.84565417797955</c:v>
                </c:pt>
                <c:pt idx="69">
                  <c:v>1237.8024979200129</c:v>
                </c:pt>
                <c:pt idx="70">
                  <c:v>1561.185659736499</c:v>
                </c:pt>
                <c:pt idx="71">
                  <c:v>1952.5914739484006</c:v>
                </c:pt>
                <c:pt idx="72">
                  <c:v>2420.5118716247157</c:v>
                </c:pt>
                <c:pt idx="73">
                  <c:v>2974.4793978540724</c:v>
                </c:pt>
                <c:pt idx="74">
                  <c:v>3625.057402354335</c:v>
                </c:pt>
                <c:pt idx="75">
                  <c:v>4384.1091887448929</c:v>
                </c:pt>
                <c:pt idx="76">
                  <c:v>5264.9075938217338</c:v>
                </c:pt>
                <c:pt idx="77">
                  <c:v>6282.2254469957225</c:v>
                </c:pt>
                <c:pt idx="78">
                  <c:v>7452.4550779753936</c:v>
                </c:pt>
                <c:pt idx="79">
                  <c:v>8793.7471186272742</c:v>
                </c:pt>
                <c:pt idx="80">
                  <c:v>10325.990342045508</c:v>
                </c:pt>
                <c:pt idx="81">
                  <c:v>12070.955548637357</c:v>
                </c:pt>
                <c:pt idx="82">
                  <c:v>14052.417962242671</c:v>
                </c:pt>
                <c:pt idx="83">
                  <c:v>16296.238881409814</c:v>
                </c:pt>
                <c:pt idx="84">
                  <c:v>18830.404878238965</c:v>
                </c:pt>
                <c:pt idx="85">
                  <c:v>21685.016927525463</c:v>
                </c:pt>
                <c:pt idx="86">
                  <c:v>24892.099661790107</c:v>
                </c:pt>
                <c:pt idx="87">
                  <c:v>28485.332391649794</c:v>
                </c:pt>
                <c:pt idx="88">
                  <c:v>32499.675015453169</c:v>
                </c:pt>
                <c:pt idx="89">
                  <c:v>36970.856656076605</c:v>
                </c:pt>
                <c:pt idx="90">
                  <c:v>41934.690052430145</c:v>
                </c:pt>
                <c:pt idx="91">
                  <c:v>47426.179550532499</c:v>
                </c:pt>
                <c:pt idx="92">
                  <c:v>53478.330072990262</c:v>
                </c:pt>
                <c:pt idx="93">
                  <c:v>60120.63670463585</c:v>
                </c:pt>
                <c:pt idx="94">
                  <c:v>67377.276377147587</c:v>
                </c:pt>
                <c:pt idx="95">
                  <c:v>75264.933320449243</c:v>
                </c:pt>
                <c:pt idx="96">
                  <c:v>83790.314401896743</c:v>
                </c:pt>
                <c:pt idx="97">
                  <c:v>92947.405991978361</c:v>
                </c:pt>
                <c:pt idx="98">
                  <c:v>102714.54069812901</c:v>
                </c:pt>
                <c:pt idx="99">
                  <c:v>113051.40118534384</c:v>
                </c:pt>
                <c:pt idx="100">
                  <c:v>123896.1922611812</c:v>
                </c:pt>
                <c:pt idx="101">
                  <c:v>135163.2005437566</c:v>
                </c:pt>
                <c:pt idx="102">
                  <c:v>146741.07035269088</c:v>
                </c:pt>
                <c:pt idx="103">
                  <c:v>158492.17160186227</c:v>
                </c:pt>
                <c:pt idx="104">
                  <c:v>170253.44344054698</c:v>
                </c:pt>
                <c:pt idx="105">
                  <c:v>181839.06227737965</c:v>
                </c:pt>
                <c:pt idx="106">
                  <c:v>193045.2061198985</c:v>
                </c:pt>
                <c:pt idx="107">
                  <c:v>203656.99894228167</c:v>
                </c:pt>
                <c:pt idx="108">
                  <c:v>213457.49617544393</c:v>
                </c:pt>
                <c:pt idx="109">
                  <c:v>222238.30210306754</c:v>
                </c:pt>
                <c:pt idx="110">
                  <c:v>229811.14117329445</c:v>
                </c:pt>
                <c:pt idx="111">
                  <c:v>236019.47228886964</c:v>
                </c:pt>
                <c:pt idx="112">
                  <c:v>240749.10763667067</c:v>
                </c:pt>
                <c:pt idx="113">
                  <c:v>243936.80597029519</c:v>
                </c:pt>
                <c:pt idx="114">
                  <c:v>245575.97800440181</c:v>
                </c:pt>
                <c:pt idx="115">
                  <c:v>245718.94199221575</c:v>
                </c:pt>
                <c:pt idx="116">
                  <c:v>245718.94199221575</c:v>
                </c:pt>
                <c:pt idx="117">
                  <c:v>245718.94199221575</c:v>
                </c:pt>
                <c:pt idx="118">
                  <c:v>245718.94199221575</c:v>
                </c:pt>
                <c:pt idx="119">
                  <c:v>245718.94199221575</c:v>
                </c:pt>
                <c:pt idx="120">
                  <c:v>245718.94199221575</c:v>
                </c:pt>
                <c:pt idx="121">
                  <c:v>245718.94199221575</c:v>
                </c:pt>
                <c:pt idx="122">
                  <c:v>245718.94199221575</c:v>
                </c:pt>
                <c:pt idx="123">
                  <c:v>245718.94199221575</c:v>
                </c:pt>
                <c:pt idx="124">
                  <c:v>245718.94199221575</c:v>
                </c:pt>
                <c:pt idx="125">
                  <c:v>245718.94199221575</c:v>
                </c:pt>
                <c:pt idx="126">
                  <c:v>245718.94199221575</c:v>
                </c:pt>
                <c:pt idx="127">
                  <c:v>245718.94199221575</c:v>
                </c:pt>
                <c:pt idx="128">
                  <c:v>245718.94199221575</c:v>
                </c:pt>
                <c:pt idx="129">
                  <c:v>245718.94199221575</c:v>
                </c:pt>
                <c:pt idx="130">
                  <c:v>245718.94199221575</c:v>
                </c:pt>
                <c:pt idx="131">
                  <c:v>245718.94199221575</c:v>
                </c:pt>
                <c:pt idx="132">
                  <c:v>245718.94199221575</c:v>
                </c:pt>
                <c:pt idx="133">
                  <c:v>245718.94199221575</c:v>
                </c:pt>
                <c:pt idx="134">
                  <c:v>245718.94199221575</c:v>
                </c:pt>
                <c:pt idx="135">
                  <c:v>245718.94199221575</c:v>
                </c:pt>
                <c:pt idx="136">
                  <c:v>245718.94199221575</c:v>
                </c:pt>
                <c:pt idx="137">
                  <c:v>245718.94199221575</c:v>
                </c:pt>
                <c:pt idx="138">
                  <c:v>245718.94199221575</c:v>
                </c:pt>
                <c:pt idx="139">
                  <c:v>245718.94199221575</c:v>
                </c:pt>
                <c:pt idx="140">
                  <c:v>245718.94199221575</c:v>
                </c:pt>
                <c:pt idx="141">
                  <c:v>245718.94199221575</c:v>
                </c:pt>
                <c:pt idx="142">
                  <c:v>245718.94199221575</c:v>
                </c:pt>
                <c:pt idx="143">
                  <c:v>245718.94199221575</c:v>
                </c:pt>
                <c:pt idx="144">
                  <c:v>245718.94199221575</c:v>
                </c:pt>
                <c:pt idx="145">
                  <c:v>245718.94199221575</c:v>
                </c:pt>
                <c:pt idx="146">
                  <c:v>245718.94199221575</c:v>
                </c:pt>
                <c:pt idx="147">
                  <c:v>245718.94199221575</c:v>
                </c:pt>
                <c:pt idx="148">
                  <c:v>245718.94199221575</c:v>
                </c:pt>
                <c:pt idx="149">
                  <c:v>245718.94199221575</c:v>
                </c:pt>
                <c:pt idx="150">
                  <c:v>245718.94199221575</c:v>
                </c:pt>
                <c:pt idx="151">
                  <c:v>245718.94199221575</c:v>
                </c:pt>
                <c:pt idx="152">
                  <c:v>245718.94199221575</c:v>
                </c:pt>
                <c:pt idx="153">
                  <c:v>245718.94199221575</c:v>
                </c:pt>
                <c:pt idx="154">
                  <c:v>245718.94199221575</c:v>
                </c:pt>
                <c:pt idx="155">
                  <c:v>245718.94199221575</c:v>
                </c:pt>
                <c:pt idx="156">
                  <c:v>245718.94199221575</c:v>
                </c:pt>
                <c:pt idx="157">
                  <c:v>245718.94199221575</c:v>
                </c:pt>
                <c:pt idx="158">
                  <c:v>245718.94199221575</c:v>
                </c:pt>
                <c:pt idx="159">
                  <c:v>245718.94199221575</c:v>
                </c:pt>
                <c:pt idx="160">
                  <c:v>245718.94199221575</c:v>
                </c:pt>
                <c:pt idx="161">
                  <c:v>245718.94199221575</c:v>
                </c:pt>
                <c:pt idx="162">
                  <c:v>245718.94199221575</c:v>
                </c:pt>
                <c:pt idx="163">
                  <c:v>245718.94199221575</c:v>
                </c:pt>
                <c:pt idx="164">
                  <c:v>245718.94199221575</c:v>
                </c:pt>
                <c:pt idx="165">
                  <c:v>245718.94199221575</c:v>
                </c:pt>
                <c:pt idx="166">
                  <c:v>245718.94199221575</c:v>
                </c:pt>
                <c:pt idx="167">
                  <c:v>245718.94199221575</c:v>
                </c:pt>
                <c:pt idx="168">
                  <c:v>245718.94199221575</c:v>
                </c:pt>
                <c:pt idx="169">
                  <c:v>245718.94199221575</c:v>
                </c:pt>
                <c:pt idx="170">
                  <c:v>245718.94199221575</c:v>
                </c:pt>
                <c:pt idx="171">
                  <c:v>245718.94199221575</c:v>
                </c:pt>
                <c:pt idx="172">
                  <c:v>245718.94199221575</c:v>
                </c:pt>
                <c:pt idx="173">
                  <c:v>245718.94199221575</c:v>
                </c:pt>
                <c:pt idx="174">
                  <c:v>245718.94199221575</c:v>
                </c:pt>
                <c:pt idx="175">
                  <c:v>245718.94199221575</c:v>
                </c:pt>
                <c:pt idx="176">
                  <c:v>245718.94199221575</c:v>
                </c:pt>
                <c:pt idx="177">
                  <c:v>245718.94199221575</c:v>
                </c:pt>
                <c:pt idx="178">
                  <c:v>245718.94199221575</c:v>
                </c:pt>
                <c:pt idx="179">
                  <c:v>245718.94199221575</c:v>
                </c:pt>
                <c:pt idx="180">
                  <c:v>245718.94199221575</c:v>
                </c:pt>
                <c:pt idx="181">
                  <c:v>245718.94199221575</c:v>
                </c:pt>
                <c:pt idx="182">
                  <c:v>245718.94199221575</c:v>
                </c:pt>
                <c:pt idx="183">
                  <c:v>245718.94199221575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</a:t>
            </a:r>
            <a:r>
              <a:rPr lang="en-US" baseline="0"/>
              <a:t> gemeldeter Fälle </a:t>
            </a:r>
            <a:r>
              <a:rPr lang="en-US"/>
              <a:t>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Tabelle1!$J$27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Tabelle1!$H$28:$H$97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Tabelle1!$J$28:$J$65</c:f>
              <c:numCache>
                <c:formatCode>General</c:formatCode>
                <c:ptCount val="38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148.9613033254831</c:v>
                </c:pt>
                <c:pt idx="7">
                  <c:v>182.92246247762827</c:v>
                </c:pt>
                <c:pt idx="8">
                  <c:v>216.88347745704755</c:v>
                </c:pt>
                <c:pt idx="9">
                  <c:v>250.84434826435299</c:v>
                </c:pt>
                <c:pt idx="10">
                  <c:v>284.80507490015663</c:v>
                </c:pt>
                <c:pt idx="11">
                  <c:v>318.76565736507047</c:v>
                </c:pt>
                <c:pt idx="12">
                  <c:v>362.7551456248413</c:v>
                </c:pt>
                <c:pt idx="13">
                  <c:v>416.77334423160045</c:v>
                </c:pt>
                <c:pt idx="14">
                  <c:v>480.82002002093526</c:v>
                </c:pt>
                <c:pt idx="15">
                  <c:v>554.89383722239245</c:v>
                </c:pt>
                <c:pt idx="16">
                  <c:v>638.99540797491181</c:v>
                </c:pt>
                <c:pt idx="17">
                  <c:v>733.12438598023141</c:v>
                </c:pt>
                <c:pt idx="18">
                  <c:v>840.24185153422252</c:v>
                </c:pt>
                <c:pt idx="19">
                  <c:v>963.30862826908788</c:v>
                </c:pt>
                <c:pt idx="20">
                  <c:v>1071.3280078829853</c:v>
                </c:pt>
                <c:pt idx="21">
                  <c:v>1201.2176075907378</c:v>
                </c:pt>
                <c:pt idx="22">
                  <c:v>1355.9371190410614</c:v>
                </c:pt>
                <c:pt idx="23">
                  <c:v>1538.4456784450792</c:v>
                </c:pt>
                <c:pt idx="24">
                  <c:v>1752.5761451845658</c:v>
                </c:pt>
                <c:pt idx="25">
                  <c:v>2003.0347855422986</c:v>
                </c:pt>
                <c:pt idx="26">
                  <c:v>2275.3489973883088</c:v>
                </c:pt>
                <c:pt idx="27">
                  <c:v>2575.9726772960203</c:v>
                </c:pt>
                <c:pt idx="28">
                  <c:v>2912.232075290899</c:v>
                </c:pt>
                <c:pt idx="29">
                  <c:v>3292.3251273119804</c:v>
                </c:pt>
                <c:pt idx="30">
                  <c:v>3725.5787185810109</c:v>
                </c:pt>
                <c:pt idx="31">
                  <c:v>4222.7055867807367</c:v>
                </c:pt>
                <c:pt idx="32">
                  <c:v>4787.1827634969541</c:v>
                </c:pt>
                <c:pt idx="33">
                  <c:v>5424.3888068726428</c:v>
                </c:pt>
                <c:pt idx="34">
                  <c:v>6141.859903935594</c:v>
                </c:pt>
                <c:pt idx="35">
                  <c:v>6949.5490010646135</c:v>
                </c:pt>
                <c:pt idx="36">
                  <c:v>7860.1498475798571</c:v>
                </c:pt>
                <c:pt idx="37">
                  <c:v>8889.5055122786925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Tabelle1!$G$27</c:f>
              <c:strCache>
                <c:ptCount val="1"/>
                <c:pt idx="0">
                  <c:v>Actuals infected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Tabelle1!$H$28:$H$97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Tabelle1!$G$28:$G$65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0">
                  <c:v>14</c:v>
                </c:pt>
                <c:pt idx="11">
                  <c:v>18</c:v>
                </c:pt>
                <c:pt idx="12">
                  <c:v>21</c:v>
                </c:pt>
                <c:pt idx="13">
                  <c:v>29</c:v>
                </c:pt>
                <c:pt idx="14">
                  <c:v>41</c:v>
                </c:pt>
                <c:pt idx="15">
                  <c:v>55</c:v>
                </c:pt>
                <c:pt idx="16">
                  <c:v>79</c:v>
                </c:pt>
                <c:pt idx="17">
                  <c:v>104</c:v>
                </c:pt>
                <c:pt idx="18">
                  <c:v>131</c:v>
                </c:pt>
                <c:pt idx="19">
                  <c:v>182</c:v>
                </c:pt>
                <c:pt idx="20">
                  <c:v>246</c:v>
                </c:pt>
                <c:pt idx="21">
                  <c:v>302</c:v>
                </c:pt>
                <c:pt idx="22">
                  <c:v>504</c:v>
                </c:pt>
                <c:pt idx="23">
                  <c:v>655</c:v>
                </c:pt>
                <c:pt idx="24">
                  <c:v>860</c:v>
                </c:pt>
                <c:pt idx="25">
                  <c:v>1018</c:v>
                </c:pt>
                <c:pt idx="26">
                  <c:v>1332</c:v>
                </c:pt>
                <c:pt idx="27">
                  <c:v>1646</c:v>
                </c:pt>
                <c:pt idx="28">
                  <c:v>2013</c:v>
                </c:pt>
                <c:pt idx="29">
                  <c:v>2388</c:v>
                </c:pt>
                <c:pt idx="30">
                  <c:v>2814</c:v>
                </c:pt>
                <c:pt idx="31">
                  <c:v>3582</c:v>
                </c:pt>
                <c:pt idx="32">
                  <c:v>4474</c:v>
                </c:pt>
                <c:pt idx="33">
                  <c:v>5283</c:v>
                </c:pt>
                <c:pt idx="34">
                  <c:v>5588</c:v>
                </c:pt>
                <c:pt idx="35">
                  <c:v>6909</c:v>
                </c:pt>
                <c:pt idx="36">
                  <c:v>7657</c:v>
                </c:pt>
                <c:pt idx="37">
                  <c:v>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date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199"/>
        <c:crosses val="autoZero"/>
        <c:auto val="1"/>
        <c:lblOffset val="100"/>
        <c:baseTimeUnit val="days"/>
      </c:date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Todesopfer Österreich</a:t>
            </a:r>
            <a:endParaRPr lang="de-DE"/>
          </a:p>
        </c:rich>
      </c:tx>
      <c:layout>
        <c:manualLayout>
          <c:xMode val="edge"/>
          <c:yMode val="edge"/>
          <c:x val="0.33076178060563022"/>
          <c:y val="2.3016727816926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Tabelle1!$B$27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Tabelle1!$H$28:$H$67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Tabelle1!$B$28:$B$67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1.0349999999999999</c:v>
                </c:pt>
                <c:pt idx="10">
                  <c:v>1.0349999999999999</c:v>
                </c:pt>
                <c:pt idx="11">
                  <c:v>1.0349999999999999</c:v>
                </c:pt>
                <c:pt idx="12">
                  <c:v>1.0349999999999999</c:v>
                </c:pt>
                <c:pt idx="13">
                  <c:v>1.0349999999999999</c:v>
                </c:pt>
                <c:pt idx="14">
                  <c:v>1.0349999999999999</c:v>
                </c:pt>
                <c:pt idx="15">
                  <c:v>1.3406517299293479</c:v>
                </c:pt>
                <c:pt idx="16">
                  <c:v>1.6463021622986544</c:v>
                </c:pt>
                <c:pt idx="17">
                  <c:v>1.9519512971134279</c:v>
                </c:pt>
                <c:pt idx="18">
                  <c:v>2.257599134379177</c:v>
                </c:pt>
                <c:pt idx="19">
                  <c:v>2.5632456741014096</c:v>
                </c:pt>
                <c:pt idx="20">
                  <c:v>2.868890916285634</c:v>
                </c:pt>
                <c:pt idx="21">
                  <c:v>3.2647963106235713</c:v>
                </c:pt>
                <c:pt idx="22">
                  <c:v>3.7509600980844038</c:v>
                </c:pt>
                <c:pt idx="23">
                  <c:v>4.3273801801884169</c:v>
                </c:pt>
                <c:pt idx="24">
                  <c:v>4.9940445350015317</c:v>
                </c:pt>
                <c:pt idx="25">
                  <c:v>5.7509586717742058</c:v>
                </c:pt>
                <c:pt idx="26">
                  <c:v>6.5981194738220825</c:v>
                </c:pt>
                <c:pt idx="27">
                  <c:v>7.5621766638080024</c:v>
                </c:pt>
                <c:pt idx="28">
                  <c:v>8.6697776544217913</c:v>
                </c:pt>
                <c:pt idx="29">
                  <c:v>9.6419520709468678</c:v>
                </c:pt>
                <c:pt idx="30">
                  <c:v>10.81095846831664</c:v>
                </c:pt>
                <c:pt idx="31">
                  <c:v>12.203434071369552</c:v>
                </c:pt>
                <c:pt idx="32">
                  <c:v>13.846011106005712</c:v>
                </c:pt>
                <c:pt idx="33">
                  <c:v>15.773185306661091</c:v>
                </c:pt>
                <c:pt idx="34">
                  <c:v>18.027313069880687</c:v>
                </c:pt>
                <c:pt idx="35">
                  <c:v>20.478140976494778</c:v>
                </c:pt>
                <c:pt idx="36">
                  <c:v>23.183754095664181</c:v>
                </c:pt>
                <c:pt idx="37">
                  <c:v>26.210088677618089</c:v>
                </c:pt>
                <c:pt idx="38">
                  <c:v>29.63092614580782</c:v>
                </c:pt>
                <c:pt idx="39">
                  <c:v>33.530208467229095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550-A144-7F9F879CA2F0}"/>
            </c:ext>
          </c:extLst>
        </c:ser>
        <c:ser>
          <c:idx val="1"/>
          <c:order val="1"/>
          <c:tx>
            <c:strRef>
              <c:f>Tabelle1!$C$27</c:f>
              <c:strCache>
                <c:ptCount val="1"/>
                <c:pt idx="0">
                  <c:v>Actual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Tabelle1!$H$28:$H$67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Tabelle1!$C$28:$C$67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16</c:v>
                </c:pt>
                <c:pt idx="31">
                  <c:v>21</c:v>
                </c:pt>
                <c:pt idx="32">
                  <c:v>28</c:v>
                </c:pt>
                <c:pt idx="33">
                  <c:v>30</c:v>
                </c:pt>
                <c:pt idx="34">
                  <c:v>49</c:v>
                </c:pt>
                <c:pt idx="35">
                  <c:v>58</c:v>
                </c:pt>
                <c:pt idx="3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550-A144-7F9F879C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4623"/>
        <c:axId val="577517967"/>
      </c:lineChart>
      <c:dateAx>
        <c:axId val="203914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17967"/>
        <c:crosses val="autoZero"/>
        <c:auto val="1"/>
        <c:lblOffset val="100"/>
        <c:baseTimeUnit val="days"/>
      </c:dateAx>
      <c:valAx>
        <c:axId val="577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Aktiv Infizierte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Tabelle1!$K$28:$K$456</c:f>
              <c:numCache>
                <c:formatCode>General</c:formatCode>
                <c:ptCount val="429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148.9613033254831</c:v>
                </c:pt>
                <c:pt idx="7">
                  <c:v>182.92246247762827</c:v>
                </c:pt>
                <c:pt idx="8">
                  <c:v>216.88347745704755</c:v>
                </c:pt>
                <c:pt idx="9">
                  <c:v>250.84434826435299</c:v>
                </c:pt>
                <c:pt idx="10">
                  <c:v>284.80507490015663</c:v>
                </c:pt>
                <c:pt idx="11">
                  <c:v>318.76565736507047</c:v>
                </c:pt>
                <c:pt idx="12">
                  <c:v>362.7551456248413</c:v>
                </c:pt>
                <c:pt idx="13">
                  <c:v>416.77334423160045</c:v>
                </c:pt>
                <c:pt idx="14">
                  <c:v>365.82002002093526</c:v>
                </c:pt>
                <c:pt idx="15">
                  <c:v>439.89383722239245</c:v>
                </c:pt>
                <c:pt idx="16">
                  <c:v>523.99540797491181</c:v>
                </c:pt>
                <c:pt idx="17">
                  <c:v>618.12438598023141</c:v>
                </c:pt>
                <c:pt idx="18">
                  <c:v>725.24185153422252</c:v>
                </c:pt>
                <c:pt idx="19">
                  <c:v>848.30862826908788</c:v>
                </c:pt>
                <c:pt idx="20">
                  <c:v>922.3667045575022</c:v>
                </c:pt>
                <c:pt idx="21">
                  <c:v>1018.2951451131095</c:v>
                </c:pt>
                <c:pt idx="22">
                  <c:v>1139.0536415840138</c:v>
                </c:pt>
                <c:pt idx="23">
                  <c:v>1287.6013301807263</c:v>
                </c:pt>
                <c:pt idx="24">
                  <c:v>1467.7710702844092</c:v>
                </c:pt>
                <c:pt idx="25">
                  <c:v>1684.2691281772281</c:v>
                </c:pt>
                <c:pt idx="26">
                  <c:v>1912.5938517634675</c:v>
                </c:pt>
                <c:pt idx="27">
                  <c:v>2159.19933306442</c:v>
                </c:pt>
                <c:pt idx="28">
                  <c:v>2431.4120552699637</c:v>
                </c:pt>
                <c:pt idx="29">
                  <c:v>2737.4312900895879</c:v>
                </c:pt>
                <c:pt idx="30">
                  <c:v>3086.5833106060991</c:v>
                </c:pt>
                <c:pt idx="31">
                  <c:v>3489.581200800505</c:v>
                </c:pt>
                <c:pt idx="32">
                  <c:v>3946.9409119627317</c:v>
                </c:pt>
                <c:pt idx="33">
                  <c:v>4461.0801786035554</c:v>
                </c:pt>
                <c:pt idx="34">
                  <c:v>5070.5318960526092</c:v>
                </c:pt>
                <c:pt idx="35">
                  <c:v>5748.3313934738762</c:v>
                </c:pt>
                <c:pt idx="36">
                  <c:v>6504.212728538796</c:v>
                </c:pt>
                <c:pt idx="37">
                  <c:v>7351.0598338336131</c:v>
                </c:pt>
                <c:pt idx="38">
                  <c:v>8301.0202978418056</c:v>
                </c:pt>
                <c:pt idx="39">
                  <c:v>9366.0632741175759</c:v>
                </c:pt>
                <c:pt idx="40">
                  <c:v>10588.67518493559</c:v>
                </c:pt>
                <c:pt idx="41">
                  <c:v>11982.435731420182</c:v>
                </c:pt>
                <c:pt idx="42">
                  <c:v>13562.885929736778</c:v>
                </c:pt>
                <c:pt idx="43">
                  <c:v>15348.446274143886</c:v>
                </c:pt>
                <c:pt idx="44">
                  <c:v>17359.928356117791</c:v>
                </c:pt>
                <c:pt idx="45">
                  <c:v>19620.208181186554</c:v>
                </c:pt>
                <c:pt idx="46">
                  <c:v>22171.807414682</c:v>
                </c:pt>
                <c:pt idx="47">
                  <c:v>25059.211000513715</c:v>
                </c:pt>
                <c:pt idx="48">
                  <c:v>28329.152077689996</c:v>
                </c:pt>
                <c:pt idx="49">
                  <c:v>32031.15408847827</c:v>
                </c:pt>
                <c:pt idx="50">
                  <c:v>36217.85175877752</c:v>
                </c:pt>
                <c:pt idx="51">
                  <c:v>40945.11644161884</c:v>
                </c:pt>
                <c:pt idx="52">
                  <c:v>46280.737504208395</c:v>
                </c:pt>
                <c:pt idx="53">
                  <c:v>52304.306684202071</c:v>
                </c:pt>
                <c:pt idx="54">
                  <c:v>59097.065434660857</c:v>
                </c:pt>
                <c:pt idx="55">
                  <c:v>66761.818083109218</c:v>
                </c:pt>
                <c:pt idx="56">
                  <c:v>75412.771723127473</c:v>
                </c:pt>
                <c:pt idx="57">
                  <c:v>85175.234610937303</c:v>
                </c:pt>
                <c:pt idx="58">
                  <c:v>96188.906891220671</c:v>
                </c:pt>
                <c:pt idx="59">
                  <c:v>108610.85072253933</c:v>
                </c:pt>
                <c:pt idx="60">
                  <c:v>122606.33440233291</c:v>
                </c:pt>
                <c:pt idx="61">
                  <c:v>138362.76050093668</c:v>
                </c:pt>
                <c:pt idx="62">
                  <c:v>156091.31642823428</c:v>
                </c:pt>
                <c:pt idx="63">
                  <c:v>176027.98238379674</c:v>
                </c:pt>
                <c:pt idx="64">
                  <c:v>198435.27648657569</c:v>
                </c:pt>
                <c:pt idx="65">
                  <c:v>223604.49695207312</c:v>
                </c:pt>
                <c:pt idx="66">
                  <c:v>251849.64942710058</c:v>
                </c:pt>
                <c:pt idx="67">
                  <c:v>283509.88276231039</c:v>
                </c:pt>
                <c:pt idx="68">
                  <c:v>318951.44616129383</c:v>
                </c:pt>
                <c:pt idx="69">
                  <c:v>358568.72766979603</c:v>
                </c:pt>
                <c:pt idx="70">
                  <c:v>402784.38437004929</c:v>
                </c:pt>
                <c:pt idx="71">
                  <c:v>452048.50907154125</c:v>
                </c:pt>
                <c:pt idx="72">
                  <c:v>506831.75580330781</c:v>
                </c:pt>
                <c:pt idx="73">
                  <c:v>567617.05987591436</c:v>
                </c:pt>
                <c:pt idx="74">
                  <c:v>634892.35226197657</c:v>
                </c:pt>
                <c:pt idx="75">
                  <c:v>709134.94934663409</c:v>
                </c:pt>
                <c:pt idx="76">
                  <c:v>790795.64917216799</c:v>
                </c:pt>
                <c:pt idx="77">
                  <c:v>880279.08207073528</c:v>
                </c:pt>
                <c:pt idx="78">
                  <c:v>977917.49990029703</c:v>
                </c:pt>
                <c:pt idx="79">
                  <c:v>1083937.7917201712</c:v>
                </c:pt>
                <c:pt idx="80">
                  <c:v>1198425.7207020412</c:v>
                </c:pt>
                <c:pt idx="81">
                  <c:v>1321279.5554362372</c:v>
                </c:pt>
                <c:pt idx="82">
                  <c:v>1452157.9287930811</c:v>
                </c:pt>
                <c:pt idx="83">
                  <c:v>1590423.3422113706</c:v>
                </c:pt>
                <c:pt idx="84">
                  <c:v>1735082.7163978005</c:v>
                </c:pt>
                <c:pt idx="85">
                  <c:v>1884727.685156367</c:v>
                </c:pt>
                <c:pt idx="86">
                  <c:v>2037481.8519878213</c:v>
                </c:pt>
                <c:pt idx="87">
                  <c:v>2190957.3630421353</c:v>
                </c:pt>
                <c:pt idx="88">
                  <c:v>2342227.9067447535</c:v>
                </c:pt>
                <c:pt idx="89">
                  <c:v>2487826.2989157126</c:v>
                </c:pt>
                <c:pt idx="90">
                  <c:v>2623775.0677623358</c:v>
                </c:pt>
                <c:pt idx="91">
                  <c:v>2745657.6545369425</c:v>
                </c:pt>
                <c:pt idx="92">
                  <c:v>2848737.5209381641</c:v>
                </c:pt>
                <c:pt idx="93">
                  <c:v>2928127.244752916</c:v>
                </c:pt>
                <c:pt idx="94">
                  <c:v>2979004.3959659263</c:v>
                </c:pt>
                <c:pt idx="95">
                  <c:v>2996867.3756523659</c:v>
                </c:pt>
                <c:pt idx="96">
                  <c:v>2977816.535427954</c:v>
                </c:pt>
                <c:pt idx="97">
                  <c:v>2918841.3259378253</c:v>
                </c:pt>
                <c:pt idx="98">
                  <c:v>2818091.3387708329</c:v>
                </c:pt>
                <c:pt idx="99">
                  <c:v>2675108.0956990267</c:v>
                </c:pt>
                <c:pt idx="100">
                  <c:v>2490995.7148644123</c:v>
                </c:pt>
                <c:pt idx="101">
                  <c:v>2268514.8289691834</c:v>
                </c:pt>
                <c:pt idx="102">
                  <c:v>2032857.4327904978</c:v>
                </c:pt>
                <c:pt idx="103">
                  <c:v>1793735.4078070698</c:v>
                </c:pt>
                <c:pt idx="104">
                  <c:v>1554409.9710333757</c:v>
                </c:pt>
                <c:pt idx="105">
                  <c:v>1318597.5942967222</c:v>
                </c:pt>
                <c:pt idx="106">
                  <c:v>1090374.7174463454</c:v>
                </c:pt>
                <c:pt idx="107">
                  <c:v>874038.86099868175</c:v>
                </c:pt>
                <c:pt idx="108">
                  <c:v>673928.91633543652</c:v>
                </c:pt>
                <c:pt idx="109">
                  <c:v>494212.79778296407</c:v>
                </c:pt>
                <c:pt idx="110">
                  <c:v>338656.01637842599</c:v>
                </c:pt>
                <c:pt idx="111">
                  <c:v>210389.39406692237</c:v>
                </c:pt>
                <c:pt idx="112">
                  <c:v>111696.68711090181</c:v>
                </c:pt>
                <c:pt idx="113">
                  <c:v>43842.720438411459</c:v>
                </c:pt>
                <c:pt idx="114">
                  <c:v>6959.2797562787309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54A-8344-BA9E5527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203583"/>
        <c:axId val="1649693855"/>
      </c:lineChart>
      <c:catAx>
        <c:axId val="95220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3855"/>
        <c:crosses val="autoZero"/>
        <c:auto val="1"/>
        <c:lblAlgn val="ctr"/>
        <c:lblOffset val="100"/>
        <c:noMultiLvlLbl val="0"/>
      </c:catAx>
      <c:valAx>
        <c:axId val="16496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Kritische Fälle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912475827531"/>
          <c:y val="0.15410535636325626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Tabelle1!$P$27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Tabelle1!$H$28:$H$456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Tabelle1!$P$28:$P$456</c:f>
              <c:numCache>
                <c:formatCode>General</c:formatCode>
                <c:ptCount val="429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14.89613033254831</c:v>
                </c:pt>
                <c:pt idx="7">
                  <c:v>18.292246247762829</c:v>
                </c:pt>
                <c:pt idx="8">
                  <c:v>21.688347745704757</c:v>
                </c:pt>
                <c:pt idx="9">
                  <c:v>25.084434826435299</c:v>
                </c:pt>
                <c:pt idx="10">
                  <c:v>28.480507490015665</c:v>
                </c:pt>
                <c:pt idx="11">
                  <c:v>31.876565736507047</c:v>
                </c:pt>
                <c:pt idx="12">
                  <c:v>36.275514562484133</c:v>
                </c:pt>
                <c:pt idx="13">
                  <c:v>41.677334423160048</c:v>
                </c:pt>
                <c:pt idx="14">
                  <c:v>36.582002002093525</c:v>
                </c:pt>
                <c:pt idx="15">
                  <c:v>43.989383722239246</c:v>
                </c:pt>
                <c:pt idx="16">
                  <c:v>52.399540797491184</c:v>
                </c:pt>
                <c:pt idx="17">
                  <c:v>61.812438598023142</c:v>
                </c:pt>
                <c:pt idx="18">
                  <c:v>72.524185153422252</c:v>
                </c:pt>
                <c:pt idx="19">
                  <c:v>84.830862826908799</c:v>
                </c:pt>
                <c:pt idx="20">
                  <c:v>92.236670455750229</c:v>
                </c:pt>
                <c:pt idx="21">
                  <c:v>101.82951451131095</c:v>
                </c:pt>
                <c:pt idx="22">
                  <c:v>113.90536415840138</c:v>
                </c:pt>
                <c:pt idx="23">
                  <c:v>128.76013301807265</c:v>
                </c:pt>
                <c:pt idx="24">
                  <c:v>146.77710702844092</c:v>
                </c:pt>
                <c:pt idx="25">
                  <c:v>168.42691281772284</c:v>
                </c:pt>
                <c:pt idx="26">
                  <c:v>191.25938517634677</c:v>
                </c:pt>
                <c:pt idx="27">
                  <c:v>215.919933306442</c:v>
                </c:pt>
                <c:pt idx="28">
                  <c:v>243.14120552699637</c:v>
                </c:pt>
                <c:pt idx="29">
                  <c:v>273.74312900895882</c:v>
                </c:pt>
                <c:pt idx="30">
                  <c:v>308.65833106060995</c:v>
                </c:pt>
                <c:pt idx="31">
                  <c:v>348.95812008005055</c:v>
                </c:pt>
                <c:pt idx="32">
                  <c:v>394.69409119627318</c:v>
                </c:pt>
                <c:pt idx="33">
                  <c:v>446.10801786035557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0-4A67-AEEA-955B0DE5D414}"/>
            </c:ext>
          </c:extLst>
        </c:ser>
        <c:ser>
          <c:idx val="5"/>
          <c:order val="1"/>
          <c:tx>
            <c:strRef>
              <c:f>Tabelle1!$Q$27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Tabelle1!$H$28:$H$456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Tabelle1!$Q$28:$Q$456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7.0531896052609682</c:v>
                </c:pt>
                <c:pt idx="35">
                  <c:v>74.833139347387601</c:v>
                </c:pt>
                <c:pt idx="36">
                  <c:v>150.4212728538796</c:v>
                </c:pt>
                <c:pt idx="37">
                  <c:v>235.10598338336138</c:v>
                </c:pt>
                <c:pt idx="38">
                  <c:v>330.10202978418056</c:v>
                </c:pt>
                <c:pt idx="39">
                  <c:v>436.60632741175766</c:v>
                </c:pt>
                <c:pt idx="40">
                  <c:v>558.86751849355892</c:v>
                </c:pt>
                <c:pt idx="41">
                  <c:v>698.24357314201825</c:v>
                </c:pt>
                <c:pt idx="42">
                  <c:v>856.28859297367785</c:v>
                </c:pt>
                <c:pt idx="43">
                  <c:v>1034.8446274143887</c:v>
                </c:pt>
                <c:pt idx="44">
                  <c:v>1235.9928356117791</c:v>
                </c:pt>
                <c:pt idx="45">
                  <c:v>1462.0208181186554</c:v>
                </c:pt>
                <c:pt idx="46">
                  <c:v>1717.1807414682003</c:v>
                </c:pt>
                <c:pt idx="47">
                  <c:v>2005.9211000513715</c:v>
                </c:pt>
                <c:pt idx="48">
                  <c:v>2332.9152077689996</c:v>
                </c:pt>
                <c:pt idx="49">
                  <c:v>2703.115408847827</c:v>
                </c:pt>
                <c:pt idx="50">
                  <c:v>3121.7851758777524</c:v>
                </c:pt>
                <c:pt idx="51">
                  <c:v>3594.5116441618843</c:v>
                </c:pt>
                <c:pt idx="52">
                  <c:v>4128.07375042084</c:v>
                </c:pt>
                <c:pt idx="53">
                  <c:v>4730.4306684202074</c:v>
                </c:pt>
                <c:pt idx="54">
                  <c:v>5409.7065434660863</c:v>
                </c:pt>
                <c:pt idx="55">
                  <c:v>6176.181808310922</c:v>
                </c:pt>
                <c:pt idx="56">
                  <c:v>7041.277172312748</c:v>
                </c:pt>
                <c:pt idx="57">
                  <c:v>8017.5234610937314</c:v>
                </c:pt>
                <c:pt idx="58">
                  <c:v>9118.8906891220668</c:v>
                </c:pt>
                <c:pt idx="59">
                  <c:v>10361.085072253933</c:v>
                </c:pt>
                <c:pt idx="60">
                  <c:v>11760.633440233292</c:v>
                </c:pt>
                <c:pt idx="61">
                  <c:v>13336.276050093669</c:v>
                </c:pt>
                <c:pt idx="62">
                  <c:v>15109.131642823428</c:v>
                </c:pt>
                <c:pt idx="63">
                  <c:v>17102.798238379673</c:v>
                </c:pt>
                <c:pt idx="64">
                  <c:v>19343.527648657571</c:v>
                </c:pt>
                <c:pt idx="65">
                  <c:v>21860.449695207313</c:v>
                </c:pt>
                <c:pt idx="66">
                  <c:v>24684.964942710059</c:v>
                </c:pt>
                <c:pt idx="67">
                  <c:v>27850.988276231041</c:v>
                </c:pt>
                <c:pt idx="68">
                  <c:v>31395.144616129386</c:v>
                </c:pt>
                <c:pt idx="69">
                  <c:v>35356.872766979606</c:v>
                </c:pt>
                <c:pt idx="70">
                  <c:v>39778.43843700493</c:v>
                </c:pt>
                <c:pt idx="71">
                  <c:v>44704.850907154127</c:v>
                </c:pt>
                <c:pt idx="72">
                  <c:v>50183.175580330782</c:v>
                </c:pt>
                <c:pt idx="73">
                  <c:v>56261.705987591442</c:v>
                </c:pt>
                <c:pt idx="74">
                  <c:v>62989.235226197663</c:v>
                </c:pt>
                <c:pt idx="75">
                  <c:v>70413.494934663409</c:v>
                </c:pt>
                <c:pt idx="76">
                  <c:v>78579.564917216805</c:v>
                </c:pt>
                <c:pt idx="77">
                  <c:v>87527.908207073531</c:v>
                </c:pt>
                <c:pt idx="78">
                  <c:v>97291.749990029712</c:v>
                </c:pt>
                <c:pt idx="79">
                  <c:v>107893.77917201712</c:v>
                </c:pt>
                <c:pt idx="80">
                  <c:v>119342.57207020413</c:v>
                </c:pt>
                <c:pt idx="81">
                  <c:v>131627.95554362374</c:v>
                </c:pt>
                <c:pt idx="82">
                  <c:v>144715.79287930811</c:v>
                </c:pt>
                <c:pt idx="83">
                  <c:v>158542.33422113708</c:v>
                </c:pt>
                <c:pt idx="84">
                  <c:v>173008.27163978005</c:v>
                </c:pt>
                <c:pt idx="85">
                  <c:v>187972.76851563671</c:v>
                </c:pt>
                <c:pt idx="86">
                  <c:v>203248.18519878213</c:v>
                </c:pt>
                <c:pt idx="87">
                  <c:v>218595.73630421353</c:v>
                </c:pt>
                <c:pt idx="88">
                  <c:v>233722.79067447537</c:v>
                </c:pt>
                <c:pt idx="89">
                  <c:v>248282.62989157127</c:v>
                </c:pt>
                <c:pt idx="90">
                  <c:v>261877.50677623361</c:v>
                </c:pt>
                <c:pt idx="91">
                  <c:v>274065.76545369427</c:v>
                </c:pt>
                <c:pt idx="92">
                  <c:v>284373.75209381641</c:v>
                </c:pt>
                <c:pt idx="93">
                  <c:v>292312.72447529162</c:v>
                </c:pt>
                <c:pt idx="94">
                  <c:v>297400.43959659262</c:v>
                </c:pt>
                <c:pt idx="95">
                  <c:v>299186.73756523657</c:v>
                </c:pt>
                <c:pt idx="96">
                  <c:v>297281.65354279539</c:v>
                </c:pt>
                <c:pt idx="97">
                  <c:v>291384.13259378256</c:v>
                </c:pt>
                <c:pt idx="98">
                  <c:v>281309.13387708331</c:v>
                </c:pt>
                <c:pt idx="99">
                  <c:v>267010.80956990266</c:v>
                </c:pt>
                <c:pt idx="100">
                  <c:v>248599.57148644124</c:v>
                </c:pt>
                <c:pt idx="101">
                  <c:v>226351.48289691834</c:v>
                </c:pt>
                <c:pt idx="102">
                  <c:v>202785.74327904978</c:v>
                </c:pt>
                <c:pt idx="103">
                  <c:v>178873.540780707</c:v>
                </c:pt>
                <c:pt idx="104">
                  <c:v>154940.99710333758</c:v>
                </c:pt>
                <c:pt idx="105">
                  <c:v>131359.75942967224</c:v>
                </c:pt>
                <c:pt idx="106">
                  <c:v>108537.47174463455</c:v>
                </c:pt>
                <c:pt idx="107">
                  <c:v>86903.886099868178</c:v>
                </c:pt>
                <c:pt idx="108">
                  <c:v>66892.891633543652</c:v>
                </c:pt>
                <c:pt idx="109">
                  <c:v>48921.279778296412</c:v>
                </c:pt>
                <c:pt idx="110">
                  <c:v>33365.601637842599</c:v>
                </c:pt>
                <c:pt idx="111">
                  <c:v>20538.93940669224</c:v>
                </c:pt>
                <c:pt idx="112">
                  <c:v>10669.668711090182</c:v>
                </c:pt>
                <c:pt idx="113">
                  <c:v>3884.2720438411461</c:v>
                </c:pt>
                <c:pt idx="114">
                  <c:v>195.92797562787314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0-4A67-AEEA-955B0DE5D414}"/>
            </c:ext>
          </c:extLst>
        </c:ser>
        <c:ser>
          <c:idx val="0"/>
          <c:order val="2"/>
          <c:tx>
            <c:strRef>
              <c:f>Tabelle1!$Y$27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Tabelle1!$H$28:$H$456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Tabelle1!$Y$28:$Y$456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1.0349999999999999</c:v>
                </c:pt>
                <c:pt idx="15">
                  <c:v>1.0349999999999999</c:v>
                </c:pt>
                <c:pt idx="16">
                  <c:v>1.0349999999999999</c:v>
                </c:pt>
                <c:pt idx="17">
                  <c:v>1.0349999999999999</c:v>
                </c:pt>
                <c:pt idx="18">
                  <c:v>1.0349999999999999</c:v>
                </c:pt>
                <c:pt idx="19">
                  <c:v>1.0349999999999999</c:v>
                </c:pt>
                <c:pt idx="20">
                  <c:v>1.3406517299293479</c:v>
                </c:pt>
                <c:pt idx="21">
                  <c:v>1.6463021622986544</c:v>
                </c:pt>
                <c:pt idx="22">
                  <c:v>1.9519512971134279</c:v>
                </c:pt>
                <c:pt idx="23">
                  <c:v>2.257599134379177</c:v>
                </c:pt>
                <c:pt idx="24">
                  <c:v>2.5632456741014096</c:v>
                </c:pt>
                <c:pt idx="25">
                  <c:v>2.868890916285634</c:v>
                </c:pt>
                <c:pt idx="26">
                  <c:v>3.2647963106235713</c:v>
                </c:pt>
                <c:pt idx="27">
                  <c:v>3.7509600980844038</c:v>
                </c:pt>
                <c:pt idx="28">
                  <c:v>4.3273801801884169</c:v>
                </c:pt>
                <c:pt idx="29">
                  <c:v>4.9940445350015317</c:v>
                </c:pt>
                <c:pt idx="30">
                  <c:v>5.7509586717742058</c:v>
                </c:pt>
                <c:pt idx="31">
                  <c:v>6.5981194738220825</c:v>
                </c:pt>
                <c:pt idx="32">
                  <c:v>7.5621766638080024</c:v>
                </c:pt>
                <c:pt idx="33">
                  <c:v>8.6697776544217913</c:v>
                </c:pt>
                <c:pt idx="34">
                  <c:v>9.6419520709468678</c:v>
                </c:pt>
                <c:pt idx="35">
                  <c:v>10.81095846831664</c:v>
                </c:pt>
                <c:pt idx="36">
                  <c:v>12.203434071369552</c:v>
                </c:pt>
                <c:pt idx="37">
                  <c:v>13.846011106005712</c:v>
                </c:pt>
                <c:pt idx="38">
                  <c:v>15.773185306661091</c:v>
                </c:pt>
                <c:pt idx="39">
                  <c:v>18.027313069880687</c:v>
                </c:pt>
                <c:pt idx="40">
                  <c:v>20.478140976494778</c:v>
                </c:pt>
                <c:pt idx="41">
                  <c:v>23.183754095664181</c:v>
                </c:pt>
                <c:pt idx="42">
                  <c:v>26.210088677618089</c:v>
                </c:pt>
                <c:pt idx="43">
                  <c:v>29.63092614580782</c:v>
                </c:pt>
                <c:pt idx="44">
                  <c:v>33.530208467229095</c:v>
                </c:pt>
                <c:pt idx="45">
                  <c:v>38.004350281026625</c:v>
                </c:pt>
                <c:pt idx="46">
                  <c:v>43.084644871472584</c:v>
                </c:pt>
                <c:pt idx="47">
                  <c:v>48.819499261853785</c:v>
                </c:pt>
                <c:pt idx="48">
                  <c:v>55.276739135420343</c:v>
                </c:pt>
                <c:pt idx="49">
                  <c:v>62.545941009581519</c:v>
                </c:pt>
                <c:pt idx="50">
                  <c:v>70.741348628218716</c:v>
                </c:pt>
                <c:pt idx="51">
                  <c:v>80.00554961050824</c:v>
                </c:pt>
                <c:pt idx="52">
                  <c:v>90.482367987237353</c:v>
                </c:pt>
                <c:pt idx="53">
                  <c:v>102.32188253693887</c:v>
                </c:pt>
                <c:pt idx="54">
                  <c:v>115.77621764091508</c:v>
                </c:pt>
                <c:pt idx="55">
                  <c:v>131.02567567844582</c:v>
                </c:pt>
                <c:pt idx="56">
                  <c:v>148.27606204524909</c:v>
                </c:pt>
                <c:pt idx="57">
                  <c:v>167.76694261310277</c:v>
                </c:pt>
                <c:pt idx="58">
                  <c:v>189.76956367228919</c:v>
                </c:pt>
                <c:pt idx="59">
                  <c:v>214.58622391170559</c:v>
                </c:pt>
                <c:pt idx="60">
                  <c:v>242.63091160361054</c:v>
                </c:pt>
                <c:pt idx="61">
                  <c:v>274.35239826647717</c:v>
                </c:pt>
                <c:pt idx="62">
                  <c:v>310.23910783463026</c:v>
                </c:pt>
                <c:pt idx="63">
                  <c:v>350.82632780588591</c:v>
                </c:pt>
                <c:pt idx="64">
                  <c:v>400.69125364661068</c:v>
                </c:pt>
                <c:pt idx="65">
                  <c:v>483.52227102361849</c:v>
                </c:pt>
                <c:pt idx="66">
                  <c:v>603.5078706904801</c:v>
                </c:pt>
                <c:pt idx="67">
                  <c:v>765.46141052183907</c:v>
                </c:pt>
                <c:pt idx="68">
                  <c:v>974.84565417797955</c:v>
                </c:pt>
                <c:pt idx="69">
                  <c:v>1237.8024979200129</c:v>
                </c:pt>
                <c:pt idx="70">
                  <c:v>1561.185659736499</c:v>
                </c:pt>
                <c:pt idx="71">
                  <c:v>1952.5914739484006</c:v>
                </c:pt>
                <c:pt idx="72">
                  <c:v>2420.5118716247157</c:v>
                </c:pt>
                <c:pt idx="73">
                  <c:v>2974.4793978540724</c:v>
                </c:pt>
                <c:pt idx="74">
                  <c:v>3625.057402354335</c:v>
                </c:pt>
                <c:pt idx="75">
                  <c:v>4384.1091887448929</c:v>
                </c:pt>
                <c:pt idx="76">
                  <c:v>5264.9075938217338</c:v>
                </c:pt>
                <c:pt idx="77">
                  <c:v>6282.2254469957225</c:v>
                </c:pt>
                <c:pt idx="78">
                  <c:v>7452.4550779753936</c:v>
                </c:pt>
                <c:pt idx="79">
                  <c:v>8793.7471186272742</c:v>
                </c:pt>
                <c:pt idx="80">
                  <c:v>10325.990342045508</c:v>
                </c:pt>
                <c:pt idx="81">
                  <c:v>12070.955548637357</c:v>
                </c:pt>
                <c:pt idx="82">
                  <c:v>14052.417962242671</c:v>
                </c:pt>
                <c:pt idx="83">
                  <c:v>16296.238881409814</c:v>
                </c:pt>
                <c:pt idx="84">
                  <c:v>18830.404878238965</c:v>
                </c:pt>
                <c:pt idx="85">
                  <c:v>21685.016927525463</c:v>
                </c:pt>
                <c:pt idx="86">
                  <c:v>24892.099661790107</c:v>
                </c:pt>
                <c:pt idx="87">
                  <c:v>28485.332391649794</c:v>
                </c:pt>
                <c:pt idx="88">
                  <c:v>32499.675015453169</c:v>
                </c:pt>
                <c:pt idx="89">
                  <c:v>36970.856656076605</c:v>
                </c:pt>
                <c:pt idx="90">
                  <c:v>41934.690052430145</c:v>
                </c:pt>
                <c:pt idx="91">
                  <c:v>47426.179550532499</c:v>
                </c:pt>
                <c:pt idx="92">
                  <c:v>53478.330072990262</c:v>
                </c:pt>
                <c:pt idx="93">
                  <c:v>60120.63670463585</c:v>
                </c:pt>
                <c:pt idx="94">
                  <c:v>67377.276377147587</c:v>
                </c:pt>
                <c:pt idx="95">
                  <c:v>75264.933320449243</c:v>
                </c:pt>
                <c:pt idx="96">
                  <c:v>83790.314401896743</c:v>
                </c:pt>
                <c:pt idx="97">
                  <c:v>92947.405991978361</c:v>
                </c:pt>
                <c:pt idx="98">
                  <c:v>102714.54069812901</c:v>
                </c:pt>
                <c:pt idx="99">
                  <c:v>113051.40118534384</c:v>
                </c:pt>
                <c:pt idx="100">
                  <c:v>123896.1922611812</c:v>
                </c:pt>
                <c:pt idx="101">
                  <c:v>135163.2005437566</c:v>
                </c:pt>
                <c:pt idx="102">
                  <c:v>146741.07035269088</c:v>
                </c:pt>
                <c:pt idx="103">
                  <c:v>158492.17160186227</c:v>
                </c:pt>
                <c:pt idx="104">
                  <c:v>170253.44344054698</c:v>
                </c:pt>
                <c:pt idx="105">
                  <c:v>181839.06227737965</c:v>
                </c:pt>
                <c:pt idx="106">
                  <c:v>193045.2061198985</c:v>
                </c:pt>
                <c:pt idx="107">
                  <c:v>203656.99894228167</c:v>
                </c:pt>
                <c:pt idx="108">
                  <c:v>213457.49617544393</c:v>
                </c:pt>
                <c:pt idx="109">
                  <c:v>222238.30210306754</c:v>
                </c:pt>
                <c:pt idx="110">
                  <c:v>229811.14117329445</c:v>
                </c:pt>
                <c:pt idx="111">
                  <c:v>236019.47228886964</c:v>
                </c:pt>
                <c:pt idx="112">
                  <c:v>240749.10763667067</c:v>
                </c:pt>
                <c:pt idx="113">
                  <c:v>243936.80597029519</c:v>
                </c:pt>
                <c:pt idx="114">
                  <c:v>245575.97800440181</c:v>
                </c:pt>
                <c:pt idx="115">
                  <c:v>245718.94199221575</c:v>
                </c:pt>
                <c:pt idx="116">
                  <c:v>245718.94199221575</c:v>
                </c:pt>
                <c:pt idx="117">
                  <c:v>245718.94199221575</c:v>
                </c:pt>
                <c:pt idx="118">
                  <c:v>245718.94199221575</c:v>
                </c:pt>
                <c:pt idx="119">
                  <c:v>245718.94199221575</c:v>
                </c:pt>
                <c:pt idx="120">
                  <c:v>245718.94199221575</c:v>
                </c:pt>
                <c:pt idx="121">
                  <c:v>245718.94199221575</c:v>
                </c:pt>
                <c:pt idx="122">
                  <c:v>245718.94199221575</c:v>
                </c:pt>
                <c:pt idx="123">
                  <c:v>245718.94199221575</c:v>
                </c:pt>
                <c:pt idx="124">
                  <c:v>245718.94199221575</c:v>
                </c:pt>
                <c:pt idx="125">
                  <c:v>245718.94199221575</c:v>
                </c:pt>
                <c:pt idx="126">
                  <c:v>245718.94199221575</c:v>
                </c:pt>
                <c:pt idx="127">
                  <c:v>245718.94199221575</c:v>
                </c:pt>
                <c:pt idx="128">
                  <c:v>245718.94199221575</c:v>
                </c:pt>
                <c:pt idx="129">
                  <c:v>245718.94199221575</c:v>
                </c:pt>
                <c:pt idx="130">
                  <c:v>245718.94199221575</c:v>
                </c:pt>
                <c:pt idx="131">
                  <c:v>245718.94199221575</c:v>
                </c:pt>
                <c:pt idx="132">
                  <c:v>245718.94199221575</c:v>
                </c:pt>
                <c:pt idx="133">
                  <c:v>245718.94199221575</c:v>
                </c:pt>
                <c:pt idx="134">
                  <c:v>245718.94199221575</c:v>
                </c:pt>
                <c:pt idx="135">
                  <c:v>245718.94199221575</c:v>
                </c:pt>
                <c:pt idx="136">
                  <c:v>245718.94199221575</c:v>
                </c:pt>
                <c:pt idx="137">
                  <c:v>245718.94199221575</c:v>
                </c:pt>
                <c:pt idx="138">
                  <c:v>245718.94199221575</c:v>
                </c:pt>
                <c:pt idx="139">
                  <c:v>245718.94199221575</c:v>
                </c:pt>
                <c:pt idx="140">
                  <c:v>245718.94199221575</c:v>
                </c:pt>
                <c:pt idx="141">
                  <c:v>245718.94199221575</c:v>
                </c:pt>
                <c:pt idx="142">
                  <c:v>245718.94199221575</c:v>
                </c:pt>
                <c:pt idx="143">
                  <c:v>245718.94199221575</c:v>
                </c:pt>
                <c:pt idx="144">
                  <c:v>245718.94199221575</c:v>
                </c:pt>
                <c:pt idx="145">
                  <c:v>245718.94199221575</c:v>
                </c:pt>
                <c:pt idx="146">
                  <c:v>245718.94199221575</c:v>
                </c:pt>
                <c:pt idx="147">
                  <c:v>245718.94199221575</c:v>
                </c:pt>
                <c:pt idx="148">
                  <c:v>245718.94199221575</c:v>
                </c:pt>
                <c:pt idx="149">
                  <c:v>245718.94199221575</c:v>
                </c:pt>
                <c:pt idx="150">
                  <c:v>245718.94199221575</c:v>
                </c:pt>
                <c:pt idx="151">
                  <c:v>245718.94199221575</c:v>
                </c:pt>
                <c:pt idx="152">
                  <c:v>245718.94199221575</c:v>
                </c:pt>
                <c:pt idx="153">
                  <c:v>245718.94199221575</c:v>
                </c:pt>
                <c:pt idx="154">
                  <c:v>245718.94199221575</c:v>
                </c:pt>
                <c:pt idx="155">
                  <c:v>245718.94199221575</c:v>
                </c:pt>
                <c:pt idx="156">
                  <c:v>245718.94199221575</c:v>
                </c:pt>
                <c:pt idx="157">
                  <c:v>245718.94199221575</c:v>
                </c:pt>
                <c:pt idx="158">
                  <c:v>245718.94199221575</c:v>
                </c:pt>
                <c:pt idx="159">
                  <c:v>245718.94199221575</c:v>
                </c:pt>
                <c:pt idx="160">
                  <c:v>245718.94199221575</c:v>
                </c:pt>
                <c:pt idx="161">
                  <c:v>245718.94199221575</c:v>
                </c:pt>
                <c:pt idx="162">
                  <c:v>245718.94199221575</c:v>
                </c:pt>
                <c:pt idx="163">
                  <c:v>245718.94199221575</c:v>
                </c:pt>
                <c:pt idx="164">
                  <c:v>245718.94199221575</c:v>
                </c:pt>
                <c:pt idx="165">
                  <c:v>245718.94199221575</c:v>
                </c:pt>
                <c:pt idx="166">
                  <c:v>245718.94199221575</c:v>
                </c:pt>
                <c:pt idx="167">
                  <c:v>245718.94199221575</c:v>
                </c:pt>
                <c:pt idx="168">
                  <c:v>245718.94199221575</c:v>
                </c:pt>
                <c:pt idx="169">
                  <c:v>245718.94199221575</c:v>
                </c:pt>
                <c:pt idx="170">
                  <c:v>245718.94199221575</c:v>
                </c:pt>
                <c:pt idx="171">
                  <c:v>245718.94199221575</c:v>
                </c:pt>
                <c:pt idx="172">
                  <c:v>245718.94199221575</c:v>
                </c:pt>
                <c:pt idx="173">
                  <c:v>245718.94199221575</c:v>
                </c:pt>
                <c:pt idx="174">
                  <c:v>245718.94199221575</c:v>
                </c:pt>
                <c:pt idx="175">
                  <c:v>245718.94199221575</c:v>
                </c:pt>
                <c:pt idx="176">
                  <c:v>245718.94199221575</c:v>
                </c:pt>
                <c:pt idx="177">
                  <c:v>245718.94199221575</c:v>
                </c:pt>
                <c:pt idx="178">
                  <c:v>245718.94199221575</c:v>
                </c:pt>
                <c:pt idx="179">
                  <c:v>245718.94199221575</c:v>
                </c:pt>
                <c:pt idx="180">
                  <c:v>245718.94199221575</c:v>
                </c:pt>
                <c:pt idx="181">
                  <c:v>245718.94199221575</c:v>
                </c:pt>
                <c:pt idx="182">
                  <c:v>245718.94199221575</c:v>
                </c:pt>
                <c:pt idx="183">
                  <c:v>245718.94199221575</c:v>
                </c:pt>
                <c:pt idx="184">
                  <c:v>245718.94199221575</c:v>
                </c:pt>
                <c:pt idx="185">
                  <c:v>245718.94199221575</c:v>
                </c:pt>
                <c:pt idx="186">
                  <c:v>245718.94199221575</c:v>
                </c:pt>
                <c:pt idx="187">
                  <c:v>245718.94199221575</c:v>
                </c:pt>
                <c:pt idx="188">
                  <c:v>245718.94199221575</c:v>
                </c:pt>
                <c:pt idx="189">
                  <c:v>245718.94199221575</c:v>
                </c:pt>
                <c:pt idx="190">
                  <c:v>245718.94199221575</c:v>
                </c:pt>
                <c:pt idx="191">
                  <c:v>245718.94199221575</c:v>
                </c:pt>
                <c:pt idx="192">
                  <c:v>245718.94199221575</c:v>
                </c:pt>
                <c:pt idx="193">
                  <c:v>245718.94199221575</c:v>
                </c:pt>
                <c:pt idx="194">
                  <c:v>245718.94199221575</c:v>
                </c:pt>
                <c:pt idx="195">
                  <c:v>245718.94199221575</c:v>
                </c:pt>
                <c:pt idx="196">
                  <c:v>245718.94199221575</c:v>
                </c:pt>
                <c:pt idx="197">
                  <c:v>245718.94199221575</c:v>
                </c:pt>
                <c:pt idx="198">
                  <c:v>245718.94199221575</c:v>
                </c:pt>
                <c:pt idx="199">
                  <c:v>245718.94199221575</c:v>
                </c:pt>
                <c:pt idx="200">
                  <c:v>245718.94199221575</c:v>
                </c:pt>
                <c:pt idx="201">
                  <c:v>245718.94199221575</c:v>
                </c:pt>
                <c:pt idx="202">
                  <c:v>245718.94199221575</c:v>
                </c:pt>
                <c:pt idx="203">
                  <c:v>245718.94199221575</c:v>
                </c:pt>
                <c:pt idx="204">
                  <c:v>245718.94199221575</c:v>
                </c:pt>
                <c:pt idx="205">
                  <c:v>245718.94199221575</c:v>
                </c:pt>
                <c:pt idx="206">
                  <c:v>245718.94199221575</c:v>
                </c:pt>
                <c:pt idx="207">
                  <c:v>245718.94199221575</c:v>
                </c:pt>
                <c:pt idx="208">
                  <c:v>245718.94199221575</c:v>
                </c:pt>
                <c:pt idx="209">
                  <c:v>245718.94199221575</c:v>
                </c:pt>
                <c:pt idx="210">
                  <c:v>245718.94199221575</c:v>
                </c:pt>
                <c:pt idx="211">
                  <c:v>245718.94199221575</c:v>
                </c:pt>
                <c:pt idx="212">
                  <c:v>245718.94199221575</c:v>
                </c:pt>
                <c:pt idx="213">
                  <c:v>245718.94199221575</c:v>
                </c:pt>
                <c:pt idx="214">
                  <c:v>245718.94199221575</c:v>
                </c:pt>
                <c:pt idx="215">
                  <c:v>245718.94199221575</c:v>
                </c:pt>
                <c:pt idx="216">
                  <c:v>245718.94199221575</c:v>
                </c:pt>
                <c:pt idx="217">
                  <c:v>245718.94199221575</c:v>
                </c:pt>
                <c:pt idx="218">
                  <c:v>245718.94199221575</c:v>
                </c:pt>
                <c:pt idx="219">
                  <c:v>245718.94199221575</c:v>
                </c:pt>
                <c:pt idx="220">
                  <c:v>245718.94199221575</c:v>
                </c:pt>
                <c:pt idx="221">
                  <c:v>245718.94199221575</c:v>
                </c:pt>
                <c:pt idx="222">
                  <c:v>245718.94199221575</c:v>
                </c:pt>
                <c:pt idx="223">
                  <c:v>245718.94199221575</c:v>
                </c:pt>
                <c:pt idx="224">
                  <c:v>245718.94199221575</c:v>
                </c:pt>
                <c:pt idx="225">
                  <c:v>245718.94199221575</c:v>
                </c:pt>
                <c:pt idx="226">
                  <c:v>245718.94199221575</c:v>
                </c:pt>
                <c:pt idx="227">
                  <c:v>245718.94199221575</c:v>
                </c:pt>
                <c:pt idx="228">
                  <c:v>245718.94199221575</c:v>
                </c:pt>
                <c:pt idx="229">
                  <c:v>245718.94199221575</c:v>
                </c:pt>
                <c:pt idx="230">
                  <c:v>245718.94199221575</c:v>
                </c:pt>
                <c:pt idx="231">
                  <c:v>245718.94199221575</c:v>
                </c:pt>
                <c:pt idx="232">
                  <c:v>245718.94199221575</c:v>
                </c:pt>
                <c:pt idx="233">
                  <c:v>245718.94199221575</c:v>
                </c:pt>
                <c:pt idx="234">
                  <c:v>245718.94199221575</c:v>
                </c:pt>
                <c:pt idx="235">
                  <c:v>245718.94199221575</c:v>
                </c:pt>
                <c:pt idx="236">
                  <c:v>245718.94199221575</c:v>
                </c:pt>
                <c:pt idx="237">
                  <c:v>245718.94199221575</c:v>
                </c:pt>
                <c:pt idx="238">
                  <c:v>245718.94199221575</c:v>
                </c:pt>
                <c:pt idx="239">
                  <c:v>245718.94199221575</c:v>
                </c:pt>
                <c:pt idx="240">
                  <c:v>245718.94199221575</c:v>
                </c:pt>
                <c:pt idx="241">
                  <c:v>245718.94199221575</c:v>
                </c:pt>
                <c:pt idx="242">
                  <c:v>245718.94199221575</c:v>
                </c:pt>
                <c:pt idx="243">
                  <c:v>245718.94199221575</c:v>
                </c:pt>
                <c:pt idx="244">
                  <c:v>245718.94199221575</c:v>
                </c:pt>
                <c:pt idx="245">
                  <c:v>245718.94199221575</c:v>
                </c:pt>
                <c:pt idx="246">
                  <c:v>245718.94199221575</c:v>
                </c:pt>
                <c:pt idx="247">
                  <c:v>245718.94199221575</c:v>
                </c:pt>
                <c:pt idx="248">
                  <c:v>245718.94199221575</c:v>
                </c:pt>
                <c:pt idx="249">
                  <c:v>245718.94199221575</c:v>
                </c:pt>
                <c:pt idx="250">
                  <c:v>245718.94199221575</c:v>
                </c:pt>
                <c:pt idx="251">
                  <c:v>245718.94199221575</c:v>
                </c:pt>
                <c:pt idx="252">
                  <c:v>245718.94199221575</c:v>
                </c:pt>
                <c:pt idx="253">
                  <c:v>245718.94199221575</c:v>
                </c:pt>
                <c:pt idx="254">
                  <c:v>245718.94199221575</c:v>
                </c:pt>
                <c:pt idx="255">
                  <c:v>245718.94199221575</c:v>
                </c:pt>
                <c:pt idx="256">
                  <c:v>245718.94199221575</c:v>
                </c:pt>
                <c:pt idx="257">
                  <c:v>245718.94199221575</c:v>
                </c:pt>
                <c:pt idx="258">
                  <c:v>245718.94199221575</c:v>
                </c:pt>
                <c:pt idx="259">
                  <c:v>245718.94199221575</c:v>
                </c:pt>
                <c:pt idx="260">
                  <c:v>245718.94199221575</c:v>
                </c:pt>
                <c:pt idx="261">
                  <c:v>245718.94199221575</c:v>
                </c:pt>
                <c:pt idx="262">
                  <c:v>245718.94199221575</c:v>
                </c:pt>
                <c:pt idx="263">
                  <c:v>245718.94199221575</c:v>
                </c:pt>
                <c:pt idx="264">
                  <c:v>245718.94199221575</c:v>
                </c:pt>
                <c:pt idx="265">
                  <c:v>245718.94199221575</c:v>
                </c:pt>
                <c:pt idx="266">
                  <c:v>245718.94199221575</c:v>
                </c:pt>
                <c:pt idx="267">
                  <c:v>245718.94199221575</c:v>
                </c:pt>
                <c:pt idx="268">
                  <c:v>245718.94199221575</c:v>
                </c:pt>
                <c:pt idx="269">
                  <c:v>245718.94199221575</c:v>
                </c:pt>
                <c:pt idx="270">
                  <c:v>245718.94199221575</c:v>
                </c:pt>
                <c:pt idx="271">
                  <c:v>245718.94199221575</c:v>
                </c:pt>
                <c:pt idx="272">
                  <c:v>245718.94199221575</c:v>
                </c:pt>
                <c:pt idx="273">
                  <c:v>245718.94199221575</c:v>
                </c:pt>
                <c:pt idx="274">
                  <c:v>245718.94199221575</c:v>
                </c:pt>
                <c:pt idx="275">
                  <c:v>245718.94199221575</c:v>
                </c:pt>
                <c:pt idx="276">
                  <c:v>245718.94199221575</c:v>
                </c:pt>
                <c:pt idx="277">
                  <c:v>245718.94199221575</c:v>
                </c:pt>
                <c:pt idx="278">
                  <c:v>245718.94199221575</c:v>
                </c:pt>
                <c:pt idx="279">
                  <c:v>245718.94199221575</c:v>
                </c:pt>
                <c:pt idx="280">
                  <c:v>245718.94199221575</c:v>
                </c:pt>
                <c:pt idx="281">
                  <c:v>245718.94199221575</c:v>
                </c:pt>
                <c:pt idx="282">
                  <c:v>245718.94199221575</c:v>
                </c:pt>
                <c:pt idx="283">
                  <c:v>245718.94199221575</c:v>
                </c:pt>
                <c:pt idx="284">
                  <c:v>245718.94199221575</c:v>
                </c:pt>
                <c:pt idx="285">
                  <c:v>245718.94199221575</c:v>
                </c:pt>
                <c:pt idx="286">
                  <c:v>245718.94199221575</c:v>
                </c:pt>
                <c:pt idx="287">
                  <c:v>245718.94199221575</c:v>
                </c:pt>
                <c:pt idx="288">
                  <c:v>245718.94199221575</c:v>
                </c:pt>
                <c:pt idx="289">
                  <c:v>245718.94199221575</c:v>
                </c:pt>
                <c:pt idx="290">
                  <c:v>245718.94199221575</c:v>
                </c:pt>
                <c:pt idx="291">
                  <c:v>245718.94199221575</c:v>
                </c:pt>
                <c:pt idx="292">
                  <c:v>245718.94199221575</c:v>
                </c:pt>
                <c:pt idx="293">
                  <c:v>245718.94199221575</c:v>
                </c:pt>
                <c:pt idx="294">
                  <c:v>245718.94199221575</c:v>
                </c:pt>
                <c:pt idx="295">
                  <c:v>245718.94199221575</c:v>
                </c:pt>
                <c:pt idx="296">
                  <c:v>245718.94199221575</c:v>
                </c:pt>
                <c:pt idx="297">
                  <c:v>245718.94199221575</c:v>
                </c:pt>
                <c:pt idx="298">
                  <c:v>245718.94199221575</c:v>
                </c:pt>
                <c:pt idx="299">
                  <c:v>245718.94199221575</c:v>
                </c:pt>
                <c:pt idx="300">
                  <c:v>245718.94199221575</c:v>
                </c:pt>
                <c:pt idx="301">
                  <c:v>245718.94199221575</c:v>
                </c:pt>
                <c:pt idx="302">
                  <c:v>245718.94199221575</c:v>
                </c:pt>
                <c:pt idx="303">
                  <c:v>245718.94199221575</c:v>
                </c:pt>
                <c:pt idx="304">
                  <c:v>245718.94199221575</c:v>
                </c:pt>
                <c:pt idx="305">
                  <c:v>245718.94199221575</c:v>
                </c:pt>
                <c:pt idx="306">
                  <c:v>245718.94199221575</c:v>
                </c:pt>
                <c:pt idx="307">
                  <c:v>245718.94199221575</c:v>
                </c:pt>
                <c:pt idx="308">
                  <c:v>245718.94199221575</c:v>
                </c:pt>
                <c:pt idx="309">
                  <c:v>245718.94199221575</c:v>
                </c:pt>
                <c:pt idx="310">
                  <c:v>245718.94199221575</c:v>
                </c:pt>
                <c:pt idx="311">
                  <c:v>245718.94199221575</c:v>
                </c:pt>
                <c:pt idx="312">
                  <c:v>245718.94199221575</c:v>
                </c:pt>
                <c:pt idx="313">
                  <c:v>245718.94199221575</c:v>
                </c:pt>
                <c:pt idx="314">
                  <c:v>245718.94199221575</c:v>
                </c:pt>
                <c:pt idx="315">
                  <c:v>245718.94199221575</c:v>
                </c:pt>
                <c:pt idx="316">
                  <c:v>245718.94199221575</c:v>
                </c:pt>
                <c:pt idx="317">
                  <c:v>245718.94199221575</c:v>
                </c:pt>
                <c:pt idx="318">
                  <c:v>245718.94199221575</c:v>
                </c:pt>
                <c:pt idx="319">
                  <c:v>245718.94199221575</c:v>
                </c:pt>
                <c:pt idx="320">
                  <c:v>245718.94199221575</c:v>
                </c:pt>
                <c:pt idx="321">
                  <c:v>245718.94199221575</c:v>
                </c:pt>
                <c:pt idx="322">
                  <c:v>245718.94199221575</c:v>
                </c:pt>
                <c:pt idx="323">
                  <c:v>245718.94199221575</c:v>
                </c:pt>
                <c:pt idx="324">
                  <c:v>245718.94199221575</c:v>
                </c:pt>
                <c:pt idx="325">
                  <c:v>245718.94199221575</c:v>
                </c:pt>
                <c:pt idx="326">
                  <c:v>245718.94199221575</c:v>
                </c:pt>
                <c:pt idx="327">
                  <c:v>245718.94199221575</c:v>
                </c:pt>
                <c:pt idx="328">
                  <c:v>245718.94199221575</c:v>
                </c:pt>
                <c:pt idx="329">
                  <c:v>245718.94199221575</c:v>
                </c:pt>
                <c:pt idx="330">
                  <c:v>245718.94199221575</c:v>
                </c:pt>
                <c:pt idx="331">
                  <c:v>245718.94199221575</c:v>
                </c:pt>
                <c:pt idx="332">
                  <c:v>245718.94199221575</c:v>
                </c:pt>
                <c:pt idx="333">
                  <c:v>245718.94199221575</c:v>
                </c:pt>
                <c:pt idx="334">
                  <c:v>245718.94199221575</c:v>
                </c:pt>
                <c:pt idx="335">
                  <c:v>245718.94199221575</c:v>
                </c:pt>
                <c:pt idx="336">
                  <c:v>245718.94199221575</c:v>
                </c:pt>
                <c:pt idx="337">
                  <c:v>245718.94199221575</c:v>
                </c:pt>
                <c:pt idx="338">
                  <c:v>245718.94199221575</c:v>
                </c:pt>
                <c:pt idx="339">
                  <c:v>245718.94199221575</c:v>
                </c:pt>
                <c:pt idx="340">
                  <c:v>245718.94199221575</c:v>
                </c:pt>
                <c:pt idx="341">
                  <c:v>245718.94199221575</c:v>
                </c:pt>
                <c:pt idx="342">
                  <c:v>245718.94199221575</c:v>
                </c:pt>
                <c:pt idx="343">
                  <c:v>245718.94199221575</c:v>
                </c:pt>
                <c:pt idx="344">
                  <c:v>245718.94199221575</c:v>
                </c:pt>
                <c:pt idx="345">
                  <c:v>245718.94199221575</c:v>
                </c:pt>
                <c:pt idx="346">
                  <c:v>245718.94199221575</c:v>
                </c:pt>
                <c:pt idx="347">
                  <c:v>245718.94199221575</c:v>
                </c:pt>
                <c:pt idx="348">
                  <c:v>245718.94199221575</c:v>
                </c:pt>
                <c:pt idx="349">
                  <c:v>245718.94199221575</c:v>
                </c:pt>
                <c:pt idx="350">
                  <c:v>245718.94199221575</c:v>
                </c:pt>
                <c:pt idx="351">
                  <c:v>245718.94199221575</c:v>
                </c:pt>
                <c:pt idx="352">
                  <c:v>245718.94199221575</c:v>
                </c:pt>
                <c:pt idx="353">
                  <c:v>245718.94199221575</c:v>
                </c:pt>
                <c:pt idx="354">
                  <c:v>245718.94199221575</c:v>
                </c:pt>
                <c:pt idx="355">
                  <c:v>245718.94199221575</c:v>
                </c:pt>
                <c:pt idx="356">
                  <c:v>245718.94199221575</c:v>
                </c:pt>
                <c:pt idx="357">
                  <c:v>245718.94199221575</c:v>
                </c:pt>
                <c:pt idx="358">
                  <c:v>245718.94199221575</c:v>
                </c:pt>
                <c:pt idx="359">
                  <c:v>245718.94199221575</c:v>
                </c:pt>
                <c:pt idx="360">
                  <c:v>245718.94199221575</c:v>
                </c:pt>
                <c:pt idx="361">
                  <c:v>245718.94199221575</c:v>
                </c:pt>
                <c:pt idx="362">
                  <c:v>245718.94199221575</c:v>
                </c:pt>
                <c:pt idx="363">
                  <c:v>245718.94199221575</c:v>
                </c:pt>
                <c:pt idx="364">
                  <c:v>245718.94199221575</c:v>
                </c:pt>
                <c:pt idx="365">
                  <c:v>245718.94199221575</c:v>
                </c:pt>
                <c:pt idx="366">
                  <c:v>245718.94199221575</c:v>
                </c:pt>
                <c:pt idx="367">
                  <c:v>245718.94199221575</c:v>
                </c:pt>
                <c:pt idx="368">
                  <c:v>245718.94199221575</c:v>
                </c:pt>
                <c:pt idx="369">
                  <c:v>245718.94199221575</c:v>
                </c:pt>
                <c:pt idx="370">
                  <c:v>245718.94199221575</c:v>
                </c:pt>
                <c:pt idx="371">
                  <c:v>245718.94199221575</c:v>
                </c:pt>
                <c:pt idx="372">
                  <c:v>245718.94199221575</c:v>
                </c:pt>
                <c:pt idx="373">
                  <c:v>245718.94199221575</c:v>
                </c:pt>
                <c:pt idx="374">
                  <c:v>245718.94199221575</c:v>
                </c:pt>
                <c:pt idx="375">
                  <c:v>245718.94199221575</c:v>
                </c:pt>
                <c:pt idx="376">
                  <c:v>245718.94199221575</c:v>
                </c:pt>
                <c:pt idx="377">
                  <c:v>245718.94199221575</c:v>
                </c:pt>
                <c:pt idx="378">
                  <c:v>245718.94199221575</c:v>
                </c:pt>
                <c:pt idx="379">
                  <c:v>245718.94199221575</c:v>
                </c:pt>
                <c:pt idx="380">
                  <c:v>245718.94199221575</c:v>
                </c:pt>
                <c:pt idx="381">
                  <c:v>245718.94199221575</c:v>
                </c:pt>
                <c:pt idx="382">
                  <c:v>245718.94199221575</c:v>
                </c:pt>
                <c:pt idx="383">
                  <c:v>245718.94199221575</c:v>
                </c:pt>
                <c:pt idx="384">
                  <c:v>245718.94199221575</c:v>
                </c:pt>
                <c:pt idx="385">
                  <c:v>245718.94199221575</c:v>
                </c:pt>
                <c:pt idx="386">
                  <c:v>245718.94199221575</c:v>
                </c:pt>
                <c:pt idx="387">
                  <c:v>245718.94199221575</c:v>
                </c:pt>
                <c:pt idx="388">
                  <c:v>245718.94199221575</c:v>
                </c:pt>
                <c:pt idx="389">
                  <c:v>245718.94199221575</c:v>
                </c:pt>
                <c:pt idx="390">
                  <c:v>245718.94199221575</c:v>
                </c:pt>
                <c:pt idx="391">
                  <c:v>245718.94199221575</c:v>
                </c:pt>
                <c:pt idx="392">
                  <c:v>245718.94199221575</c:v>
                </c:pt>
                <c:pt idx="393">
                  <c:v>245718.94199221575</c:v>
                </c:pt>
                <c:pt idx="394">
                  <c:v>245718.94199221575</c:v>
                </c:pt>
                <c:pt idx="395">
                  <c:v>245718.94199221575</c:v>
                </c:pt>
                <c:pt idx="396">
                  <c:v>245718.94199221575</c:v>
                </c:pt>
                <c:pt idx="397">
                  <c:v>245718.94199221575</c:v>
                </c:pt>
                <c:pt idx="398">
                  <c:v>245718.94199221575</c:v>
                </c:pt>
                <c:pt idx="399">
                  <c:v>245718.94199221575</c:v>
                </c:pt>
                <c:pt idx="400">
                  <c:v>245718.94199221575</c:v>
                </c:pt>
                <c:pt idx="401">
                  <c:v>245718.94199221575</c:v>
                </c:pt>
                <c:pt idx="402">
                  <c:v>245718.94199221575</c:v>
                </c:pt>
                <c:pt idx="403">
                  <c:v>245718.94199221575</c:v>
                </c:pt>
                <c:pt idx="404">
                  <c:v>245718.94199221575</c:v>
                </c:pt>
                <c:pt idx="405">
                  <c:v>245718.94199221575</c:v>
                </c:pt>
                <c:pt idx="406">
                  <c:v>245718.94199221575</c:v>
                </c:pt>
                <c:pt idx="407">
                  <c:v>245718.94199221575</c:v>
                </c:pt>
                <c:pt idx="408">
                  <c:v>245718.94199221575</c:v>
                </c:pt>
                <c:pt idx="409">
                  <c:v>245718.94199221575</c:v>
                </c:pt>
                <c:pt idx="410">
                  <c:v>245718.94199221575</c:v>
                </c:pt>
                <c:pt idx="411">
                  <c:v>245718.94199221575</c:v>
                </c:pt>
                <c:pt idx="412">
                  <c:v>245718.94199221575</c:v>
                </c:pt>
                <c:pt idx="413">
                  <c:v>245718.94199221575</c:v>
                </c:pt>
                <c:pt idx="414">
                  <c:v>245718.94199221575</c:v>
                </c:pt>
                <c:pt idx="415">
                  <c:v>245718.94199221575</c:v>
                </c:pt>
                <c:pt idx="416">
                  <c:v>245718.94199221575</c:v>
                </c:pt>
                <c:pt idx="417">
                  <c:v>245718.94199221575</c:v>
                </c:pt>
                <c:pt idx="418">
                  <c:v>245718.94199221575</c:v>
                </c:pt>
                <c:pt idx="419">
                  <c:v>245718.94199221575</c:v>
                </c:pt>
                <c:pt idx="420">
                  <c:v>245718.94199221575</c:v>
                </c:pt>
                <c:pt idx="421">
                  <c:v>245718.94199221575</c:v>
                </c:pt>
                <c:pt idx="422">
                  <c:v>245718.94199221575</c:v>
                </c:pt>
                <c:pt idx="423">
                  <c:v>245718.94199221575</c:v>
                </c:pt>
                <c:pt idx="424">
                  <c:v>245718.94199221575</c:v>
                </c:pt>
                <c:pt idx="425">
                  <c:v>245718.94199221575</c:v>
                </c:pt>
                <c:pt idx="426">
                  <c:v>245718.94199221575</c:v>
                </c:pt>
                <c:pt idx="427">
                  <c:v>245718.94199221575</c:v>
                </c:pt>
                <c:pt idx="428">
                  <c:v>245718.94199221575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0-4A67-AEEA-955B0DE5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179294</xdr:colOff>
      <xdr:row>47</xdr:row>
      <xdr:rowOff>59764</xdr:rowOff>
    </xdr:from>
    <xdr:to>
      <xdr:col>14</xdr:col>
      <xdr:colOff>1420585</xdr:colOff>
      <xdr:row>69</xdr:row>
      <xdr:rowOff>179295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2993756</xdr:colOff>
      <xdr:row>1</xdr:row>
      <xdr:rowOff>121155</xdr:rowOff>
    </xdr:from>
    <xdr:to>
      <xdr:col>14</xdr:col>
      <xdr:colOff>2510118</xdr:colOff>
      <xdr:row>22</xdr:row>
      <xdr:rowOff>97119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489161</xdr:colOff>
      <xdr:row>2</xdr:row>
      <xdr:rowOff>95851</xdr:rowOff>
    </xdr:from>
    <xdr:to>
      <xdr:col>12</xdr:col>
      <xdr:colOff>2876176</xdr:colOff>
      <xdr:row>20</xdr:row>
      <xdr:rowOff>141941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1C235A8-093A-4ECC-9147-507F6563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1008527</xdr:colOff>
      <xdr:row>34</xdr:row>
      <xdr:rowOff>178544</xdr:rowOff>
    </xdr:from>
    <xdr:to>
      <xdr:col>13</xdr:col>
      <xdr:colOff>2054410</xdr:colOff>
      <xdr:row>49</xdr:row>
      <xdr:rowOff>120274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BEAC5-ABF4-4EE9-9F9A-C2CB4813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1187825</xdr:colOff>
      <xdr:row>22</xdr:row>
      <xdr:rowOff>74705</xdr:rowOff>
    </xdr:from>
    <xdr:to>
      <xdr:col>16</xdr:col>
      <xdr:colOff>2429116</xdr:colOff>
      <xdr:row>44</xdr:row>
      <xdr:rowOff>149412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A79ED2-9AE5-4770-89F7-91DE0E86C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T456"/>
  <sheetViews>
    <sheetView tabSelected="1" zoomScale="85" zoomScaleNormal="85" workbookViewId="0">
      <selection activeCell="J14" sqref="J14"/>
    </sheetView>
  </sheetViews>
  <sheetFormatPr defaultColWidth="10.90625" defaultRowHeight="14.5" x14ac:dyDescent="0.35"/>
  <cols>
    <col min="1" max="1" width="12.08984375" bestFit="1" customWidth="1"/>
    <col min="8" max="8" width="59.6328125" bestFit="1" customWidth="1"/>
    <col min="9" max="9" width="4.1796875" bestFit="1" customWidth="1"/>
    <col min="10" max="10" width="23.1796875" bestFit="1" customWidth="1"/>
    <col min="11" max="12" width="23.1796875" customWidth="1"/>
    <col min="13" max="13" width="50.453125" bestFit="1" customWidth="1"/>
    <col min="14" max="17" width="50.453125" customWidth="1"/>
    <col min="18" max="18" width="27.453125" bestFit="1" customWidth="1"/>
    <col min="19" max="19" width="27.453125" customWidth="1"/>
    <col min="20" max="20" width="25.7265625" bestFit="1" customWidth="1"/>
    <col min="21" max="21" width="23.6328125" bestFit="1" customWidth="1"/>
    <col min="22" max="26" width="23.6328125" customWidth="1"/>
    <col min="27" max="27" width="16.6328125" bestFit="1" customWidth="1"/>
    <col min="28" max="28" width="12.36328125" customWidth="1"/>
    <col min="29" max="29" width="29.453125" bestFit="1" customWidth="1"/>
    <col min="30" max="30" width="12.1796875" customWidth="1"/>
    <col min="31" max="31" width="40.26953125" customWidth="1"/>
    <col min="32" max="32" width="10.6328125" bestFit="1" customWidth="1"/>
    <col min="33" max="33" width="37.1796875" customWidth="1"/>
    <col min="34" max="34" width="36.1796875" bestFit="1" customWidth="1"/>
    <col min="35" max="35" width="16.81640625" bestFit="1" customWidth="1"/>
    <col min="36" max="36" width="15.81640625" bestFit="1" customWidth="1"/>
  </cols>
  <sheetData>
    <row r="1" spans="4:46" s="7" customFormat="1" ht="12" x14ac:dyDescent="0.3">
      <c r="D1" s="7" t="s">
        <v>35</v>
      </c>
      <c r="G1" s="7" t="s">
        <v>18</v>
      </c>
    </row>
    <row r="2" spans="4:46" s="7" customFormat="1" ht="12" x14ac:dyDescent="0.3">
      <c r="D2" s="7" t="s">
        <v>36</v>
      </c>
      <c r="G2" s="7" t="s">
        <v>43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4:46" x14ac:dyDescent="0.35">
      <c r="H3" t="s">
        <v>13</v>
      </c>
      <c r="J3" s="3">
        <v>8000000</v>
      </c>
    </row>
    <row r="4" spans="4:46" ht="15" thickBot="1" x14ac:dyDescent="0.4">
      <c r="H4" s="4" t="s">
        <v>42</v>
      </c>
      <c r="J4" s="11">
        <v>43910</v>
      </c>
    </row>
    <row r="5" spans="4:46" ht="15" thickBot="1" x14ac:dyDescent="0.4">
      <c r="H5" t="s">
        <v>9</v>
      </c>
      <c r="J5" s="3">
        <v>5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4:46" x14ac:dyDescent="0.35">
      <c r="H6" t="s">
        <v>14</v>
      </c>
      <c r="J6" s="3">
        <v>14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4:46" x14ac:dyDescent="0.35">
      <c r="H7" s="4" t="s">
        <v>47</v>
      </c>
      <c r="J7" s="21">
        <v>0.3</v>
      </c>
    </row>
    <row r="8" spans="4:46" x14ac:dyDescent="0.35">
      <c r="H8" s="4" t="s">
        <v>48</v>
      </c>
      <c r="J8" s="22">
        <v>7.0000000000000007E-2</v>
      </c>
    </row>
    <row r="9" spans="4:46" x14ac:dyDescent="0.35">
      <c r="H9" s="4" t="s">
        <v>51</v>
      </c>
      <c r="J9" s="22">
        <f>E25</f>
        <v>-1.5600245616339424E-2</v>
      </c>
    </row>
    <row r="10" spans="4:46" x14ac:dyDescent="0.35">
      <c r="H10" t="s">
        <v>45</v>
      </c>
      <c r="J10" s="3">
        <v>0.09</v>
      </c>
      <c r="K10">
        <f>J10*J12</f>
        <v>8.9999999999999993E-3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4:46" x14ac:dyDescent="0.35">
      <c r="H11" t="s">
        <v>46</v>
      </c>
      <c r="J11" s="3">
        <v>0.5</v>
      </c>
      <c r="K11">
        <f>J11*J12</f>
        <v>0.05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4"/>
      <c r="W11" s="4"/>
      <c r="X11" s="4"/>
      <c r="Y11" s="4"/>
      <c r="Z11" s="4"/>
    </row>
    <row r="12" spans="4:46" x14ac:dyDescent="0.35">
      <c r="H12" t="s">
        <v>21</v>
      </c>
      <c r="J12" s="3">
        <v>0.1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4:46" x14ac:dyDescent="0.35">
      <c r="H13" t="s">
        <v>24</v>
      </c>
      <c r="J13" s="3">
        <v>500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4:46" x14ac:dyDescent="0.35">
      <c r="H14" t="s">
        <v>44</v>
      </c>
      <c r="J14" s="3">
        <v>115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4:46" x14ac:dyDescent="0.35">
      <c r="H15" t="s">
        <v>40</v>
      </c>
      <c r="J15" s="11">
        <v>43880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4:46" x14ac:dyDescent="0.35">
      <c r="H16" s="5" t="s">
        <v>15</v>
      </c>
      <c r="J16" s="6">
        <f>MAX(Y28:Y449)</f>
        <v>245718.94199221575</v>
      </c>
    </row>
    <row r="17" spans="1:34" x14ac:dyDescent="0.35">
      <c r="H17" s="16" t="s">
        <v>39</v>
      </c>
      <c r="I17" s="18"/>
      <c r="J17" s="17">
        <f>SUM(L28:L456)</f>
        <v>115</v>
      </c>
    </row>
    <row r="18" spans="1:34" x14ac:dyDescent="0.35">
      <c r="H18" s="18" t="s">
        <v>34</v>
      </c>
      <c r="I18" s="18"/>
      <c r="J18" s="18">
        <f>J6-J5</f>
        <v>9</v>
      </c>
    </row>
    <row r="19" spans="1:34" ht="18.5" x14ac:dyDescent="0.45">
      <c r="H19" s="18"/>
      <c r="I19" s="18"/>
      <c r="J19" s="20">
        <f>J15+J17</f>
        <v>43995</v>
      </c>
    </row>
    <row r="20" spans="1:34" x14ac:dyDescent="0.35">
      <c r="H20" s="18" t="s">
        <v>52</v>
      </c>
      <c r="I20" s="18"/>
      <c r="J20" s="18">
        <f>1+J9</f>
        <v>0.98439975438366056</v>
      </c>
    </row>
    <row r="22" spans="1:34" x14ac:dyDescent="0.35">
      <c r="H22" s="18"/>
      <c r="I22" s="18"/>
    </row>
    <row r="23" spans="1:34" x14ac:dyDescent="0.35">
      <c r="A23" t="s">
        <v>41</v>
      </c>
      <c r="H23" s="18"/>
      <c r="I23" s="18"/>
      <c r="J23" s="18"/>
    </row>
    <row r="24" spans="1:34" x14ac:dyDescent="0.35">
      <c r="A24">
        <f>A26+D25</f>
        <v>3755.2661254414857</v>
      </c>
      <c r="H24" s="18"/>
      <c r="I24" s="18"/>
      <c r="J24" s="18"/>
    </row>
    <row r="25" spans="1:34" x14ac:dyDescent="0.35">
      <c r="D25">
        <f>SQRT(D26)</f>
        <v>3566.7286741247372</v>
      </c>
      <c r="E25">
        <f>AVERAGE(E38:E66)</f>
        <v>-1.5600245616339424E-2</v>
      </c>
      <c r="G25" s="9"/>
      <c r="H25" s="19"/>
      <c r="I25" s="19"/>
    </row>
    <row r="26" spans="1:34" ht="18.5" x14ac:dyDescent="0.45">
      <c r="A26">
        <f>SUM(A28:A59)</f>
        <v>188.53745131674862</v>
      </c>
      <c r="D26">
        <f>SUM(D33:D64)</f>
        <v>12721553.434823604</v>
      </c>
      <c r="H26" s="5"/>
      <c r="J26" s="8"/>
    </row>
    <row r="27" spans="1:34" x14ac:dyDescent="0.35">
      <c r="A27" s="12" t="s">
        <v>20</v>
      </c>
      <c r="B27" s="12" t="s">
        <v>33</v>
      </c>
      <c r="C27" s="12" t="s">
        <v>37</v>
      </c>
      <c r="D27" s="12" t="s">
        <v>20</v>
      </c>
      <c r="E27" s="12" t="s">
        <v>50</v>
      </c>
      <c r="F27" s="12" t="s">
        <v>49</v>
      </c>
      <c r="G27" s="12" t="s">
        <v>38</v>
      </c>
      <c r="H27" t="s">
        <v>6</v>
      </c>
      <c r="I27" t="s">
        <v>0</v>
      </c>
      <c r="J27" t="s">
        <v>33</v>
      </c>
      <c r="K27" t="s">
        <v>17</v>
      </c>
      <c r="L27" t="s">
        <v>16</v>
      </c>
      <c r="M27" t="s">
        <v>11</v>
      </c>
      <c r="N27" t="s">
        <v>22</v>
      </c>
      <c r="O27" t="s">
        <v>23</v>
      </c>
      <c r="P27" t="s">
        <v>25</v>
      </c>
      <c r="Q27" t="s">
        <v>26</v>
      </c>
      <c r="R27" t="s">
        <v>27</v>
      </c>
      <c r="S27" t="s">
        <v>28</v>
      </c>
      <c r="T27" t="s">
        <v>10</v>
      </c>
      <c r="U27" t="s">
        <v>5</v>
      </c>
      <c r="V27" t="s">
        <v>29</v>
      </c>
      <c r="W27" t="s">
        <v>31</v>
      </c>
      <c r="X27" t="s">
        <v>32</v>
      </c>
      <c r="Y27" t="s">
        <v>3</v>
      </c>
      <c r="Z27" t="s">
        <v>4</v>
      </c>
      <c r="AA27" t="s">
        <v>30</v>
      </c>
      <c r="AB27" t="s">
        <v>12</v>
      </c>
      <c r="AC27" t="s">
        <v>7</v>
      </c>
      <c r="AD27" t="s">
        <v>2</v>
      </c>
      <c r="AE27" t="s">
        <v>8</v>
      </c>
      <c r="AF27" t="s">
        <v>1</v>
      </c>
      <c r="AG27" t="s">
        <v>19</v>
      </c>
    </row>
    <row r="28" spans="1:34" x14ac:dyDescent="0.35">
      <c r="A28">
        <f t="shared" ref="A28:A63" si="0">(C28-B28)^2</f>
        <v>0</v>
      </c>
      <c r="B28">
        <f>Y33</f>
        <v>0</v>
      </c>
      <c r="C28">
        <f>Z33</f>
        <v>0</v>
      </c>
      <c r="D28">
        <f t="shared" ref="D28:D32" si="1">(G28-J28)^2</f>
        <v>13225</v>
      </c>
      <c r="F28" t="e">
        <f t="shared" ref="E28:F37" si="2">(G28-G27)/G27</f>
        <v>#VALUE!</v>
      </c>
      <c r="G28">
        <v>0</v>
      </c>
      <c r="H28" s="10">
        <f>$J$15+I28</f>
        <v>43881</v>
      </c>
      <c r="I28">
        <v>1</v>
      </c>
      <c r="J28">
        <f>J14</f>
        <v>115</v>
      </c>
      <c r="K28">
        <f t="shared" ref="K28:K91" si="3">J28-U28</f>
        <v>115</v>
      </c>
      <c r="L28">
        <f>IF(K28&gt;1,1,0)</f>
        <v>1</v>
      </c>
      <c r="M28">
        <f t="shared" ref="M28:M91" si="4">MAX(K28-T28,0)</f>
        <v>115</v>
      </c>
      <c r="N28">
        <f>K28*(1-$J$12)</f>
        <v>103.5</v>
      </c>
      <c r="O28">
        <f>K28*$J$12</f>
        <v>11.5</v>
      </c>
      <c r="P28">
        <f t="shared" ref="P28:P91" si="5">MIN($J$13,O28)</f>
        <v>11.5</v>
      </c>
      <c r="Q28">
        <f t="shared" ref="Q28:Q91" si="6">ABS(P28-O28)</f>
        <v>0</v>
      </c>
      <c r="R28">
        <f t="shared" ref="R28:R91" si="7">IFERROR(Q28/K28,0)</f>
        <v>0</v>
      </c>
      <c r="S28">
        <f>1-R28</f>
        <v>1</v>
      </c>
      <c r="T28">
        <f>IF(I28&gt;$J$5,VLOOKUP(I28-$J$5,I$27:K$568,3,FALSE),0)</f>
        <v>0</v>
      </c>
      <c r="U28">
        <f>IF(I28&gt;$J$6,VLOOKUP(I28-$J$6,I$27:J$568,2,FALSE),0)</f>
        <v>0</v>
      </c>
      <c r="V28">
        <v>0</v>
      </c>
      <c r="W28">
        <f>MIN(V28*$J$12,$J$13)*$J$10+MAX($J$12*V28-$J$13,0)*$J$11</f>
        <v>0</v>
      </c>
      <c r="X28">
        <f>V28-W28</f>
        <v>0</v>
      </c>
      <c r="Y28">
        <v>0</v>
      </c>
      <c r="Z28">
        <v>0</v>
      </c>
      <c r="AA28">
        <f>U28*(1-$J$10)</f>
        <v>0</v>
      </c>
      <c r="AB28">
        <f t="shared" ref="AB28:AB91" si="8">$J$3-J28</f>
        <v>7999885</v>
      </c>
      <c r="AC28">
        <f t="shared" ref="AC28:AC91" si="9">$J$3-Y28</f>
        <v>8000000</v>
      </c>
      <c r="AD28">
        <f t="shared" ref="AD28:AD91" si="10">AC28-J28-U28</f>
        <v>7999885</v>
      </c>
      <c r="AE28">
        <f>AD28/AC28</f>
        <v>0.99998562499999999</v>
      </c>
      <c r="AF28">
        <f t="shared" ref="AF28:AF91" si="11">$J$3-J28</f>
        <v>7999885</v>
      </c>
      <c r="AG28">
        <f>T28*$J$7*$J$20*MAX(AE28,0)</f>
        <v>0</v>
      </c>
      <c r="AH28" s="1"/>
    </row>
    <row r="29" spans="1:34" x14ac:dyDescent="0.35">
      <c r="A29">
        <f t="shared" si="0"/>
        <v>0</v>
      </c>
      <c r="B29">
        <f t="shared" ref="B29:B60" si="12">Y34</f>
        <v>0</v>
      </c>
      <c r="C29">
        <f t="shared" ref="C29:C32" si="13">Z34</f>
        <v>0</v>
      </c>
      <c r="D29">
        <f t="shared" si="1"/>
        <v>13225</v>
      </c>
      <c r="F29" t="e">
        <f t="shared" si="2"/>
        <v>#DIV/0!</v>
      </c>
      <c r="G29">
        <v>0</v>
      </c>
      <c r="H29" s="10">
        <f t="shared" ref="H29:H92" si="14">$J$15+I29</f>
        <v>43882</v>
      </c>
      <c r="I29">
        <v>2</v>
      </c>
      <c r="J29">
        <f t="shared" ref="J29:J92" si="15">J28+AG28</f>
        <v>115</v>
      </c>
      <c r="K29">
        <f t="shared" si="3"/>
        <v>115</v>
      </c>
      <c r="L29">
        <f t="shared" ref="L29:L92" si="16">IF(K29&gt;1,1,0)</f>
        <v>1</v>
      </c>
      <c r="M29">
        <f t="shared" si="4"/>
        <v>115</v>
      </c>
      <c r="N29">
        <f t="shared" ref="N29:N92" si="17">K29*(1-$J$12)</f>
        <v>103.5</v>
      </c>
      <c r="O29">
        <f t="shared" ref="O29:O92" si="18">K29*$J$12</f>
        <v>11.5</v>
      </c>
      <c r="P29">
        <f t="shared" si="5"/>
        <v>11.5</v>
      </c>
      <c r="Q29">
        <f t="shared" si="6"/>
        <v>0</v>
      </c>
      <c r="R29">
        <f t="shared" si="7"/>
        <v>0</v>
      </c>
      <c r="S29">
        <f t="shared" ref="S29:S92" si="19">1-R29</f>
        <v>1</v>
      </c>
      <c r="T29">
        <f>IF(I29&gt;$J$5,VLOOKUP(I29-$J$5,I$27:K$568,3,FALSE),0)</f>
        <v>0</v>
      </c>
      <c r="U29">
        <f>IF(I29&gt;$J$6,VLOOKUP(I29-$J$6,I$27:J$568,2,FALSE),0)</f>
        <v>0</v>
      </c>
      <c r="V29">
        <f t="shared" ref="V29:V93" si="20">U29-U28</f>
        <v>0</v>
      </c>
      <c r="W29">
        <f t="shared" ref="W29:W92" si="21">MIN(V29*$J$12,$J$13)*$J$10+MAX($J$12*V29-$J$13,0)*$J$11</f>
        <v>0</v>
      </c>
      <c r="X29">
        <f t="shared" ref="X29:X92" si="22">V29-W29</f>
        <v>0</v>
      </c>
      <c r="Y29">
        <f>Y28+W29</f>
        <v>0</v>
      </c>
      <c r="Z29">
        <f>Z28+X29</f>
        <v>0</v>
      </c>
      <c r="AA29">
        <f t="shared" ref="AA29:AA92" si="23">U29*(1-$J$10)</f>
        <v>0</v>
      </c>
      <c r="AB29">
        <f t="shared" si="8"/>
        <v>7999885</v>
      </c>
      <c r="AC29">
        <f t="shared" si="9"/>
        <v>8000000</v>
      </c>
      <c r="AD29">
        <f t="shared" si="10"/>
        <v>7999885</v>
      </c>
      <c r="AE29">
        <f t="shared" ref="AE29:AE92" si="24">AD29/AC29</f>
        <v>0.99998562499999999</v>
      </c>
      <c r="AF29">
        <f t="shared" si="11"/>
        <v>7999885</v>
      </c>
      <c r="AG29">
        <f t="shared" ref="AG29:AG92" si="25">T29*$J$7*$J$20*MAX(AE29,0)</f>
        <v>0</v>
      </c>
      <c r="AH29" s="1"/>
    </row>
    <row r="30" spans="1:34" x14ac:dyDescent="0.35">
      <c r="A30">
        <f t="shared" si="0"/>
        <v>0</v>
      </c>
      <c r="B30">
        <f t="shared" si="12"/>
        <v>0</v>
      </c>
      <c r="C30">
        <f t="shared" si="13"/>
        <v>0</v>
      </c>
      <c r="D30">
        <f t="shared" si="1"/>
        <v>13225</v>
      </c>
      <c r="F30" t="e">
        <f t="shared" si="2"/>
        <v>#DIV/0!</v>
      </c>
      <c r="G30">
        <v>0</v>
      </c>
      <c r="H30" s="10">
        <f t="shared" si="14"/>
        <v>43883</v>
      </c>
      <c r="I30">
        <v>3</v>
      </c>
      <c r="J30">
        <f t="shared" si="15"/>
        <v>115</v>
      </c>
      <c r="K30">
        <f t="shared" si="3"/>
        <v>115</v>
      </c>
      <c r="L30">
        <f t="shared" si="16"/>
        <v>1</v>
      </c>
      <c r="M30">
        <f t="shared" si="4"/>
        <v>115</v>
      </c>
      <c r="N30">
        <f t="shared" si="17"/>
        <v>103.5</v>
      </c>
      <c r="O30">
        <f t="shared" si="18"/>
        <v>11.5</v>
      </c>
      <c r="P30">
        <f t="shared" si="5"/>
        <v>11.5</v>
      </c>
      <c r="Q30">
        <f t="shared" si="6"/>
        <v>0</v>
      </c>
      <c r="R30">
        <f t="shared" si="7"/>
        <v>0</v>
      </c>
      <c r="S30">
        <f t="shared" si="19"/>
        <v>1</v>
      </c>
      <c r="T30">
        <f>IF(I30&gt;$J$5,VLOOKUP(I30-$J$5,I$27:K$568,3,FALSE),0)</f>
        <v>0</v>
      </c>
      <c r="U30">
        <f>IF(I30&gt;$J$6,VLOOKUP(I30-$J$6,I$27:J$568,2,FALSE),0)</f>
        <v>0</v>
      </c>
      <c r="V30">
        <f t="shared" si="20"/>
        <v>0</v>
      </c>
      <c r="W30">
        <f t="shared" si="21"/>
        <v>0</v>
      </c>
      <c r="X30">
        <f t="shared" si="22"/>
        <v>0</v>
      </c>
      <c r="Y30">
        <f t="shared" ref="Y30:Y93" si="26">Y29+W30</f>
        <v>0</v>
      </c>
      <c r="Z30">
        <f t="shared" ref="Z30:Z93" si="27">Z29+X30</f>
        <v>0</v>
      </c>
      <c r="AA30">
        <f t="shared" si="23"/>
        <v>0</v>
      </c>
      <c r="AB30">
        <f t="shared" si="8"/>
        <v>7999885</v>
      </c>
      <c r="AC30">
        <f t="shared" si="9"/>
        <v>8000000</v>
      </c>
      <c r="AD30">
        <f t="shared" si="10"/>
        <v>7999885</v>
      </c>
      <c r="AE30">
        <f t="shared" si="24"/>
        <v>0.99998562499999999</v>
      </c>
      <c r="AF30">
        <f t="shared" si="11"/>
        <v>7999885</v>
      </c>
      <c r="AG30">
        <f t="shared" si="25"/>
        <v>0</v>
      </c>
      <c r="AH30" s="1"/>
    </row>
    <row r="31" spans="1:34" x14ac:dyDescent="0.35">
      <c r="A31">
        <f t="shared" si="0"/>
        <v>0</v>
      </c>
      <c r="B31">
        <f t="shared" si="12"/>
        <v>0</v>
      </c>
      <c r="C31">
        <f t="shared" si="13"/>
        <v>0</v>
      </c>
      <c r="D31">
        <f t="shared" si="1"/>
        <v>13225</v>
      </c>
      <c r="F31" t="e">
        <f t="shared" si="2"/>
        <v>#DIV/0!</v>
      </c>
      <c r="G31">
        <v>0</v>
      </c>
      <c r="H31" s="10">
        <f t="shared" si="14"/>
        <v>43884</v>
      </c>
      <c r="I31">
        <v>4</v>
      </c>
      <c r="J31">
        <f t="shared" si="15"/>
        <v>115</v>
      </c>
      <c r="K31">
        <f t="shared" si="3"/>
        <v>115</v>
      </c>
      <c r="L31">
        <f t="shared" si="16"/>
        <v>1</v>
      </c>
      <c r="M31">
        <f t="shared" si="4"/>
        <v>115</v>
      </c>
      <c r="N31">
        <f t="shared" si="17"/>
        <v>103.5</v>
      </c>
      <c r="O31">
        <f t="shared" si="18"/>
        <v>11.5</v>
      </c>
      <c r="P31">
        <f t="shared" si="5"/>
        <v>11.5</v>
      </c>
      <c r="Q31">
        <f t="shared" si="6"/>
        <v>0</v>
      </c>
      <c r="R31">
        <f t="shared" si="7"/>
        <v>0</v>
      </c>
      <c r="S31">
        <f t="shared" si="19"/>
        <v>1</v>
      </c>
      <c r="T31">
        <f>IF(I31&gt;$J$5,VLOOKUP(I31-$J$5,I$27:K$568,3,FALSE),0)</f>
        <v>0</v>
      </c>
      <c r="U31">
        <f>IF(I31&gt;$J$6,VLOOKUP(I31-$J$6,I$27:J$568,2,FALSE),0)</f>
        <v>0</v>
      </c>
      <c r="V31">
        <f t="shared" si="20"/>
        <v>0</v>
      </c>
      <c r="W31">
        <f t="shared" si="21"/>
        <v>0</v>
      </c>
      <c r="X31">
        <f t="shared" si="22"/>
        <v>0</v>
      </c>
      <c r="Y31">
        <f t="shared" si="26"/>
        <v>0</v>
      </c>
      <c r="Z31">
        <f t="shared" si="27"/>
        <v>0</v>
      </c>
      <c r="AA31">
        <f t="shared" si="23"/>
        <v>0</v>
      </c>
      <c r="AB31">
        <f t="shared" si="8"/>
        <v>7999885</v>
      </c>
      <c r="AC31">
        <f t="shared" si="9"/>
        <v>8000000</v>
      </c>
      <c r="AD31">
        <f t="shared" si="10"/>
        <v>7999885</v>
      </c>
      <c r="AE31">
        <f t="shared" si="24"/>
        <v>0.99998562499999999</v>
      </c>
      <c r="AF31">
        <f t="shared" si="11"/>
        <v>7999885</v>
      </c>
      <c r="AG31">
        <f t="shared" si="25"/>
        <v>0</v>
      </c>
      <c r="AH31" s="1"/>
    </row>
    <row r="32" spans="1:34" x14ac:dyDescent="0.35">
      <c r="A32">
        <f t="shared" si="0"/>
        <v>0</v>
      </c>
      <c r="B32">
        <f t="shared" si="12"/>
        <v>0</v>
      </c>
      <c r="C32">
        <f t="shared" si="13"/>
        <v>0</v>
      </c>
      <c r="D32">
        <f t="shared" si="1"/>
        <v>13225</v>
      </c>
      <c r="F32" t="e">
        <f t="shared" si="2"/>
        <v>#DIV/0!</v>
      </c>
      <c r="G32">
        <v>0</v>
      </c>
      <c r="H32" s="10">
        <f t="shared" si="14"/>
        <v>43885</v>
      </c>
      <c r="I32">
        <v>5</v>
      </c>
      <c r="J32">
        <f t="shared" si="15"/>
        <v>115</v>
      </c>
      <c r="K32">
        <f t="shared" si="3"/>
        <v>115</v>
      </c>
      <c r="L32">
        <f t="shared" si="16"/>
        <v>1</v>
      </c>
      <c r="M32">
        <f t="shared" si="4"/>
        <v>115</v>
      </c>
      <c r="N32">
        <f t="shared" si="17"/>
        <v>103.5</v>
      </c>
      <c r="O32">
        <f t="shared" si="18"/>
        <v>11.5</v>
      </c>
      <c r="P32">
        <f t="shared" si="5"/>
        <v>11.5</v>
      </c>
      <c r="Q32">
        <f t="shared" si="6"/>
        <v>0</v>
      </c>
      <c r="R32">
        <f t="shared" si="7"/>
        <v>0</v>
      </c>
      <c r="S32">
        <f t="shared" si="19"/>
        <v>1</v>
      </c>
      <c r="T32">
        <f>IF(I32&gt;$J$5,VLOOKUP(I32-$J$5,I$27:K$568,3,FALSE),0)</f>
        <v>0</v>
      </c>
      <c r="U32">
        <f>IF(I32&gt;$J$6,VLOOKUP(I32-$J$6,I$27:J$568,2,FALSE),0)</f>
        <v>0</v>
      </c>
      <c r="V32">
        <f t="shared" si="20"/>
        <v>0</v>
      </c>
      <c r="W32">
        <f t="shared" si="21"/>
        <v>0</v>
      </c>
      <c r="X32">
        <f t="shared" si="22"/>
        <v>0</v>
      </c>
      <c r="Y32">
        <f t="shared" si="26"/>
        <v>0</v>
      </c>
      <c r="Z32">
        <f t="shared" si="27"/>
        <v>0</v>
      </c>
      <c r="AA32">
        <f t="shared" si="23"/>
        <v>0</v>
      </c>
      <c r="AB32">
        <f t="shared" si="8"/>
        <v>7999885</v>
      </c>
      <c r="AC32">
        <f t="shared" si="9"/>
        <v>8000000</v>
      </c>
      <c r="AD32">
        <f t="shared" si="10"/>
        <v>7999885</v>
      </c>
      <c r="AE32">
        <f t="shared" si="24"/>
        <v>0.99998562499999999</v>
      </c>
      <c r="AF32">
        <f t="shared" si="11"/>
        <v>7999885</v>
      </c>
      <c r="AG32">
        <f t="shared" si="25"/>
        <v>0</v>
      </c>
      <c r="AH32" s="1"/>
    </row>
    <row r="33" spans="1:34" x14ac:dyDescent="0.35">
      <c r="A33">
        <f t="shared" si="0"/>
        <v>0</v>
      </c>
      <c r="B33">
        <f t="shared" si="12"/>
        <v>0</v>
      </c>
      <c r="C33">
        <v>0</v>
      </c>
      <c r="D33">
        <f t="shared" ref="D33:D65" si="28">(G33-J33)^2</f>
        <v>12769</v>
      </c>
      <c r="F33" t="e">
        <f t="shared" si="2"/>
        <v>#DIV/0!</v>
      </c>
      <c r="G33">
        <v>2</v>
      </c>
      <c r="H33" s="10">
        <f t="shared" si="14"/>
        <v>43886</v>
      </c>
      <c r="I33">
        <v>6</v>
      </c>
      <c r="J33">
        <f t="shared" si="15"/>
        <v>115</v>
      </c>
      <c r="K33">
        <f t="shared" si="3"/>
        <v>115</v>
      </c>
      <c r="L33">
        <f t="shared" si="16"/>
        <v>1</v>
      </c>
      <c r="M33">
        <f t="shared" si="4"/>
        <v>0</v>
      </c>
      <c r="N33">
        <f t="shared" si="17"/>
        <v>103.5</v>
      </c>
      <c r="O33">
        <f t="shared" si="18"/>
        <v>11.5</v>
      </c>
      <c r="P33">
        <f t="shared" si="5"/>
        <v>11.5</v>
      </c>
      <c r="Q33">
        <f t="shared" si="6"/>
        <v>0</v>
      </c>
      <c r="R33">
        <f t="shared" si="7"/>
        <v>0</v>
      </c>
      <c r="S33">
        <f t="shared" si="19"/>
        <v>1</v>
      </c>
      <c r="T33">
        <f>IF(I33&gt;$J$5,VLOOKUP(I33-$J$5,I$27:K$568,3,FALSE),0)</f>
        <v>115</v>
      </c>
      <c r="U33">
        <f>IF(I33&gt;$J$6,VLOOKUP(I33-$J$6,I$27:J$568,2,FALSE),0)</f>
        <v>0</v>
      </c>
      <c r="V33">
        <f t="shared" si="20"/>
        <v>0</v>
      </c>
      <c r="W33">
        <f t="shared" si="21"/>
        <v>0</v>
      </c>
      <c r="X33">
        <f t="shared" si="22"/>
        <v>0</v>
      </c>
      <c r="Y33">
        <f t="shared" si="26"/>
        <v>0</v>
      </c>
      <c r="Z33">
        <f t="shared" si="27"/>
        <v>0</v>
      </c>
      <c r="AA33">
        <f t="shared" si="23"/>
        <v>0</v>
      </c>
      <c r="AB33">
        <f t="shared" si="8"/>
        <v>7999885</v>
      </c>
      <c r="AC33">
        <f t="shared" si="9"/>
        <v>8000000</v>
      </c>
      <c r="AD33">
        <f t="shared" si="10"/>
        <v>7999885</v>
      </c>
      <c r="AE33">
        <f t="shared" si="24"/>
        <v>0.99998562499999999</v>
      </c>
      <c r="AF33">
        <f t="shared" si="11"/>
        <v>7999885</v>
      </c>
      <c r="AG33">
        <f t="shared" si="25"/>
        <v>33.961303325483101</v>
      </c>
      <c r="AH33" s="1"/>
    </row>
    <row r="34" spans="1:34" x14ac:dyDescent="0.35">
      <c r="A34">
        <f t="shared" si="0"/>
        <v>0</v>
      </c>
      <c r="B34">
        <f t="shared" si="12"/>
        <v>0</v>
      </c>
      <c r="C34">
        <v>0</v>
      </c>
      <c r="D34">
        <f t="shared" si="28"/>
        <v>21597.624675124651</v>
      </c>
      <c r="F34">
        <f t="shared" si="2"/>
        <v>0</v>
      </c>
      <c r="G34">
        <v>2</v>
      </c>
      <c r="H34" s="10">
        <f t="shared" si="14"/>
        <v>43887</v>
      </c>
      <c r="I34">
        <v>7</v>
      </c>
      <c r="J34">
        <f t="shared" si="15"/>
        <v>148.9613033254831</v>
      </c>
      <c r="K34">
        <f t="shared" si="3"/>
        <v>148.9613033254831</v>
      </c>
      <c r="L34">
        <f t="shared" si="16"/>
        <v>1</v>
      </c>
      <c r="M34">
        <f t="shared" si="4"/>
        <v>33.961303325483101</v>
      </c>
      <c r="N34">
        <f t="shared" si="17"/>
        <v>134.06517299293481</v>
      </c>
      <c r="O34">
        <f t="shared" si="18"/>
        <v>14.89613033254831</v>
      </c>
      <c r="P34">
        <f t="shared" si="5"/>
        <v>14.89613033254831</v>
      </c>
      <c r="Q34">
        <f t="shared" si="6"/>
        <v>0</v>
      </c>
      <c r="R34">
        <f t="shared" si="7"/>
        <v>0</v>
      </c>
      <c r="S34">
        <f t="shared" si="19"/>
        <v>1</v>
      </c>
      <c r="T34">
        <f>IF(I34&gt;$J$5,VLOOKUP(I34-$J$5,I$27:K$568,3,FALSE),0)</f>
        <v>115</v>
      </c>
      <c r="U34">
        <f>IF(I34&gt;$J$6,VLOOKUP(I34-$J$6,I$27:J$568,2,FALSE),0)</f>
        <v>0</v>
      </c>
      <c r="V34">
        <f t="shared" si="20"/>
        <v>0</v>
      </c>
      <c r="W34">
        <f t="shared" si="21"/>
        <v>0</v>
      </c>
      <c r="X34">
        <f t="shared" si="22"/>
        <v>0</v>
      </c>
      <c r="Y34">
        <f t="shared" si="26"/>
        <v>0</v>
      </c>
      <c r="Z34">
        <f t="shared" si="27"/>
        <v>0</v>
      </c>
      <c r="AA34">
        <f t="shared" si="23"/>
        <v>0</v>
      </c>
      <c r="AB34">
        <f t="shared" si="8"/>
        <v>7999851.0386966746</v>
      </c>
      <c r="AC34">
        <f t="shared" si="9"/>
        <v>8000000</v>
      </c>
      <c r="AD34">
        <f t="shared" si="10"/>
        <v>7999851.0386966746</v>
      </c>
      <c r="AE34">
        <f t="shared" si="24"/>
        <v>0.99998137983708435</v>
      </c>
      <c r="AF34">
        <f t="shared" si="11"/>
        <v>7999851.0386966746</v>
      </c>
      <c r="AG34">
        <f t="shared" si="25"/>
        <v>33.961159152145164</v>
      </c>
      <c r="AH34" s="1"/>
    </row>
    <row r="35" spans="1:34" s="12" customFormat="1" x14ac:dyDescent="0.35">
      <c r="A35">
        <f t="shared" si="0"/>
        <v>0</v>
      </c>
      <c r="B35">
        <f t="shared" si="12"/>
        <v>0</v>
      </c>
      <c r="C35">
        <v>0</v>
      </c>
      <c r="D35">
        <f t="shared" si="28"/>
        <v>32372.092504013555</v>
      </c>
      <c r="E35"/>
      <c r="F35">
        <f t="shared" si="2"/>
        <v>0.5</v>
      </c>
      <c r="G35">
        <v>3</v>
      </c>
      <c r="H35" s="13">
        <f t="shared" si="14"/>
        <v>43888</v>
      </c>
      <c r="I35" s="12">
        <v>8</v>
      </c>
      <c r="J35" s="12">
        <f t="shared" si="15"/>
        <v>182.92246247762827</v>
      </c>
      <c r="K35" s="12">
        <f t="shared" si="3"/>
        <v>182.92246247762827</v>
      </c>
      <c r="L35" s="12">
        <f t="shared" si="16"/>
        <v>1</v>
      </c>
      <c r="M35" s="12">
        <f t="shared" si="4"/>
        <v>67.922462477628272</v>
      </c>
      <c r="N35" s="12">
        <f t="shared" si="17"/>
        <v>164.63021622986545</v>
      </c>
      <c r="O35" s="12">
        <f t="shared" si="18"/>
        <v>18.292246247762829</v>
      </c>
      <c r="P35" s="12">
        <f t="shared" si="5"/>
        <v>18.292246247762829</v>
      </c>
      <c r="Q35" s="12">
        <f t="shared" si="6"/>
        <v>0</v>
      </c>
      <c r="R35" s="12">
        <f t="shared" si="7"/>
        <v>0</v>
      </c>
      <c r="S35" s="12">
        <f t="shared" si="19"/>
        <v>1</v>
      </c>
      <c r="T35" s="12">
        <f>IF(I35&gt;$J$5,VLOOKUP(I35-$J$5,I$27:K$568,3,FALSE),0)</f>
        <v>115</v>
      </c>
      <c r="U35" s="12">
        <f>IF(I35&gt;$J$6,VLOOKUP(I35-$J$6,I$27:J$568,2,FALSE),0)</f>
        <v>0</v>
      </c>
      <c r="V35" s="12">
        <f t="shared" si="20"/>
        <v>0</v>
      </c>
      <c r="W35" s="12">
        <f t="shared" si="21"/>
        <v>0</v>
      </c>
      <c r="X35" s="12">
        <f t="shared" si="22"/>
        <v>0</v>
      </c>
      <c r="Y35" s="12">
        <f t="shared" si="26"/>
        <v>0</v>
      </c>
      <c r="Z35" s="12">
        <f t="shared" si="27"/>
        <v>0</v>
      </c>
      <c r="AA35" s="12">
        <f t="shared" si="23"/>
        <v>0</v>
      </c>
      <c r="AB35" s="12">
        <f t="shared" si="8"/>
        <v>7999817.0775375227</v>
      </c>
      <c r="AC35" s="12">
        <f t="shared" si="9"/>
        <v>8000000</v>
      </c>
      <c r="AD35" s="12">
        <f t="shared" si="10"/>
        <v>7999817.0775375227</v>
      </c>
      <c r="AE35" s="12">
        <f t="shared" si="24"/>
        <v>0.99997713469219029</v>
      </c>
      <c r="AF35" s="12">
        <f t="shared" si="11"/>
        <v>7999817.0775375227</v>
      </c>
      <c r="AG35">
        <f t="shared" si="25"/>
        <v>33.961014979419275</v>
      </c>
      <c r="AH35" s="14"/>
    </row>
    <row r="36" spans="1:34" x14ac:dyDescent="0.35">
      <c r="A36">
        <f t="shared" si="0"/>
        <v>0</v>
      </c>
      <c r="B36">
        <f t="shared" si="12"/>
        <v>0</v>
      </c>
      <c r="C36">
        <v>0</v>
      </c>
      <c r="D36">
        <f t="shared" si="28"/>
        <v>45746.141929119367</v>
      </c>
      <c r="E36">
        <f t="shared" si="2"/>
        <v>-1</v>
      </c>
      <c r="F36">
        <f t="shared" si="2"/>
        <v>0</v>
      </c>
      <c r="G36">
        <v>3</v>
      </c>
      <c r="H36" s="10">
        <f t="shared" si="14"/>
        <v>43889</v>
      </c>
      <c r="I36">
        <v>9</v>
      </c>
      <c r="J36">
        <f t="shared" si="15"/>
        <v>216.88347745704755</v>
      </c>
      <c r="K36">
        <f t="shared" si="3"/>
        <v>216.88347745704755</v>
      </c>
      <c r="L36">
        <f t="shared" si="16"/>
        <v>1</v>
      </c>
      <c r="M36">
        <f t="shared" si="4"/>
        <v>101.88347745704755</v>
      </c>
      <c r="N36">
        <f t="shared" si="17"/>
        <v>195.19512971134279</v>
      </c>
      <c r="O36">
        <f t="shared" si="18"/>
        <v>21.688347745704757</v>
      </c>
      <c r="P36">
        <f t="shared" si="5"/>
        <v>21.688347745704757</v>
      </c>
      <c r="Q36">
        <f t="shared" si="6"/>
        <v>0</v>
      </c>
      <c r="R36">
        <f t="shared" si="7"/>
        <v>0</v>
      </c>
      <c r="S36">
        <f t="shared" si="19"/>
        <v>1</v>
      </c>
      <c r="T36">
        <f>IF(I36&gt;$J$5,VLOOKUP(I36-$J$5,I$27:K$568,3,FALSE),0)</f>
        <v>115</v>
      </c>
      <c r="U36">
        <f>IF(I36&gt;$J$6,VLOOKUP(I36-$J$6,I$27:J$568,2,FALSE),0)</f>
        <v>0</v>
      </c>
      <c r="V36">
        <f t="shared" si="20"/>
        <v>0</v>
      </c>
      <c r="W36">
        <f t="shared" si="21"/>
        <v>0</v>
      </c>
      <c r="X36">
        <f t="shared" si="22"/>
        <v>0</v>
      </c>
      <c r="Y36">
        <f t="shared" si="26"/>
        <v>0</v>
      </c>
      <c r="Z36">
        <f t="shared" si="27"/>
        <v>0</v>
      </c>
      <c r="AA36">
        <f t="shared" si="23"/>
        <v>0</v>
      </c>
      <c r="AB36">
        <f t="shared" si="8"/>
        <v>7999783.1165225431</v>
      </c>
      <c r="AC36">
        <f t="shared" si="9"/>
        <v>8000000</v>
      </c>
      <c r="AD36">
        <f t="shared" si="10"/>
        <v>7999783.1165225431</v>
      </c>
      <c r="AE36">
        <f t="shared" si="24"/>
        <v>0.99997288956531794</v>
      </c>
      <c r="AF36">
        <f t="shared" si="11"/>
        <v>7999783.1165225431</v>
      </c>
      <c r="AG36">
        <f t="shared" si="25"/>
        <v>33.960870807305433</v>
      </c>
      <c r="AH36" s="1"/>
    </row>
    <row r="37" spans="1:34" x14ac:dyDescent="0.35">
      <c r="A37">
        <f t="shared" si="0"/>
        <v>1.0712249999999999</v>
      </c>
      <c r="B37">
        <f t="shared" si="12"/>
        <v>1.0349999999999999</v>
      </c>
      <c r="C37">
        <v>0</v>
      </c>
      <c r="D37">
        <f t="shared" si="28"/>
        <v>58488.688787409657</v>
      </c>
      <c r="E37" t="e">
        <f t="shared" ref="E37" si="29">(F37-F36)/F36</f>
        <v>#DIV/0!</v>
      </c>
      <c r="F37">
        <f t="shared" si="2"/>
        <v>2</v>
      </c>
      <c r="G37">
        <v>9</v>
      </c>
      <c r="H37" s="10">
        <f t="shared" si="14"/>
        <v>43890</v>
      </c>
      <c r="I37">
        <v>10</v>
      </c>
      <c r="J37">
        <f t="shared" si="15"/>
        <v>250.84434826435299</v>
      </c>
      <c r="K37">
        <f t="shared" si="3"/>
        <v>250.84434826435299</v>
      </c>
      <c r="L37">
        <f t="shared" si="16"/>
        <v>1</v>
      </c>
      <c r="M37">
        <f t="shared" si="4"/>
        <v>135.84434826435299</v>
      </c>
      <c r="N37">
        <f t="shared" si="17"/>
        <v>225.7599134379177</v>
      </c>
      <c r="O37">
        <f t="shared" si="18"/>
        <v>25.084434826435299</v>
      </c>
      <c r="P37">
        <f t="shared" si="5"/>
        <v>25.084434826435299</v>
      </c>
      <c r="Q37">
        <f t="shared" si="6"/>
        <v>0</v>
      </c>
      <c r="R37">
        <f t="shared" si="7"/>
        <v>0</v>
      </c>
      <c r="S37">
        <f t="shared" si="19"/>
        <v>1</v>
      </c>
      <c r="T37">
        <f>IF(I37&gt;$J$5,VLOOKUP(I37-$J$5,I$27:K$568,3,FALSE),0)</f>
        <v>115</v>
      </c>
      <c r="U37">
        <f>IF(I37&gt;$J$6,VLOOKUP(I37-$J$6,I$27:J$568,2,FALSE),0)</f>
        <v>0</v>
      </c>
      <c r="V37">
        <f t="shared" si="20"/>
        <v>0</v>
      </c>
      <c r="W37">
        <f t="shared" si="21"/>
        <v>0</v>
      </c>
      <c r="X37">
        <f t="shared" si="22"/>
        <v>0</v>
      </c>
      <c r="Y37">
        <f t="shared" si="26"/>
        <v>0</v>
      </c>
      <c r="Z37">
        <f t="shared" si="27"/>
        <v>0</v>
      </c>
      <c r="AA37">
        <f t="shared" si="23"/>
        <v>0</v>
      </c>
      <c r="AB37">
        <f t="shared" si="8"/>
        <v>7999749.1556517361</v>
      </c>
      <c r="AC37">
        <f t="shared" si="9"/>
        <v>8000000</v>
      </c>
      <c r="AD37">
        <f t="shared" si="10"/>
        <v>7999749.1556517361</v>
      </c>
      <c r="AE37">
        <f t="shared" si="24"/>
        <v>0.99996864445646705</v>
      </c>
      <c r="AF37">
        <f t="shared" si="11"/>
        <v>7999749.1556517361</v>
      </c>
      <c r="AG37">
        <f t="shared" si="25"/>
        <v>33.960726635803631</v>
      </c>
      <c r="AH37" s="1"/>
    </row>
    <row r="38" spans="1:34" x14ac:dyDescent="0.35">
      <c r="A38">
        <f t="shared" si="0"/>
        <v>1.0712249999999999</v>
      </c>
      <c r="B38">
        <f t="shared" si="12"/>
        <v>1.0349999999999999</v>
      </c>
      <c r="C38">
        <v>0</v>
      </c>
      <c r="D38">
        <f t="shared" si="28"/>
        <v>73335.388591679439</v>
      </c>
      <c r="E38">
        <f t="shared" ref="E38" si="30">(F38-F37)/F37</f>
        <v>-0.72222222222222221</v>
      </c>
      <c r="F38">
        <f>(G38-G37)/G37</f>
        <v>0.55555555555555558</v>
      </c>
      <c r="G38">
        <v>14</v>
      </c>
      <c r="H38" s="10">
        <f t="shared" si="14"/>
        <v>43891</v>
      </c>
      <c r="I38">
        <v>11</v>
      </c>
      <c r="J38">
        <f t="shared" si="15"/>
        <v>284.80507490015663</v>
      </c>
      <c r="K38">
        <f t="shared" si="3"/>
        <v>284.80507490015663</v>
      </c>
      <c r="L38">
        <f t="shared" si="16"/>
        <v>1</v>
      </c>
      <c r="M38">
        <f t="shared" si="4"/>
        <v>169.80507490015663</v>
      </c>
      <c r="N38">
        <f t="shared" si="17"/>
        <v>256.32456741014096</v>
      </c>
      <c r="O38">
        <f t="shared" si="18"/>
        <v>28.480507490015665</v>
      </c>
      <c r="P38">
        <f t="shared" si="5"/>
        <v>28.480507490015665</v>
      </c>
      <c r="Q38">
        <f t="shared" si="6"/>
        <v>0</v>
      </c>
      <c r="R38">
        <f t="shared" si="7"/>
        <v>0</v>
      </c>
      <c r="S38">
        <f t="shared" si="19"/>
        <v>1</v>
      </c>
      <c r="T38">
        <f>IF(I38&gt;$J$5,VLOOKUP(I38-$J$5,I$27:K$568,3,FALSE),0)</f>
        <v>115</v>
      </c>
      <c r="U38">
        <f>IF(I38&gt;$J$6,VLOOKUP(I38-$J$6,I$27:J$568,2,FALSE),0)</f>
        <v>0</v>
      </c>
      <c r="V38">
        <f t="shared" si="20"/>
        <v>0</v>
      </c>
      <c r="W38">
        <f t="shared" si="21"/>
        <v>0</v>
      </c>
      <c r="X38">
        <f t="shared" si="22"/>
        <v>0</v>
      </c>
      <c r="Y38">
        <f t="shared" si="26"/>
        <v>0</v>
      </c>
      <c r="Z38">
        <f t="shared" si="27"/>
        <v>0</v>
      </c>
      <c r="AA38">
        <f t="shared" si="23"/>
        <v>0</v>
      </c>
      <c r="AB38">
        <f t="shared" si="8"/>
        <v>7999715.1949250996</v>
      </c>
      <c r="AC38">
        <f t="shared" si="9"/>
        <v>8000000</v>
      </c>
      <c r="AD38">
        <f t="shared" si="10"/>
        <v>7999715.1949250996</v>
      </c>
      <c r="AE38">
        <f t="shared" si="24"/>
        <v>0.99996439936563741</v>
      </c>
      <c r="AF38">
        <f t="shared" si="11"/>
        <v>7999715.1949250996</v>
      </c>
      <c r="AG38">
        <f t="shared" si="25"/>
        <v>33.960582464913863</v>
      </c>
      <c r="AH38" s="1"/>
    </row>
    <row r="39" spans="1:34" x14ac:dyDescent="0.35">
      <c r="A39">
        <f t="shared" si="0"/>
        <v>1.0712249999999999</v>
      </c>
      <c r="B39">
        <f t="shared" si="12"/>
        <v>1.0349999999999999</v>
      </c>
      <c r="C39">
        <v>0</v>
      </c>
      <c r="D39">
        <f t="shared" si="28"/>
        <v>90459.980650242971</v>
      </c>
      <c r="E39">
        <f t="shared" ref="E39" si="31">(F39-F38)/F38</f>
        <v>1.2428571428571424</v>
      </c>
      <c r="F39">
        <f t="shared" ref="F39:F93" si="32">(G39-F38)/G38</f>
        <v>1.2460317460317458</v>
      </c>
      <c r="G39">
        <v>18</v>
      </c>
      <c r="H39" s="10">
        <f t="shared" si="14"/>
        <v>43892</v>
      </c>
      <c r="I39">
        <v>12</v>
      </c>
      <c r="J39">
        <f t="shared" si="15"/>
        <v>318.76565736507047</v>
      </c>
      <c r="K39">
        <f t="shared" si="3"/>
        <v>318.76565736507047</v>
      </c>
      <c r="L39">
        <f t="shared" si="16"/>
        <v>1</v>
      </c>
      <c r="M39">
        <f t="shared" si="4"/>
        <v>169.80435403958737</v>
      </c>
      <c r="N39">
        <f t="shared" si="17"/>
        <v>286.88909162856345</v>
      </c>
      <c r="O39">
        <f t="shared" si="18"/>
        <v>31.876565736507047</v>
      </c>
      <c r="P39">
        <f t="shared" si="5"/>
        <v>31.876565736507047</v>
      </c>
      <c r="Q39">
        <f t="shared" si="6"/>
        <v>0</v>
      </c>
      <c r="R39">
        <f t="shared" si="7"/>
        <v>0</v>
      </c>
      <c r="S39">
        <f t="shared" si="19"/>
        <v>1</v>
      </c>
      <c r="T39">
        <f>IF(I39&gt;$J$5,VLOOKUP(I39-$J$5,I$27:K$568,3,FALSE),0)</f>
        <v>148.9613033254831</v>
      </c>
      <c r="U39">
        <f>IF(I39&gt;$J$6,VLOOKUP(I39-$J$6,I$27:J$568,2,FALSE),0)</f>
        <v>0</v>
      </c>
      <c r="V39">
        <f t="shared" si="20"/>
        <v>0</v>
      </c>
      <c r="W39">
        <f t="shared" si="21"/>
        <v>0</v>
      </c>
      <c r="X39">
        <f t="shared" si="22"/>
        <v>0</v>
      </c>
      <c r="Y39">
        <f t="shared" si="26"/>
        <v>0</v>
      </c>
      <c r="Z39">
        <f t="shared" si="27"/>
        <v>0</v>
      </c>
      <c r="AA39">
        <f t="shared" si="23"/>
        <v>0</v>
      </c>
      <c r="AB39">
        <f t="shared" si="8"/>
        <v>7999681.2343426347</v>
      </c>
      <c r="AC39">
        <f t="shared" si="9"/>
        <v>8000000</v>
      </c>
      <c r="AD39">
        <f t="shared" si="10"/>
        <v>7999681.2343426347</v>
      </c>
      <c r="AE39">
        <f t="shared" si="24"/>
        <v>0.99996015429282936</v>
      </c>
      <c r="AF39">
        <f t="shared" si="11"/>
        <v>7999681.2343426347</v>
      </c>
      <c r="AG39">
        <f t="shared" si="25"/>
        <v>43.989488259770845</v>
      </c>
      <c r="AH39" s="1"/>
    </row>
    <row r="40" spans="1:34" x14ac:dyDescent="0.35">
      <c r="A40">
        <f t="shared" si="0"/>
        <v>1.0712249999999999</v>
      </c>
      <c r="B40">
        <f t="shared" si="12"/>
        <v>1.0349999999999999</v>
      </c>
      <c r="C40">
        <v>0</v>
      </c>
      <c r="D40">
        <f t="shared" si="28"/>
        <v>116796.57956105648</v>
      </c>
      <c r="E40">
        <f t="shared" ref="E40" si="33">(F40-F39)/F39</f>
        <v>-0.11924982307147904</v>
      </c>
      <c r="F40">
        <f t="shared" si="32"/>
        <v>1.097442680776014</v>
      </c>
      <c r="G40">
        <v>21</v>
      </c>
      <c r="H40" s="10">
        <f t="shared" si="14"/>
        <v>43893</v>
      </c>
      <c r="I40">
        <v>13</v>
      </c>
      <c r="J40">
        <f t="shared" si="15"/>
        <v>362.7551456248413</v>
      </c>
      <c r="K40">
        <f t="shared" si="3"/>
        <v>362.7551456248413</v>
      </c>
      <c r="L40">
        <f t="shared" si="16"/>
        <v>1</v>
      </c>
      <c r="M40">
        <f t="shared" si="4"/>
        <v>179.83268314721303</v>
      </c>
      <c r="N40">
        <f t="shared" si="17"/>
        <v>326.47963106235716</v>
      </c>
      <c r="O40">
        <f t="shared" si="18"/>
        <v>36.275514562484133</v>
      </c>
      <c r="P40">
        <f t="shared" si="5"/>
        <v>36.275514562484133</v>
      </c>
      <c r="Q40">
        <f t="shared" si="6"/>
        <v>0</v>
      </c>
      <c r="R40">
        <f t="shared" si="7"/>
        <v>0</v>
      </c>
      <c r="S40">
        <f t="shared" si="19"/>
        <v>1</v>
      </c>
      <c r="T40">
        <f>IF(I40&gt;$J$5,VLOOKUP(I40-$J$5,I$27:K$568,3,FALSE),0)</f>
        <v>182.92246247762827</v>
      </c>
      <c r="U40">
        <f>IF(I40&gt;$J$6,VLOOKUP(I40-$J$6,I$27:J$568,2,FALSE),0)</f>
        <v>0</v>
      </c>
      <c r="V40">
        <f t="shared" si="20"/>
        <v>0</v>
      </c>
      <c r="W40">
        <f t="shared" si="21"/>
        <v>0</v>
      </c>
      <c r="X40">
        <f t="shared" si="22"/>
        <v>0</v>
      </c>
      <c r="Y40">
        <f t="shared" si="26"/>
        <v>0</v>
      </c>
      <c r="Z40">
        <f t="shared" si="27"/>
        <v>0</v>
      </c>
      <c r="AA40">
        <f t="shared" si="23"/>
        <v>0</v>
      </c>
      <c r="AB40">
        <f t="shared" si="8"/>
        <v>7999637.2448543748</v>
      </c>
      <c r="AC40">
        <f t="shared" si="9"/>
        <v>8000000</v>
      </c>
      <c r="AD40">
        <f t="shared" si="10"/>
        <v>7999637.2448543748</v>
      </c>
      <c r="AE40">
        <f t="shared" si="24"/>
        <v>0.99995465560679686</v>
      </c>
      <c r="AF40">
        <f t="shared" si="11"/>
        <v>7999637.2448543748</v>
      </c>
      <c r="AG40">
        <f t="shared" si="25"/>
        <v>54.018198606759128</v>
      </c>
      <c r="AH40" s="1"/>
    </row>
    <row r="41" spans="1:34" x14ac:dyDescent="0.35">
      <c r="A41">
        <f t="shared" si="0"/>
        <v>1.0712249999999999</v>
      </c>
      <c r="B41">
        <f t="shared" si="12"/>
        <v>1.0349999999999999</v>
      </c>
      <c r="C41">
        <v>0</v>
      </c>
      <c r="D41">
        <f t="shared" si="28"/>
        <v>150368.16649655931</v>
      </c>
      <c r="E41">
        <f t="shared" ref="E41" si="34">(F41-F40)/F40</f>
        <v>0.21071763377910449</v>
      </c>
      <c r="F41">
        <f t="shared" si="32"/>
        <v>1.3286932056773328</v>
      </c>
      <c r="G41">
        <v>29</v>
      </c>
      <c r="H41" s="10">
        <f t="shared" si="14"/>
        <v>43894</v>
      </c>
      <c r="I41">
        <v>14</v>
      </c>
      <c r="J41">
        <f t="shared" si="15"/>
        <v>416.77334423160045</v>
      </c>
      <c r="K41">
        <f t="shared" si="3"/>
        <v>416.77334423160045</v>
      </c>
      <c r="L41">
        <f t="shared" si="16"/>
        <v>1</v>
      </c>
      <c r="M41">
        <f t="shared" si="4"/>
        <v>199.8898667745529</v>
      </c>
      <c r="N41">
        <f t="shared" si="17"/>
        <v>375.09600980844039</v>
      </c>
      <c r="O41">
        <f t="shared" si="18"/>
        <v>41.677334423160048</v>
      </c>
      <c r="P41">
        <f t="shared" si="5"/>
        <v>41.677334423160048</v>
      </c>
      <c r="Q41">
        <f t="shared" si="6"/>
        <v>0</v>
      </c>
      <c r="R41">
        <f t="shared" si="7"/>
        <v>0</v>
      </c>
      <c r="S41">
        <f t="shared" si="19"/>
        <v>1</v>
      </c>
      <c r="T41">
        <f>IF(I41&gt;$J$5,VLOOKUP(I41-$J$5,I$27:K$568,3,FALSE),0)</f>
        <v>216.88347745704755</v>
      </c>
      <c r="U41">
        <f>IF(I41&gt;$J$6,VLOOKUP(I41-$J$6,I$27:J$568,2,FALSE),0)</f>
        <v>0</v>
      </c>
      <c r="V41">
        <f t="shared" si="20"/>
        <v>0</v>
      </c>
      <c r="W41">
        <f t="shared" si="21"/>
        <v>0</v>
      </c>
      <c r="X41">
        <f t="shared" si="22"/>
        <v>0</v>
      </c>
      <c r="Y41">
        <f t="shared" si="26"/>
        <v>0</v>
      </c>
      <c r="Z41">
        <f t="shared" si="27"/>
        <v>0</v>
      </c>
      <c r="AA41">
        <f t="shared" si="23"/>
        <v>0</v>
      </c>
      <c r="AB41">
        <f t="shared" si="8"/>
        <v>7999583.2266557682</v>
      </c>
      <c r="AC41">
        <f t="shared" si="9"/>
        <v>8000000</v>
      </c>
      <c r="AD41">
        <f t="shared" si="10"/>
        <v>7999583.2266557682</v>
      </c>
      <c r="AE41">
        <f t="shared" si="24"/>
        <v>0.99994790333197103</v>
      </c>
      <c r="AF41">
        <f t="shared" si="11"/>
        <v>7999583.2266557682</v>
      </c>
      <c r="AG41">
        <f t="shared" si="25"/>
        <v>64.046675789334813</v>
      </c>
      <c r="AH41" s="1"/>
    </row>
    <row r="42" spans="1:34" x14ac:dyDescent="0.35">
      <c r="A42">
        <f t="shared" si="0"/>
        <v>1.0712249999999999</v>
      </c>
      <c r="B42">
        <f t="shared" si="12"/>
        <v>1.0349999999999999</v>
      </c>
      <c r="C42">
        <v>0</v>
      </c>
      <c r="D42">
        <f t="shared" si="28"/>
        <v>193441.65001121588</v>
      </c>
      <c r="E42">
        <f t="shared" ref="E42" si="35">(F42-F41)/F41</f>
        <v>2.9565057238774495E-2</v>
      </c>
      <c r="F42">
        <f t="shared" si="32"/>
        <v>1.367976096355954</v>
      </c>
      <c r="G42">
        <v>41</v>
      </c>
      <c r="H42" s="10">
        <f t="shared" si="14"/>
        <v>43895</v>
      </c>
      <c r="I42">
        <v>15</v>
      </c>
      <c r="J42">
        <f t="shared" si="15"/>
        <v>480.82002002093526</v>
      </c>
      <c r="K42">
        <f t="shared" si="3"/>
        <v>365.82002002093526</v>
      </c>
      <c r="L42">
        <f t="shared" si="16"/>
        <v>1</v>
      </c>
      <c r="M42">
        <f t="shared" si="4"/>
        <v>114.97567175658227</v>
      </c>
      <c r="N42">
        <f t="shared" si="17"/>
        <v>329.23801801884173</v>
      </c>
      <c r="O42">
        <f t="shared" si="18"/>
        <v>36.582002002093525</v>
      </c>
      <c r="P42">
        <f t="shared" si="5"/>
        <v>36.582002002093525</v>
      </c>
      <c r="Q42">
        <f t="shared" si="6"/>
        <v>0</v>
      </c>
      <c r="R42">
        <f t="shared" si="7"/>
        <v>0</v>
      </c>
      <c r="S42">
        <f t="shared" si="19"/>
        <v>1</v>
      </c>
      <c r="T42">
        <f>IF(I42&gt;$J$5,VLOOKUP(I42-$J$5,I$27:K$568,3,FALSE),0)</f>
        <v>250.84434826435299</v>
      </c>
      <c r="U42">
        <f>IF(I42&gt;$J$6,VLOOKUP(I42-$J$6,I$27:J$568,2,FALSE),0)</f>
        <v>115</v>
      </c>
      <c r="V42">
        <f t="shared" si="20"/>
        <v>115</v>
      </c>
      <c r="W42">
        <f t="shared" si="21"/>
        <v>1.0349999999999999</v>
      </c>
      <c r="X42">
        <f t="shared" si="22"/>
        <v>113.965</v>
      </c>
      <c r="Y42">
        <f t="shared" si="26"/>
        <v>1.0349999999999999</v>
      </c>
      <c r="Z42">
        <f t="shared" si="27"/>
        <v>113.965</v>
      </c>
      <c r="AA42">
        <f t="shared" si="23"/>
        <v>104.65</v>
      </c>
      <c r="AB42">
        <f t="shared" si="8"/>
        <v>7999519.1799799791</v>
      </c>
      <c r="AC42">
        <f t="shared" si="9"/>
        <v>7999998.9649999999</v>
      </c>
      <c r="AD42">
        <f t="shared" si="10"/>
        <v>7999403.1449799789</v>
      </c>
      <c r="AE42">
        <f t="shared" si="24"/>
        <v>0.99992552248786182</v>
      </c>
      <c r="AF42">
        <f t="shared" si="11"/>
        <v>7999519.1799799791</v>
      </c>
      <c r="AG42">
        <f t="shared" si="25"/>
        <v>74.073817201457146</v>
      </c>
      <c r="AH42" s="1"/>
    </row>
    <row r="43" spans="1:34" x14ac:dyDescent="0.35">
      <c r="A43">
        <f t="shared" si="0"/>
        <v>1.7973470609625533</v>
      </c>
      <c r="B43">
        <f t="shared" si="12"/>
        <v>1.3406517299293479</v>
      </c>
      <c r="C43">
        <v>0</v>
      </c>
      <c r="D43">
        <f t="shared" si="28"/>
        <v>249893.84849292779</v>
      </c>
      <c r="E43">
        <f t="shared" ref="E43" si="36">(F43-F42)/F42</f>
        <v>-4.3771197847784063E-2</v>
      </c>
      <c r="F43">
        <f t="shared" si="32"/>
        <v>1.3080981439913182</v>
      </c>
      <c r="G43">
        <v>55</v>
      </c>
      <c r="H43" s="10">
        <f t="shared" si="14"/>
        <v>43896</v>
      </c>
      <c r="I43">
        <v>16</v>
      </c>
      <c r="J43">
        <f t="shared" si="15"/>
        <v>554.89383722239245</v>
      </c>
      <c r="K43">
        <f t="shared" si="3"/>
        <v>439.89383722239245</v>
      </c>
      <c r="L43">
        <f t="shared" si="16"/>
        <v>1</v>
      </c>
      <c r="M43">
        <f t="shared" si="4"/>
        <v>155.08876232223582</v>
      </c>
      <c r="N43">
        <f t="shared" si="17"/>
        <v>395.90445350015324</v>
      </c>
      <c r="O43">
        <f t="shared" si="18"/>
        <v>43.989383722239246</v>
      </c>
      <c r="P43">
        <f t="shared" si="5"/>
        <v>43.989383722239246</v>
      </c>
      <c r="Q43">
        <f t="shared" si="6"/>
        <v>0</v>
      </c>
      <c r="R43">
        <f t="shared" si="7"/>
        <v>0</v>
      </c>
      <c r="S43">
        <f t="shared" si="19"/>
        <v>1</v>
      </c>
      <c r="T43">
        <f>IF(I43&gt;$J$5,VLOOKUP(I43-$J$5,I$27:K$568,3,FALSE),0)</f>
        <v>284.80507490015663</v>
      </c>
      <c r="U43">
        <f>IF(I43&gt;$J$6,VLOOKUP(I43-$J$6,I$27:J$568,2,FALSE),0)</f>
        <v>115</v>
      </c>
      <c r="V43">
        <f t="shared" si="20"/>
        <v>0</v>
      </c>
      <c r="W43">
        <f t="shared" si="21"/>
        <v>0</v>
      </c>
      <c r="X43">
        <f t="shared" si="22"/>
        <v>0</v>
      </c>
      <c r="Y43">
        <f t="shared" si="26"/>
        <v>1.0349999999999999</v>
      </c>
      <c r="Z43">
        <f t="shared" si="27"/>
        <v>113.965</v>
      </c>
      <c r="AA43">
        <f t="shared" si="23"/>
        <v>104.65</v>
      </c>
      <c r="AB43">
        <f t="shared" si="8"/>
        <v>7999445.1061627772</v>
      </c>
      <c r="AC43">
        <f t="shared" si="9"/>
        <v>7999998.9649999999</v>
      </c>
      <c r="AD43">
        <f t="shared" si="10"/>
        <v>7999329.071162777</v>
      </c>
      <c r="AE43">
        <f t="shared" si="24"/>
        <v>0.99991626325951366</v>
      </c>
      <c r="AF43">
        <f t="shared" si="11"/>
        <v>7999445.1061627772</v>
      </c>
      <c r="AG43">
        <f t="shared" si="25"/>
        <v>84.101570752519393</v>
      </c>
      <c r="AH43" s="1"/>
    </row>
    <row r="44" spans="1:34" x14ac:dyDescent="0.35">
      <c r="A44">
        <f t="shared" si="0"/>
        <v>2.7103108095892252</v>
      </c>
      <c r="B44">
        <f t="shared" si="12"/>
        <v>1.6463021622986544</v>
      </c>
      <c r="C44">
        <v>0</v>
      </c>
      <c r="D44">
        <f t="shared" si="28"/>
        <v>313594.8569529879</v>
      </c>
      <c r="E44">
        <f t="shared" ref="E44" si="37">(F44-F43)/F43</f>
        <v>7.9873127436367444E-2</v>
      </c>
      <c r="F44">
        <f t="shared" si="32"/>
        <v>1.4125800337456125</v>
      </c>
      <c r="G44">
        <v>79</v>
      </c>
      <c r="H44" s="10">
        <f t="shared" si="14"/>
        <v>43897</v>
      </c>
      <c r="I44">
        <v>17</v>
      </c>
      <c r="J44">
        <f t="shared" si="15"/>
        <v>638.99540797491181</v>
      </c>
      <c r="K44">
        <f t="shared" si="3"/>
        <v>523.99540797491181</v>
      </c>
      <c r="L44">
        <f t="shared" si="16"/>
        <v>1</v>
      </c>
      <c r="M44">
        <f t="shared" si="4"/>
        <v>205.22975060984135</v>
      </c>
      <c r="N44">
        <f t="shared" si="17"/>
        <v>471.59586717742064</v>
      </c>
      <c r="O44">
        <f t="shared" si="18"/>
        <v>52.399540797491184</v>
      </c>
      <c r="P44">
        <f t="shared" si="5"/>
        <v>52.399540797491184</v>
      </c>
      <c r="Q44">
        <f t="shared" si="6"/>
        <v>0</v>
      </c>
      <c r="R44">
        <f t="shared" si="7"/>
        <v>0</v>
      </c>
      <c r="S44">
        <f t="shared" si="19"/>
        <v>1</v>
      </c>
      <c r="T44">
        <f>IF(I44&gt;$J$5,VLOOKUP(I44-$J$5,I$27:K$568,3,FALSE),0)</f>
        <v>318.76565736507047</v>
      </c>
      <c r="U44">
        <f>IF(I44&gt;$J$6,VLOOKUP(I44-$J$6,I$27:J$568,2,FALSE),0)</f>
        <v>115</v>
      </c>
      <c r="V44">
        <f t="shared" si="20"/>
        <v>0</v>
      </c>
      <c r="W44">
        <f t="shared" si="21"/>
        <v>0</v>
      </c>
      <c r="X44">
        <f t="shared" si="22"/>
        <v>0</v>
      </c>
      <c r="Y44">
        <f t="shared" si="26"/>
        <v>1.0349999999999999</v>
      </c>
      <c r="Z44">
        <f t="shared" si="27"/>
        <v>113.965</v>
      </c>
      <c r="AA44">
        <f t="shared" si="23"/>
        <v>104.65</v>
      </c>
      <c r="AB44">
        <f t="shared" si="8"/>
        <v>7999361.0045920247</v>
      </c>
      <c r="AC44">
        <f t="shared" si="9"/>
        <v>7999998.9649999999</v>
      </c>
      <c r="AD44">
        <f t="shared" si="10"/>
        <v>7999244.9695920246</v>
      </c>
      <c r="AE44">
        <f t="shared" si="24"/>
        <v>0.99990575056180953</v>
      </c>
      <c r="AF44">
        <f t="shared" si="11"/>
        <v>7999361.0045920247</v>
      </c>
      <c r="AG44">
        <f t="shared" si="25"/>
        <v>94.128978005319567</v>
      </c>
      <c r="AH44" s="1"/>
    </row>
    <row r="45" spans="1:34" x14ac:dyDescent="0.35">
      <c r="A45">
        <f t="shared" si="0"/>
        <v>3.8101138663027934</v>
      </c>
      <c r="B45">
        <f t="shared" si="12"/>
        <v>1.9519512971134279</v>
      </c>
      <c r="C45">
        <v>0</v>
      </c>
      <c r="D45">
        <f t="shared" si="28"/>
        <v>395797.49303500319</v>
      </c>
      <c r="E45">
        <f t="shared" ref="E45" si="38">(F45-F44)/F44</f>
        <v>-8.0707000481674757E-2</v>
      </c>
      <c r="F45">
        <f t="shared" si="32"/>
        <v>1.2985749362817012</v>
      </c>
      <c r="G45">
        <v>104</v>
      </c>
      <c r="H45" s="10">
        <f t="shared" si="14"/>
        <v>43898</v>
      </c>
      <c r="I45">
        <v>18</v>
      </c>
      <c r="J45">
        <f t="shared" si="15"/>
        <v>733.12438598023141</v>
      </c>
      <c r="K45">
        <f t="shared" si="3"/>
        <v>618.12438598023141</v>
      </c>
      <c r="L45">
        <f t="shared" si="16"/>
        <v>1</v>
      </c>
      <c r="M45">
        <f t="shared" si="4"/>
        <v>255.3692403553901</v>
      </c>
      <c r="N45">
        <f t="shared" si="17"/>
        <v>556.31194738220825</v>
      </c>
      <c r="O45">
        <f t="shared" si="18"/>
        <v>61.812438598023142</v>
      </c>
      <c r="P45">
        <f t="shared" si="5"/>
        <v>61.812438598023142</v>
      </c>
      <c r="Q45">
        <f t="shared" si="6"/>
        <v>0</v>
      </c>
      <c r="R45">
        <f t="shared" si="7"/>
        <v>0</v>
      </c>
      <c r="S45">
        <f t="shared" si="19"/>
        <v>1</v>
      </c>
      <c r="T45">
        <f>IF(I45&gt;$J$5,VLOOKUP(I45-$J$5,I$27:K$568,3,FALSE),0)</f>
        <v>362.7551456248413</v>
      </c>
      <c r="U45">
        <f>IF(I45&gt;$J$6,VLOOKUP(I45-$J$6,I$27:J$568,2,FALSE),0)</f>
        <v>115</v>
      </c>
      <c r="V45">
        <f t="shared" si="20"/>
        <v>0</v>
      </c>
      <c r="W45">
        <f t="shared" si="21"/>
        <v>0</v>
      </c>
      <c r="X45">
        <f t="shared" si="22"/>
        <v>0</v>
      </c>
      <c r="Y45">
        <f t="shared" si="26"/>
        <v>1.0349999999999999</v>
      </c>
      <c r="Z45">
        <f t="shared" si="27"/>
        <v>113.965</v>
      </c>
      <c r="AA45">
        <f t="shared" si="23"/>
        <v>104.65</v>
      </c>
      <c r="AB45">
        <f t="shared" si="8"/>
        <v>7999266.87561402</v>
      </c>
      <c r="AC45">
        <f t="shared" si="9"/>
        <v>7999998.9649999999</v>
      </c>
      <c r="AD45">
        <f t="shared" si="10"/>
        <v>7999150.8406140199</v>
      </c>
      <c r="AE45">
        <f t="shared" si="24"/>
        <v>0.99989398443803679</v>
      </c>
      <c r="AF45">
        <f t="shared" si="11"/>
        <v>7999266.87561402</v>
      </c>
      <c r="AG45">
        <f t="shared" si="25"/>
        <v>107.11746555399114</v>
      </c>
      <c r="AH45" s="1"/>
    </row>
    <row r="46" spans="1:34" x14ac:dyDescent="0.35">
      <c r="A46">
        <f t="shared" si="0"/>
        <v>5.0967538515496091</v>
      </c>
      <c r="B46">
        <f t="shared" si="12"/>
        <v>2.257599134379177</v>
      </c>
      <c r="C46">
        <v>0</v>
      </c>
      <c r="D46">
        <f t="shared" si="28"/>
        <v>503024.00396769214</v>
      </c>
      <c r="E46">
        <f t="shared" ref="E46" si="39">(F46-F45)/F45</f>
        <v>-3.9617158542942663E-2</v>
      </c>
      <c r="F46">
        <f t="shared" si="32"/>
        <v>1.2471290871511373</v>
      </c>
      <c r="G46">
        <v>131</v>
      </c>
      <c r="H46" s="10">
        <f t="shared" si="14"/>
        <v>43899</v>
      </c>
      <c r="I46">
        <v>19</v>
      </c>
      <c r="J46">
        <f t="shared" si="15"/>
        <v>840.24185153422252</v>
      </c>
      <c r="K46">
        <f t="shared" si="3"/>
        <v>725.24185153422252</v>
      </c>
      <c r="L46">
        <f t="shared" si="16"/>
        <v>1</v>
      </c>
      <c r="M46">
        <f t="shared" si="4"/>
        <v>308.46850730262207</v>
      </c>
      <c r="N46">
        <f t="shared" si="17"/>
        <v>652.71766638080032</v>
      </c>
      <c r="O46">
        <f t="shared" si="18"/>
        <v>72.524185153422252</v>
      </c>
      <c r="P46">
        <f t="shared" si="5"/>
        <v>72.524185153422252</v>
      </c>
      <c r="Q46">
        <f t="shared" si="6"/>
        <v>0</v>
      </c>
      <c r="R46">
        <f t="shared" si="7"/>
        <v>0</v>
      </c>
      <c r="S46">
        <f t="shared" si="19"/>
        <v>1</v>
      </c>
      <c r="T46">
        <f>IF(I46&gt;$J$5,VLOOKUP(I46-$J$5,I$27:K$568,3,FALSE),0)</f>
        <v>416.77334423160045</v>
      </c>
      <c r="U46">
        <f>IF(I46&gt;$J$6,VLOOKUP(I46-$J$6,I$27:J$568,2,FALSE),0)</f>
        <v>115</v>
      </c>
      <c r="V46">
        <f t="shared" si="20"/>
        <v>0</v>
      </c>
      <c r="W46">
        <f t="shared" si="21"/>
        <v>0</v>
      </c>
      <c r="X46">
        <f t="shared" si="22"/>
        <v>0</v>
      </c>
      <c r="Y46">
        <f t="shared" si="26"/>
        <v>1.0349999999999999</v>
      </c>
      <c r="Z46">
        <f t="shared" si="27"/>
        <v>113.965</v>
      </c>
      <c r="AA46">
        <f t="shared" si="23"/>
        <v>104.65</v>
      </c>
      <c r="AB46">
        <f t="shared" si="8"/>
        <v>7999159.7581484662</v>
      </c>
      <c r="AC46">
        <f t="shared" si="9"/>
        <v>7999998.9649999999</v>
      </c>
      <c r="AD46">
        <f t="shared" si="10"/>
        <v>7999043.7231484661</v>
      </c>
      <c r="AE46">
        <f t="shared" si="24"/>
        <v>0.9998805947531102</v>
      </c>
      <c r="AF46">
        <f t="shared" si="11"/>
        <v>7999159.7581484662</v>
      </c>
      <c r="AG46">
        <f t="shared" si="25"/>
        <v>123.06677673486531</v>
      </c>
      <c r="AH46" s="1"/>
    </row>
    <row r="47" spans="1:34" x14ac:dyDescent="0.35">
      <c r="A47">
        <f t="shared" si="0"/>
        <v>6.5702283857995898</v>
      </c>
      <c r="B47">
        <f t="shared" si="12"/>
        <v>2.5632456741014096</v>
      </c>
      <c r="C47">
        <v>0</v>
      </c>
      <c r="D47">
        <f t="shared" si="28"/>
        <v>610443.17260772374</v>
      </c>
      <c r="E47">
        <f t="shared" ref="E47" si="40">(F47-F46)/F46</f>
        <v>0.10637537200225367</v>
      </c>
      <c r="F47">
        <f t="shared" si="32"/>
        <v>1.3797929077316706</v>
      </c>
      <c r="G47">
        <v>182</v>
      </c>
      <c r="H47" s="10">
        <f t="shared" si="14"/>
        <v>43900</v>
      </c>
      <c r="I47">
        <v>20</v>
      </c>
      <c r="J47">
        <f t="shared" si="15"/>
        <v>963.30862826908788</v>
      </c>
      <c r="K47">
        <f t="shared" si="3"/>
        <v>848.30862826908788</v>
      </c>
      <c r="L47">
        <f t="shared" si="16"/>
        <v>1</v>
      </c>
      <c r="M47">
        <f t="shared" si="4"/>
        <v>482.48860824815262</v>
      </c>
      <c r="N47">
        <f t="shared" si="17"/>
        <v>763.47776544217913</v>
      </c>
      <c r="O47">
        <f t="shared" si="18"/>
        <v>84.830862826908799</v>
      </c>
      <c r="P47">
        <f t="shared" si="5"/>
        <v>84.830862826908799</v>
      </c>
      <c r="Q47">
        <f t="shared" si="6"/>
        <v>0</v>
      </c>
      <c r="R47">
        <f t="shared" si="7"/>
        <v>0</v>
      </c>
      <c r="S47">
        <f t="shared" si="19"/>
        <v>1</v>
      </c>
      <c r="T47">
        <f>IF(I47&gt;$J$5,VLOOKUP(I47-$J$5,I$27:K$568,3,FALSE),0)</f>
        <v>365.82002002093526</v>
      </c>
      <c r="U47">
        <f>IF(I47&gt;$J$6,VLOOKUP(I47-$J$6,I$27:J$568,2,FALSE),0)</f>
        <v>115</v>
      </c>
      <c r="V47">
        <f t="shared" si="20"/>
        <v>0</v>
      </c>
      <c r="W47">
        <f t="shared" si="21"/>
        <v>0</v>
      </c>
      <c r="X47">
        <f t="shared" si="22"/>
        <v>0</v>
      </c>
      <c r="Y47">
        <f t="shared" si="26"/>
        <v>1.0349999999999999</v>
      </c>
      <c r="Z47">
        <f t="shared" si="27"/>
        <v>113.965</v>
      </c>
      <c r="AA47">
        <f t="shared" si="23"/>
        <v>104.65</v>
      </c>
      <c r="AB47">
        <f t="shared" si="8"/>
        <v>7999036.6913717305</v>
      </c>
      <c r="AC47">
        <f t="shared" si="9"/>
        <v>7999998.9649999999</v>
      </c>
      <c r="AD47">
        <f t="shared" si="10"/>
        <v>7998920.6563717304</v>
      </c>
      <c r="AE47">
        <f t="shared" si="24"/>
        <v>0.99986521140402806</v>
      </c>
      <c r="AF47">
        <f t="shared" si="11"/>
        <v>7999036.6913717305</v>
      </c>
      <c r="AG47">
        <f t="shared" si="25"/>
        <v>108.01937961389748</v>
      </c>
      <c r="AH47" s="1"/>
    </row>
    <row r="48" spans="1:34" x14ac:dyDescent="0.35">
      <c r="A48">
        <f t="shared" si="0"/>
        <v>3.4927532569749564</v>
      </c>
      <c r="B48">
        <f t="shared" si="12"/>
        <v>2.868890916285634</v>
      </c>
      <c r="C48">
        <v>1</v>
      </c>
      <c r="D48">
        <f t="shared" si="28"/>
        <v>681166.32059609704</v>
      </c>
      <c r="E48">
        <f t="shared" ref="E48" si="41">(F48-F47)/F47</f>
        <v>-2.5892172365824456E-2</v>
      </c>
      <c r="F48">
        <f t="shared" si="32"/>
        <v>1.3440670719355401</v>
      </c>
      <c r="G48">
        <v>246</v>
      </c>
      <c r="H48" s="10">
        <f t="shared" si="14"/>
        <v>43901</v>
      </c>
      <c r="I48">
        <v>21</v>
      </c>
      <c r="J48">
        <f t="shared" si="15"/>
        <v>1071.3280078829853</v>
      </c>
      <c r="K48">
        <f t="shared" si="3"/>
        <v>922.3667045575022</v>
      </c>
      <c r="L48">
        <f t="shared" si="16"/>
        <v>1</v>
      </c>
      <c r="M48">
        <f t="shared" si="4"/>
        <v>482.47286733510975</v>
      </c>
      <c r="N48">
        <f t="shared" si="17"/>
        <v>830.13003410175202</v>
      </c>
      <c r="O48">
        <f t="shared" si="18"/>
        <v>92.236670455750229</v>
      </c>
      <c r="P48">
        <f t="shared" si="5"/>
        <v>92.236670455750229</v>
      </c>
      <c r="Q48">
        <f t="shared" si="6"/>
        <v>0</v>
      </c>
      <c r="R48">
        <f t="shared" si="7"/>
        <v>0</v>
      </c>
      <c r="S48">
        <f t="shared" si="19"/>
        <v>1</v>
      </c>
      <c r="T48">
        <f>IF(I48&gt;$J$5,VLOOKUP(I48-$J$5,I$27:K$568,3,FALSE),0)</f>
        <v>439.89383722239245</v>
      </c>
      <c r="U48">
        <f>IF(I48&gt;$J$6,VLOOKUP(I48-$J$6,I$27:J$568,2,FALSE),0)</f>
        <v>148.9613033254831</v>
      </c>
      <c r="V48">
        <f t="shared" si="20"/>
        <v>33.961303325483101</v>
      </c>
      <c r="W48">
        <f t="shared" si="21"/>
        <v>0.30565172992934792</v>
      </c>
      <c r="X48">
        <f t="shared" si="22"/>
        <v>33.655651595553756</v>
      </c>
      <c r="Y48">
        <f t="shared" si="26"/>
        <v>1.3406517299293479</v>
      </c>
      <c r="Z48">
        <f t="shared" si="27"/>
        <v>147.62065159555377</v>
      </c>
      <c r="AA48">
        <f t="shared" si="23"/>
        <v>135.55478602618962</v>
      </c>
      <c r="AB48">
        <f t="shared" si="8"/>
        <v>7998928.6719921166</v>
      </c>
      <c r="AC48">
        <f t="shared" si="9"/>
        <v>7999998.6593482699</v>
      </c>
      <c r="AD48">
        <f t="shared" si="10"/>
        <v>7998778.3700370612</v>
      </c>
      <c r="AE48">
        <f t="shared" si="24"/>
        <v>0.99984746381053669</v>
      </c>
      <c r="AF48">
        <f t="shared" si="11"/>
        <v>7998928.6719921166</v>
      </c>
      <c r="AG48">
        <f t="shared" si="25"/>
        <v>129.88959970775244</v>
      </c>
      <c r="AH48" s="1"/>
    </row>
    <row r="49" spans="1:34" x14ac:dyDescent="0.35">
      <c r="A49">
        <f t="shared" si="0"/>
        <v>5.1293023286141404</v>
      </c>
      <c r="B49">
        <f t="shared" si="12"/>
        <v>3.2647963106235713</v>
      </c>
      <c r="C49">
        <v>1</v>
      </c>
      <c r="D49">
        <f t="shared" si="28"/>
        <v>808592.30580121011</v>
      </c>
      <c r="E49">
        <f t="shared" ref="E49" si="42">(F49-F48)/F48</f>
        <v>-9.068630974013786E-2</v>
      </c>
      <c r="F49">
        <f t="shared" si="32"/>
        <v>1.2221785891384735</v>
      </c>
      <c r="G49">
        <v>302</v>
      </c>
      <c r="H49" s="10">
        <f t="shared" si="14"/>
        <v>43902</v>
      </c>
      <c r="I49">
        <v>22</v>
      </c>
      <c r="J49">
        <f t="shared" si="15"/>
        <v>1201.2176075907378</v>
      </c>
      <c r="K49">
        <f t="shared" si="3"/>
        <v>1018.2951451131095</v>
      </c>
      <c r="L49">
        <f t="shared" si="16"/>
        <v>1</v>
      </c>
      <c r="M49">
        <f t="shared" si="4"/>
        <v>494.29973713819766</v>
      </c>
      <c r="N49">
        <f t="shared" si="17"/>
        <v>916.46563060179858</v>
      </c>
      <c r="O49">
        <f t="shared" si="18"/>
        <v>101.82951451131095</v>
      </c>
      <c r="P49">
        <f t="shared" si="5"/>
        <v>101.82951451131095</v>
      </c>
      <c r="Q49">
        <f t="shared" si="6"/>
        <v>0</v>
      </c>
      <c r="R49">
        <f t="shared" si="7"/>
        <v>0</v>
      </c>
      <c r="S49">
        <f t="shared" si="19"/>
        <v>1</v>
      </c>
      <c r="T49">
        <f>IF(I49&gt;$J$5,VLOOKUP(I49-$J$5,I$27:K$568,3,FALSE),0)</f>
        <v>523.99540797491181</v>
      </c>
      <c r="U49">
        <f>IF(I49&gt;$J$6,VLOOKUP(I49-$J$6,I$27:J$568,2,FALSE),0)</f>
        <v>182.92246247762827</v>
      </c>
      <c r="V49">
        <f t="shared" si="20"/>
        <v>33.961159152145171</v>
      </c>
      <c r="W49">
        <f t="shared" si="21"/>
        <v>0.30565043236930656</v>
      </c>
      <c r="X49">
        <f t="shared" si="22"/>
        <v>33.655508719775867</v>
      </c>
      <c r="Y49">
        <f t="shared" si="26"/>
        <v>1.6463021622986544</v>
      </c>
      <c r="Z49">
        <f t="shared" si="27"/>
        <v>181.27616031532963</v>
      </c>
      <c r="AA49">
        <f t="shared" si="23"/>
        <v>166.45944085464174</v>
      </c>
      <c r="AB49">
        <f t="shared" si="8"/>
        <v>7998798.7823924096</v>
      </c>
      <c r="AC49">
        <f t="shared" si="9"/>
        <v>7999998.3536978373</v>
      </c>
      <c r="AD49">
        <f t="shared" si="10"/>
        <v>7998614.2136277696</v>
      </c>
      <c r="AE49">
        <f t="shared" si="24"/>
        <v>0.99982698245563661</v>
      </c>
      <c r="AF49">
        <f t="shared" si="11"/>
        <v>7998798.7823924096</v>
      </c>
      <c r="AG49">
        <f t="shared" si="25"/>
        <v>154.71951145032352</v>
      </c>
      <c r="AH49" s="1"/>
    </row>
    <row r="50" spans="1:34" x14ac:dyDescent="0.35">
      <c r="A50">
        <f t="shared" si="0"/>
        <v>7.5677814612525527</v>
      </c>
      <c r="B50">
        <f t="shared" si="12"/>
        <v>3.7509600980844038</v>
      </c>
      <c r="C50">
        <v>1</v>
      </c>
      <c r="D50">
        <f t="shared" si="28"/>
        <v>725796.85479998356</v>
      </c>
      <c r="E50">
        <f t="shared" ref="E50" si="43">(F50-F49)/F49</f>
        <v>0.36217999399607159</v>
      </c>
      <c r="F50">
        <f t="shared" si="32"/>
        <v>1.6648272232147732</v>
      </c>
      <c r="G50">
        <v>504</v>
      </c>
      <c r="H50" s="10">
        <f t="shared" si="14"/>
        <v>43903</v>
      </c>
      <c r="I50">
        <v>23</v>
      </c>
      <c r="J50">
        <f t="shared" si="15"/>
        <v>1355.9371190410614</v>
      </c>
      <c r="K50">
        <f t="shared" si="3"/>
        <v>1139.0536415840138</v>
      </c>
      <c r="L50">
        <f t="shared" si="16"/>
        <v>1</v>
      </c>
      <c r="M50">
        <f t="shared" si="4"/>
        <v>520.92925560378239</v>
      </c>
      <c r="N50">
        <f t="shared" si="17"/>
        <v>1025.1482774256124</v>
      </c>
      <c r="O50">
        <f t="shared" si="18"/>
        <v>113.90536415840138</v>
      </c>
      <c r="P50">
        <f t="shared" si="5"/>
        <v>113.90536415840138</v>
      </c>
      <c r="Q50">
        <f t="shared" si="6"/>
        <v>0</v>
      </c>
      <c r="R50">
        <f t="shared" si="7"/>
        <v>0</v>
      </c>
      <c r="S50">
        <f t="shared" si="19"/>
        <v>1</v>
      </c>
      <c r="T50">
        <f>IF(I50&gt;$J$5,VLOOKUP(I50-$J$5,I$27:K$568,3,FALSE),0)</f>
        <v>618.12438598023141</v>
      </c>
      <c r="U50">
        <f>IF(I50&gt;$J$6,VLOOKUP(I50-$J$6,I$27:J$568,2,FALSE),0)</f>
        <v>216.88347745704755</v>
      </c>
      <c r="V50">
        <f t="shared" si="20"/>
        <v>33.961014979419275</v>
      </c>
      <c r="W50">
        <f t="shared" si="21"/>
        <v>0.30564913481477346</v>
      </c>
      <c r="X50">
        <f t="shared" si="22"/>
        <v>33.655365844604503</v>
      </c>
      <c r="Y50">
        <f t="shared" si="26"/>
        <v>1.9519512971134279</v>
      </c>
      <c r="Z50">
        <f t="shared" si="27"/>
        <v>214.93152615993415</v>
      </c>
      <c r="AA50">
        <f t="shared" si="23"/>
        <v>197.36396448591327</v>
      </c>
      <c r="AB50">
        <f t="shared" si="8"/>
        <v>7998644.0628809594</v>
      </c>
      <c r="AC50">
        <f t="shared" si="9"/>
        <v>7999998.048048703</v>
      </c>
      <c r="AD50">
        <f t="shared" si="10"/>
        <v>7998425.2274522055</v>
      </c>
      <c r="AE50">
        <f t="shared" si="24"/>
        <v>0.99980339737746793</v>
      </c>
      <c r="AF50">
        <f t="shared" si="11"/>
        <v>7998644.0628809594</v>
      </c>
      <c r="AG50">
        <f t="shared" si="25"/>
        <v>182.50855940401792</v>
      </c>
      <c r="AH50" s="1"/>
    </row>
    <row r="51" spans="1:34" x14ac:dyDescent="0.35">
      <c r="A51">
        <f t="shared" si="0"/>
        <v>11.071458863510701</v>
      </c>
      <c r="B51">
        <f t="shared" si="12"/>
        <v>4.3273801801884169</v>
      </c>
      <c r="C51">
        <v>1</v>
      </c>
      <c r="D51">
        <f t="shared" si="28"/>
        <v>780476.26676328632</v>
      </c>
      <c r="E51">
        <f t="shared" ref="E51" si="44">(F51-F50)/F50</f>
        <v>-0.22136067460349659</v>
      </c>
      <c r="F51">
        <f t="shared" si="32"/>
        <v>1.296299945985685</v>
      </c>
      <c r="G51">
        <v>655</v>
      </c>
      <c r="H51" s="10">
        <f t="shared" si="14"/>
        <v>43904</v>
      </c>
      <c r="I51">
        <v>24</v>
      </c>
      <c r="J51">
        <f t="shared" si="15"/>
        <v>1538.4456784450792</v>
      </c>
      <c r="K51">
        <f t="shared" si="3"/>
        <v>1287.6013301807263</v>
      </c>
      <c r="L51">
        <f t="shared" si="16"/>
        <v>1</v>
      </c>
      <c r="M51">
        <f t="shared" si="4"/>
        <v>562.35947864650382</v>
      </c>
      <c r="N51">
        <f t="shared" si="17"/>
        <v>1158.8411971626538</v>
      </c>
      <c r="O51">
        <f t="shared" si="18"/>
        <v>128.76013301807265</v>
      </c>
      <c r="P51">
        <f t="shared" si="5"/>
        <v>128.76013301807265</v>
      </c>
      <c r="Q51">
        <f t="shared" si="6"/>
        <v>0</v>
      </c>
      <c r="R51">
        <f t="shared" si="7"/>
        <v>0</v>
      </c>
      <c r="S51">
        <f t="shared" si="19"/>
        <v>1</v>
      </c>
      <c r="T51">
        <f>IF(I51&gt;$J$5,VLOOKUP(I51-$J$5,I$27:K$568,3,FALSE),0)</f>
        <v>725.24185153422252</v>
      </c>
      <c r="U51">
        <f>IF(I51&gt;$J$6,VLOOKUP(I51-$J$6,I$27:J$568,2,FALSE),0)</f>
        <v>250.84434826435299</v>
      </c>
      <c r="V51">
        <f t="shared" si="20"/>
        <v>33.96087080730544</v>
      </c>
      <c r="W51">
        <f t="shared" si="21"/>
        <v>0.30564783726574896</v>
      </c>
      <c r="X51">
        <f t="shared" si="22"/>
        <v>33.655222970039688</v>
      </c>
      <c r="Y51">
        <f t="shared" si="26"/>
        <v>2.257599134379177</v>
      </c>
      <c r="Z51">
        <f t="shared" si="27"/>
        <v>248.58674912997384</v>
      </c>
      <c r="AA51">
        <f t="shared" si="23"/>
        <v>228.26835692056122</v>
      </c>
      <c r="AB51">
        <f t="shared" si="8"/>
        <v>7998461.5543215545</v>
      </c>
      <c r="AC51">
        <f t="shared" si="9"/>
        <v>7999997.742400866</v>
      </c>
      <c r="AD51">
        <f t="shared" si="10"/>
        <v>7998208.4523741566</v>
      </c>
      <c r="AE51">
        <f t="shared" si="24"/>
        <v>0.9997763386835441</v>
      </c>
      <c r="AF51">
        <f t="shared" si="11"/>
        <v>7998461.5543215545</v>
      </c>
      <c r="AG51">
        <f t="shared" si="25"/>
        <v>214.13046673948656</v>
      </c>
      <c r="AH51" s="1"/>
    </row>
    <row r="52" spans="1:34" x14ac:dyDescent="0.35">
      <c r="A52">
        <f t="shared" si="0"/>
        <v>3.9762136075694747</v>
      </c>
      <c r="B52">
        <f t="shared" si="12"/>
        <v>4.9940445350015317</v>
      </c>
      <c r="C52">
        <v>3</v>
      </c>
      <c r="D52">
        <f t="shared" si="28"/>
        <v>796692.17495253903</v>
      </c>
      <c r="E52">
        <f t="shared" ref="E52" si="45">(F52-F51)/F51</f>
        <v>1.1338478728994452E-2</v>
      </c>
      <c r="F52">
        <f t="shared" si="32"/>
        <v>1.3109980153496403</v>
      </c>
      <c r="G52">
        <v>860</v>
      </c>
      <c r="H52" s="10">
        <f t="shared" si="14"/>
        <v>43905</v>
      </c>
      <c r="I52">
        <v>25</v>
      </c>
      <c r="J52">
        <f t="shared" si="15"/>
        <v>1752.5761451845658</v>
      </c>
      <c r="K52">
        <f t="shared" si="3"/>
        <v>1467.7710702844092</v>
      </c>
      <c r="L52">
        <f t="shared" si="16"/>
        <v>1</v>
      </c>
      <c r="M52">
        <f t="shared" si="4"/>
        <v>619.46244201532136</v>
      </c>
      <c r="N52">
        <f t="shared" si="17"/>
        <v>1320.9939632559683</v>
      </c>
      <c r="O52">
        <f t="shared" si="18"/>
        <v>146.77710702844092</v>
      </c>
      <c r="P52">
        <f t="shared" si="5"/>
        <v>146.77710702844092</v>
      </c>
      <c r="Q52">
        <f t="shared" si="6"/>
        <v>0</v>
      </c>
      <c r="R52">
        <f t="shared" si="7"/>
        <v>0</v>
      </c>
      <c r="S52">
        <f t="shared" si="19"/>
        <v>1</v>
      </c>
      <c r="T52">
        <f>IF(I52&gt;$J$5,VLOOKUP(I52-$J$5,I$27:K$568,3,FALSE),0)</f>
        <v>848.30862826908788</v>
      </c>
      <c r="U52">
        <f>IF(I52&gt;$J$6,VLOOKUP(I52-$J$6,I$27:J$568,2,FALSE),0)</f>
        <v>284.80507490015663</v>
      </c>
      <c r="V52">
        <f t="shared" si="20"/>
        <v>33.960726635803638</v>
      </c>
      <c r="W52">
        <f t="shared" si="21"/>
        <v>0.30564653972223277</v>
      </c>
      <c r="X52">
        <f t="shared" si="22"/>
        <v>33.655080096081406</v>
      </c>
      <c r="Y52">
        <f t="shared" si="26"/>
        <v>2.5632456741014096</v>
      </c>
      <c r="Z52">
        <f t="shared" si="27"/>
        <v>282.24182922605524</v>
      </c>
      <c r="AA52">
        <f t="shared" si="23"/>
        <v>259.17261815914253</v>
      </c>
      <c r="AB52">
        <f t="shared" si="8"/>
        <v>7998247.4238548158</v>
      </c>
      <c r="AC52">
        <f t="shared" si="9"/>
        <v>7999997.4367543263</v>
      </c>
      <c r="AD52">
        <f t="shared" si="10"/>
        <v>7997960.0555342417</v>
      </c>
      <c r="AE52">
        <f t="shared" si="24"/>
        <v>0.99974532726589083</v>
      </c>
      <c r="AF52">
        <f t="shared" si="11"/>
        <v>7998247.4238548158</v>
      </c>
      <c r="AG52">
        <f t="shared" si="25"/>
        <v>250.45864035773283</v>
      </c>
      <c r="AH52" s="1"/>
    </row>
    <row r="53" spans="1:34" x14ac:dyDescent="0.35">
      <c r="A53">
        <f t="shared" si="0"/>
        <v>7.5677736138097025</v>
      </c>
      <c r="B53">
        <f t="shared" si="12"/>
        <v>5.7509586717742058</v>
      </c>
      <c r="C53">
        <v>3</v>
      </c>
      <c r="D53">
        <f t="shared" si="28"/>
        <v>970293.52872836206</v>
      </c>
      <c r="E53">
        <f t="shared" ref="E53" si="46">(F53-F52)/F52</f>
        <v>-9.8246908008971623E-2</v>
      </c>
      <c r="F53">
        <f t="shared" si="32"/>
        <v>1.1821965139356398</v>
      </c>
      <c r="G53">
        <v>1018</v>
      </c>
      <c r="H53" s="10">
        <f t="shared" si="14"/>
        <v>43906</v>
      </c>
      <c r="I53">
        <v>26</v>
      </c>
      <c r="J53">
        <f t="shared" si="15"/>
        <v>2003.0347855422986</v>
      </c>
      <c r="K53">
        <f t="shared" si="3"/>
        <v>1684.2691281772281</v>
      </c>
      <c r="L53">
        <f t="shared" si="16"/>
        <v>1</v>
      </c>
      <c r="M53">
        <f t="shared" si="4"/>
        <v>761.90242361972594</v>
      </c>
      <c r="N53">
        <f t="shared" si="17"/>
        <v>1515.8422153595054</v>
      </c>
      <c r="O53">
        <f t="shared" si="18"/>
        <v>168.42691281772284</v>
      </c>
      <c r="P53">
        <f t="shared" si="5"/>
        <v>168.42691281772284</v>
      </c>
      <c r="Q53">
        <f t="shared" si="6"/>
        <v>0</v>
      </c>
      <c r="R53">
        <f t="shared" si="7"/>
        <v>0</v>
      </c>
      <c r="S53">
        <f t="shared" si="19"/>
        <v>1</v>
      </c>
      <c r="T53">
        <f>IF(I53&gt;$J$5,VLOOKUP(I53-$J$5,I$27:K$568,3,FALSE),0)</f>
        <v>922.3667045575022</v>
      </c>
      <c r="U53">
        <f>IF(I53&gt;$J$6,VLOOKUP(I53-$J$6,I$27:J$568,2,FALSE),0)</f>
        <v>318.76565736507047</v>
      </c>
      <c r="V53">
        <f t="shared" si="20"/>
        <v>33.960582464913841</v>
      </c>
      <c r="W53">
        <f t="shared" si="21"/>
        <v>0.30564524218422456</v>
      </c>
      <c r="X53">
        <f t="shared" si="22"/>
        <v>33.654937222729615</v>
      </c>
      <c r="Y53">
        <f t="shared" si="26"/>
        <v>2.868890916285634</v>
      </c>
      <c r="Z53">
        <f t="shared" si="27"/>
        <v>315.89676644878489</v>
      </c>
      <c r="AA53">
        <f t="shared" si="23"/>
        <v>290.07674820221416</v>
      </c>
      <c r="AB53">
        <f t="shared" si="8"/>
        <v>7997996.9652144574</v>
      </c>
      <c r="AC53">
        <f t="shared" si="9"/>
        <v>7999997.131109084</v>
      </c>
      <c r="AD53">
        <f t="shared" si="10"/>
        <v>7997675.330666176</v>
      </c>
      <c r="AE53">
        <f t="shared" si="24"/>
        <v>0.99970977484055845</v>
      </c>
      <c r="AF53">
        <f t="shared" si="11"/>
        <v>7997996.9652144574</v>
      </c>
      <c r="AG53">
        <f t="shared" si="25"/>
        <v>272.31421184601015</v>
      </c>
      <c r="AH53" s="1"/>
    </row>
    <row r="54" spans="1:34" x14ac:dyDescent="0.35">
      <c r="A54">
        <f t="shared" si="0"/>
        <v>6.7502248002535348</v>
      </c>
      <c r="B54">
        <f t="shared" si="12"/>
        <v>6.5981194738220825</v>
      </c>
      <c r="C54">
        <v>4</v>
      </c>
      <c r="D54">
        <f t="shared" si="28"/>
        <v>889907.33087352745</v>
      </c>
      <c r="E54">
        <f t="shared" ref="E54" si="47">(F54-F53)/F53</f>
        <v>0.10581162140620862</v>
      </c>
      <c r="F54">
        <f t="shared" si="32"/>
        <v>1.3072866438959374</v>
      </c>
      <c r="G54">
        <v>1332</v>
      </c>
      <c r="H54" s="10">
        <f t="shared" si="14"/>
        <v>43907</v>
      </c>
      <c r="I54">
        <v>27</v>
      </c>
      <c r="J54">
        <f t="shared" si="15"/>
        <v>2275.3489973883088</v>
      </c>
      <c r="K54">
        <f t="shared" si="3"/>
        <v>1912.5938517634675</v>
      </c>
      <c r="L54">
        <f t="shared" si="16"/>
        <v>1</v>
      </c>
      <c r="M54">
        <f t="shared" si="4"/>
        <v>894.29870665035799</v>
      </c>
      <c r="N54">
        <f t="shared" si="17"/>
        <v>1721.3344665871207</v>
      </c>
      <c r="O54">
        <f t="shared" si="18"/>
        <v>191.25938517634677</v>
      </c>
      <c r="P54">
        <f t="shared" si="5"/>
        <v>191.25938517634677</v>
      </c>
      <c r="Q54">
        <f t="shared" si="6"/>
        <v>0</v>
      </c>
      <c r="R54">
        <f t="shared" si="7"/>
        <v>0</v>
      </c>
      <c r="S54">
        <f t="shared" si="19"/>
        <v>1</v>
      </c>
      <c r="T54">
        <f>IF(I54&gt;$J$5,VLOOKUP(I54-$J$5,I$27:K$568,3,FALSE),0)</f>
        <v>1018.2951451131095</v>
      </c>
      <c r="U54">
        <f>IF(I54&gt;$J$6,VLOOKUP(I54-$J$6,I$27:J$568,2,FALSE),0)</f>
        <v>362.7551456248413</v>
      </c>
      <c r="V54">
        <f t="shared" si="20"/>
        <v>43.989488259770837</v>
      </c>
      <c r="W54">
        <f t="shared" si="21"/>
        <v>0.39590539433793753</v>
      </c>
      <c r="X54">
        <f t="shared" si="22"/>
        <v>43.5935828654329</v>
      </c>
      <c r="Y54">
        <f t="shared" si="26"/>
        <v>3.2647963106235713</v>
      </c>
      <c r="Z54">
        <f t="shared" si="27"/>
        <v>359.49034931421778</v>
      </c>
      <c r="AA54">
        <f t="shared" si="23"/>
        <v>330.10718251860561</v>
      </c>
      <c r="AB54">
        <f t="shared" si="8"/>
        <v>7997724.651002612</v>
      </c>
      <c r="AC54">
        <f t="shared" si="9"/>
        <v>7999996.735203689</v>
      </c>
      <c r="AD54">
        <f t="shared" si="10"/>
        <v>7997358.6310606757</v>
      </c>
      <c r="AE54">
        <f t="shared" si="24"/>
        <v>0.99967023684754719</v>
      </c>
      <c r="AF54">
        <f t="shared" si="11"/>
        <v>7997724.651002612</v>
      </c>
      <c r="AG54">
        <f t="shared" si="25"/>
        <v>300.62367990771122</v>
      </c>
      <c r="AH54" s="1"/>
    </row>
    <row r="55" spans="1:34" x14ac:dyDescent="0.35">
      <c r="A55">
        <f t="shared" si="0"/>
        <v>2.4403959289463004</v>
      </c>
      <c r="B55">
        <f t="shared" si="12"/>
        <v>7.5621766638080024</v>
      </c>
      <c r="C55">
        <v>6</v>
      </c>
      <c r="D55">
        <f t="shared" si="28"/>
        <v>864849.18051712785</v>
      </c>
      <c r="E55">
        <f t="shared" ref="E55" si="48">(F55-F54)/F54</f>
        <v>-5.5483129830955873E-2</v>
      </c>
      <c r="F55">
        <f t="shared" si="32"/>
        <v>1.2347542893063845</v>
      </c>
      <c r="G55">
        <v>1646</v>
      </c>
      <c r="H55" s="10">
        <f t="shared" si="14"/>
        <v>43908</v>
      </c>
      <c r="I55">
        <v>28</v>
      </c>
      <c r="J55">
        <f t="shared" si="15"/>
        <v>2575.9726772960203</v>
      </c>
      <c r="K55">
        <f t="shared" si="3"/>
        <v>2159.19933306442</v>
      </c>
      <c r="L55">
        <f t="shared" si="16"/>
        <v>1</v>
      </c>
      <c r="M55">
        <f t="shared" si="4"/>
        <v>1020.1456914804062</v>
      </c>
      <c r="N55">
        <f t="shared" si="17"/>
        <v>1943.2793997579781</v>
      </c>
      <c r="O55">
        <f t="shared" si="18"/>
        <v>215.919933306442</v>
      </c>
      <c r="P55">
        <f t="shared" si="5"/>
        <v>215.919933306442</v>
      </c>
      <c r="Q55">
        <f t="shared" si="6"/>
        <v>0</v>
      </c>
      <c r="R55">
        <f t="shared" si="7"/>
        <v>0</v>
      </c>
      <c r="S55">
        <f t="shared" si="19"/>
        <v>1</v>
      </c>
      <c r="T55">
        <f>IF(I55&gt;$J$5,VLOOKUP(I55-$J$5,I$27:K$568,3,FALSE),0)</f>
        <v>1139.0536415840138</v>
      </c>
      <c r="U55">
        <f>IF(I55&gt;$J$6,VLOOKUP(I55-$J$6,I$27:J$568,2,FALSE),0)</f>
        <v>416.77334423160045</v>
      </c>
      <c r="V55">
        <f t="shared" si="20"/>
        <v>54.018198606759142</v>
      </c>
      <c r="W55">
        <f t="shared" si="21"/>
        <v>0.48616378746083228</v>
      </c>
      <c r="X55">
        <f t="shared" si="22"/>
        <v>53.53203481929831</v>
      </c>
      <c r="Y55">
        <f t="shared" si="26"/>
        <v>3.7509600980844038</v>
      </c>
      <c r="Z55">
        <f t="shared" si="27"/>
        <v>413.02238413351608</v>
      </c>
      <c r="AA55">
        <f t="shared" si="23"/>
        <v>379.26374325075642</v>
      </c>
      <c r="AB55">
        <f t="shared" si="8"/>
        <v>7997424.027322704</v>
      </c>
      <c r="AC55">
        <f t="shared" si="9"/>
        <v>7999996.2490399024</v>
      </c>
      <c r="AD55">
        <f t="shared" si="10"/>
        <v>7997003.5030183746</v>
      </c>
      <c r="AE55">
        <f t="shared" si="24"/>
        <v>0.99962590657190786</v>
      </c>
      <c r="AF55">
        <f t="shared" si="11"/>
        <v>7997424.027322704</v>
      </c>
      <c r="AG55">
        <f t="shared" si="25"/>
        <v>336.25939799487867</v>
      </c>
      <c r="AH55" s="1"/>
    </row>
    <row r="56" spans="1:34" x14ac:dyDescent="0.35">
      <c r="A56">
        <f t="shared" si="0"/>
        <v>7.1277127240499212</v>
      </c>
      <c r="B56">
        <f t="shared" si="12"/>
        <v>8.6697776544217913</v>
      </c>
      <c r="C56">
        <v>6</v>
      </c>
      <c r="D56">
        <f t="shared" si="28"/>
        <v>808618.32523197716</v>
      </c>
      <c r="E56">
        <f t="shared" ref="E56" si="49">(F56-F55)/F55</f>
        <v>-1.0155608158049575E-2</v>
      </c>
      <c r="F56">
        <f t="shared" si="32"/>
        <v>1.2222146085727179</v>
      </c>
      <c r="G56">
        <v>2013</v>
      </c>
      <c r="H56" s="10">
        <f t="shared" si="14"/>
        <v>43909</v>
      </c>
      <c r="I56">
        <v>29</v>
      </c>
      <c r="J56">
        <f t="shared" si="15"/>
        <v>2912.232075290899</v>
      </c>
      <c r="K56">
        <f t="shared" si="3"/>
        <v>2431.4120552699637</v>
      </c>
      <c r="L56">
        <f t="shared" si="16"/>
        <v>1</v>
      </c>
      <c r="M56">
        <f t="shared" si="4"/>
        <v>1143.8107250892374</v>
      </c>
      <c r="N56">
        <f t="shared" si="17"/>
        <v>2188.2708497429676</v>
      </c>
      <c r="O56">
        <f t="shared" si="18"/>
        <v>243.14120552699637</v>
      </c>
      <c r="P56">
        <f t="shared" si="5"/>
        <v>243.14120552699637</v>
      </c>
      <c r="Q56">
        <f t="shared" si="6"/>
        <v>0</v>
      </c>
      <c r="R56">
        <f t="shared" si="7"/>
        <v>0</v>
      </c>
      <c r="S56">
        <f t="shared" si="19"/>
        <v>1</v>
      </c>
      <c r="T56">
        <f>IF(I56&gt;$J$5,VLOOKUP(I56-$J$5,I$27:K$568,3,FALSE),0)</f>
        <v>1287.6013301807263</v>
      </c>
      <c r="U56">
        <f>IF(I56&gt;$J$6,VLOOKUP(I56-$J$6,I$27:J$568,2,FALSE),0)</f>
        <v>480.82002002093526</v>
      </c>
      <c r="V56">
        <f t="shared" si="20"/>
        <v>64.046675789334813</v>
      </c>
      <c r="W56">
        <f t="shared" si="21"/>
        <v>0.5764200821040133</v>
      </c>
      <c r="X56">
        <f t="shared" si="22"/>
        <v>63.470255707230798</v>
      </c>
      <c r="Y56">
        <f t="shared" si="26"/>
        <v>4.3273801801884169</v>
      </c>
      <c r="Z56">
        <f t="shared" si="27"/>
        <v>476.4926398407469</v>
      </c>
      <c r="AA56">
        <f t="shared" si="23"/>
        <v>437.54621821905113</v>
      </c>
      <c r="AB56">
        <f t="shared" si="8"/>
        <v>7997087.7679247092</v>
      </c>
      <c r="AC56">
        <f t="shared" si="9"/>
        <v>7999995.6726198196</v>
      </c>
      <c r="AD56">
        <f t="shared" si="10"/>
        <v>7996602.6205245079</v>
      </c>
      <c r="AE56">
        <f t="shared" si="24"/>
        <v>0.99957586825866362</v>
      </c>
      <c r="AF56">
        <f t="shared" si="11"/>
        <v>7997087.7679247092</v>
      </c>
      <c r="AG56">
        <f t="shared" si="25"/>
        <v>380.09305202108112</v>
      </c>
      <c r="AH56" s="1"/>
    </row>
    <row r="57" spans="1:34" x14ac:dyDescent="0.35">
      <c r="A57">
        <f t="shared" si="0"/>
        <v>2.6960066032867078</v>
      </c>
      <c r="B57">
        <f t="shared" si="12"/>
        <v>9.6419520709468678</v>
      </c>
      <c r="C57">
        <v>8</v>
      </c>
      <c r="D57">
        <f t="shared" si="28"/>
        <v>817803.93588782952</v>
      </c>
      <c r="E57">
        <f t="shared" ref="E57" si="50">(F57-F56)/F56</f>
        <v>-2.9890535066816597E-2</v>
      </c>
      <c r="F57">
        <f t="shared" si="32"/>
        <v>1.1856819599559996</v>
      </c>
      <c r="G57">
        <v>2388</v>
      </c>
      <c r="H57" s="10">
        <f t="shared" si="14"/>
        <v>43910</v>
      </c>
      <c r="I57">
        <v>30</v>
      </c>
      <c r="J57">
        <f t="shared" si="15"/>
        <v>3292.3251273119804</v>
      </c>
      <c r="K57">
        <f t="shared" si="3"/>
        <v>2737.4312900895879</v>
      </c>
      <c r="L57">
        <f t="shared" si="16"/>
        <v>1</v>
      </c>
      <c r="M57">
        <f t="shared" si="4"/>
        <v>1269.6602198051787</v>
      </c>
      <c r="N57">
        <f t="shared" si="17"/>
        <v>2463.688161080629</v>
      </c>
      <c r="O57">
        <f t="shared" si="18"/>
        <v>273.74312900895882</v>
      </c>
      <c r="P57">
        <f t="shared" si="5"/>
        <v>273.74312900895882</v>
      </c>
      <c r="Q57">
        <f t="shared" si="6"/>
        <v>0</v>
      </c>
      <c r="R57">
        <f t="shared" si="7"/>
        <v>0</v>
      </c>
      <c r="S57">
        <f t="shared" si="19"/>
        <v>1</v>
      </c>
      <c r="T57">
        <f>IF(I57&gt;$J$5,VLOOKUP(I57-$J$5,I$27:K$568,3,FALSE),0)</f>
        <v>1467.7710702844092</v>
      </c>
      <c r="U57">
        <f>IF(I57&gt;$J$6,VLOOKUP(I57-$J$6,I$27:J$568,2,FALSE),0)</f>
        <v>554.89383722239245</v>
      </c>
      <c r="V57">
        <f t="shared" si="20"/>
        <v>74.073817201457189</v>
      </c>
      <c r="W57">
        <f t="shared" si="21"/>
        <v>0.6666643548131147</v>
      </c>
      <c r="X57">
        <f t="shared" si="22"/>
        <v>73.407152846644081</v>
      </c>
      <c r="Y57">
        <f t="shared" si="26"/>
        <v>4.9940445350015317</v>
      </c>
      <c r="Z57">
        <f t="shared" si="27"/>
        <v>549.89979268739103</v>
      </c>
      <c r="AA57">
        <f t="shared" si="23"/>
        <v>504.95339187237715</v>
      </c>
      <c r="AB57">
        <f t="shared" si="8"/>
        <v>7996707.674872688</v>
      </c>
      <c r="AC57">
        <f t="shared" si="9"/>
        <v>7999995.0059554651</v>
      </c>
      <c r="AD57">
        <f t="shared" si="10"/>
        <v>7996147.7869909303</v>
      </c>
      <c r="AE57">
        <f t="shared" si="24"/>
        <v>0.99951909732922695</v>
      </c>
      <c r="AF57">
        <f t="shared" si="11"/>
        <v>7996707.674872688</v>
      </c>
      <c r="AG57">
        <f t="shared" si="25"/>
        <v>433.25359126903044</v>
      </c>
      <c r="AH57" s="1"/>
    </row>
    <row r="58" spans="1:34" x14ac:dyDescent="0.35">
      <c r="A58">
        <f t="shared" si="0"/>
        <v>26.92615201753479</v>
      </c>
      <c r="B58">
        <f t="shared" si="12"/>
        <v>10.81095846831664</v>
      </c>
      <c r="C58">
        <v>16</v>
      </c>
      <c r="D58">
        <f t="shared" si="28"/>
        <v>830975.76016979781</v>
      </c>
      <c r="E58">
        <f t="shared" ref="E58" si="51">(F58-F57)/F57</f>
        <v>-6.5671209933425376E-3</v>
      </c>
      <c r="F58">
        <f t="shared" si="32"/>
        <v>1.177895443065345</v>
      </c>
      <c r="G58">
        <v>2814</v>
      </c>
      <c r="H58" s="10">
        <f t="shared" si="14"/>
        <v>43911</v>
      </c>
      <c r="I58">
        <v>31</v>
      </c>
      <c r="J58">
        <f t="shared" si="15"/>
        <v>3725.5787185810109</v>
      </c>
      <c r="K58">
        <f t="shared" si="3"/>
        <v>3086.5833106060991</v>
      </c>
      <c r="L58">
        <f t="shared" si="16"/>
        <v>1</v>
      </c>
      <c r="M58">
        <f t="shared" si="4"/>
        <v>1402.3141824288709</v>
      </c>
      <c r="N58">
        <f t="shared" si="17"/>
        <v>2777.9249795454894</v>
      </c>
      <c r="O58">
        <f t="shared" si="18"/>
        <v>308.65833106060995</v>
      </c>
      <c r="P58">
        <f t="shared" si="5"/>
        <v>308.65833106060995</v>
      </c>
      <c r="Q58">
        <f t="shared" si="6"/>
        <v>0</v>
      </c>
      <c r="R58">
        <f t="shared" si="7"/>
        <v>0</v>
      </c>
      <c r="S58">
        <f t="shared" si="19"/>
        <v>1</v>
      </c>
      <c r="T58">
        <f>IF(I58&gt;$J$5,VLOOKUP(I58-$J$5,I$27:K$568,3,FALSE),0)</f>
        <v>1684.2691281772281</v>
      </c>
      <c r="U58">
        <f>IF(I58&gt;$J$6,VLOOKUP(I58-$J$6,I$27:J$568,2,FALSE),0)</f>
        <v>638.99540797491181</v>
      </c>
      <c r="V58">
        <f t="shared" si="20"/>
        <v>84.101570752519365</v>
      </c>
      <c r="W58">
        <f t="shared" si="21"/>
        <v>0.75691413677267427</v>
      </c>
      <c r="X58">
        <f t="shared" si="22"/>
        <v>83.344656615746686</v>
      </c>
      <c r="Y58">
        <f t="shared" si="26"/>
        <v>5.7509586717742058</v>
      </c>
      <c r="Z58">
        <f t="shared" si="27"/>
        <v>633.24444930313769</v>
      </c>
      <c r="AA58">
        <f t="shared" si="23"/>
        <v>581.48582125716973</v>
      </c>
      <c r="AB58">
        <f t="shared" si="8"/>
        <v>7996274.4212814188</v>
      </c>
      <c r="AC58">
        <f t="shared" si="9"/>
        <v>7999994.2490413282</v>
      </c>
      <c r="AD58">
        <f t="shared" si="10"/>
        <v>7995629.6749147717</v>
      </c>
      <c r="AE58">
        <f t="shared" si="24"/>
        <v>0.99945442784198502</v>
      </c>
      <c r="AF58">
        <f t="shared" si="11"/>
        <v>7996274.4212814188</v>
      </c>
      <c r="AG58">
        <f t="shared" si="25"/>
        <v>497.12686819972561</v>
      </c>
      <c r="AH58" s="1"/>
    </row>
    <row r="59" spans="1:34" x14ac:dyDescent="0.35">
      <c r="A59">
        <f t="shared" si="0"/>
        <v>77.379572136742055</v>
      </c>
      <c r="B59">
        <f t="shared" si="12"/>
        <v>12.203434071369552</v>
      </c>
      <c r="C59">
        <v>21</v>
      </c>
      <c r="D59">
        <f t="shared" si="28"/>
        <v>410503.64893204806</v>
      </c>
      <c r="E59">
        <f t="shared" ref="E59" si="52">(F59-F58)/F58</f>
        <v>8.0318743238043222E-2</v>
      </c>
      <c r="F59">
        <f t="shared" si="32"/>
        <v>1.2725025247181716</v>
      </c>
      <c r="G59">
        <v>3582</v>
      </c>
      <c r="H59" s="10">
        <f t="shared" si="14"/>
        <v>43912</v>
      </c>
      <c r="I59">
        <v>32</v>
      </c>
      <c r="J59">
        <f t="shared" si="15"/>
        <v>4222.7055867807367</v>
      </c>
      <c r="K59">
        <f t="shared" si="3"/>
        <v>3489.581200800505</v>
      </c>
      <c r="L59">
        <f t="shared" si="16"/>
        <v>1</v>
      </c>
      <c r="M59">
        <f t="shared" si="4"/>
        <v>1576.9873490370376</v>
      </c>
      <c r="N59">
        <f t="shared" si="17"/>
        <v>3140.6230807204547</v>
      </c>
      <c r="O59">
        <f t="shared" si="18"/>
        <v>348.95812008005055</v>
      </c>
      <c r="P59">
        <f t="shared" si="5"/>
        <v>348.95812008005055</v>
      </c>
      <c r="Q59">
        <f t="shared" si="6"/>
        <v>0</v>
      </c>
      <c r="R59">
        <f t="shared" si="7"/>
        <v>0</v>
      </c>
      <c r="S59">
        <f t="shared" si="19"/>
        <v>1</v>
      </c>
      <c r="T59">
        <f>IF(I59&gt;$J$5,VLOOKUP(I59-$J$5,I$27:K$568,3,FALSE),0)</f>
        <v>1912.5938517634675</v>
      </c>
      <c r="U59">
        <f>IF(I59&gt;$J$6,VLOOKUP(I59-$J$6,I$27:J$568,2,FALSE),0)</f>
        <v>733.12438598023141</v>
      </c>
      <c r="V59">
        <f t="shared" si="20"/>
        <v>94.128978005319595</v>
      </c>
      <c r="W59">
        <f t="shared" si="21"/>
        <v>0.84716080204787636</v>
      </c>
      <c r="X59">
        <f t="shared" si="22"/>
        <v>93.281817203271714</v>
      </c>
      <c r="Y59">
        <f t="shared" si="26"/>
        <v>6.5981194738220825</v>
      </c>
      <c r="Z59">
        <f t="shared" si="27"/>
        <v>726.52626650640946</v>
      </c>
      <c r="AA59">
        <f t="shared" si="23"/>
        <v>667.14319124201063</v>
      </c>
      <c r="AB59">
        <f t="shared" si="8"/>
        <v>7995777.2944132192</v>
      </c>
      <c r="AC59">
        <f t="shared" si="9"/>
        <v>7999993.401880526</v>
      </c>
      <c r="AD59">
        <f t="shared" si="10"/>
        <v>7995037.5719077652</v>
      </c>
      <c r="AE59">
        <f t="shared" si="24"/>
        <v>0.99938052074248018</v>
      </c>
      <c r="AF59">
        <f t="shared" si="11"/>
        <v>7995777.2944132192</v>
      </c>
      <c r="AG59">
        <f t="shared" si="25"/>
        <v>564.47717671621751</v>
      </c>
      <c r="AH59" s="1"/>
    </row>
    <row r="60" spans="1:34" x14ac:dyDescent="0.35">
      <c r="A60">
        <f t="shared" si="0"/>
        <v>200.33540161131367</v>
      </c>
      <c r="B60">
        <f t="shared" si="12"/>
        <v>13.846011106005712</v>
      </c>
      <c r="C60">
        <v>28</v>
      </c>
      <c r="D60">
        <f t="shared" si="28"/>
        <v>98083.443351589071</v>
      </c>
      <c r="E60">
        <f t="shared" ref="E60" si="53">(F60-F59)/F59</f>
        <v>-1.8730714623813864E-2</v>
      </c>
      <c r="F60">
        <f t="shared" si="32"/>
        <v>1.2486676430695929</v>
      </c>
      <c r="G60">
        <v>4474</v>
      </c>
      <c r="H60" s="10">
        <f t="shared" si="14"/>
        <v>43913</v>
      </c>
      <c r="I60">
        <v>33</v>
      </c>
      <c r="J60">
        <f t="shared" si="15"/>
        <v>4787.1827634969541</v>
      </c>
      <c r="K60">
        <f t="shared" si="3"/>
        <v>3946.9409119627317</v>
      </c>
      <c r="L60">
        <f t="shared" si="16"/>
        <v>1</v>
      </c>
      <c r="M60">
        <f t="shared" si="4"/>
        <v>1787.7415788983117</v>
      </c>
      <c r="N60">
        <f t="shared" si="17"/>
        <v>3552.2468207664588</v>
      </c>
      <c r="O60">
        <f t="shared" si="18"/>
        <v>394.69409119627318</v>
      </c>
      <c r="P60">
        <f t="shared" si="5"/>
        <v>394.69409119627318</v>
      </c>
      <c r="Q60">
        <f t="shared" si="6"/>
        <v>0</v>
      </c>
      <c r="R60">
        <f t="shared" si="7"/>
        <v>0</v>
      </c>
      <c r="S60">
        <f t="shared" si="19"/>
        <v>1</v>
      </c>
      <c r="T60">
        <f>IF(I60&gt;$J$5,VLOOKUP(I60-$J$5,I$27:K$568,3,FALSE),0)</f>
        <v>2159.19933306442</v>
      </c>
      <c r="U60">
        <f>IF(I60&gt;$J$6,VLOOKUP(I60-$J$6,I$27:J$568,2,FALSE),0)</f>
        <v>840.24185153422252</v>
      </c>
      <c r="V60">
        <f t="shared" si="20"/>
        <v>107.11746555399111</v>
      </c>
      <c r="W60">
        <f t="shared" si="21"/>
        <v>0.96405718998591994</v>
      </c>
      <c r="X60">
        <f t="shared" si="22"/>
        <v>106.15340836400519</v>
      </c>
      <c r="Y60">
        <f t="shared" si="26"/>
        <v>7.5621766638080024</v>
      </c>
      <c r="Z60">
        <f t="shared" si="27"/>
        <v>832.6796748704146</v>
      </c>
      <c r="AA60">
        <f t="shared" si="23"/>
        <v>764.62008489614254</v>
      </c>
      <c r="AB60">
        <f t="shared" si="8"/>
        <v>7995212.8172365027</v>
      </c>
      <c r="AC60">
        <f t="shared" si="9"/>
        <v>7999992.4378233366</v>
      </c>
      <c r="AD60">
        <f t="shared" si="10"/>
        <v>7994365.0132083055</v>
      </c>
      <c r="AE60">
        <f t="shared" si="24"/>
        <v>0.9992965712581896</v>
      </c>
      <c r="AF60">
        <f t="shared" si="11"/>
        <v>7995212.8172365027</v>
      </c>
      <c r="AG60">
        <f t="shared" si="25"/>
        <v>637.20604337568921</v>
      </c>
      <c r="AH60" s="1"/>
    </row>
    <row r="61" spans="1:34" x14ac:dyDescent="0.35">
      <c r="A61">
        <f t="shared" si="0"/>
        <v>202.40225631860389</v>
      </c>
      <c r="B61">
        <f t="shared" ref="B61:B92" si="54">Y66</f>
        <v>15.773185306661091</v>
      </c>
      <c r="C61">
        <v>30</v>
      </c>
      <c r="D61">
        <f t="shared" si="28"/>
        <v>19990.794708869489</v>
      </c>
      <c r="E61">
        <f t="shared" ref="E61" si="55">(F61-F60)/F60</f>
        <v>-5.455751778011779E-2</v>
      </c>
      <c r="F61">
        <f t="shared" si="32"/>
        <v>1.1805434359313658</v>
      </c>
      <c r="G61">
        <v>5283</v>
      </c>
      <c r="H61" s="10">
        <f t="shared" si="14"/>
        <v>43914</v>
      </c>
      <c r="I61">
        <v>34</v>
      </c>
      <c r="J61">
        <f t="shared" si="15"/>
        <v>5424.3888068726428</v>
      </c>
      <c r="K61">
        <f t="shared" si="3"/>
        <v>4461.0801786035554</v>
      </c>
      <c r="L61">
        <f t="shared" si="16"/>
        <v>1</v>
      </c>
      <c r="M61">
        <f t="shared" si="4"/>
        <v>2029.6681233335917</v>
      </c>
      <c r="N61">
        <f t="shared" si="17"/>
        <v>4014.9721607431998</v>
      </c>
      <c r="O61">
        <f t="shared" si="18"/>
        <v>446.10801786035557</v>
      </c>
      <c r="P61">
        <f t="shared" si="5"/>
        <v>446.10801786035557</v>
      </c>
      <c r="Q61">
        <f t="shared" si="6"/>
        <v>0</v>
      </c>
      <c r="R61">
        <f t="shared" si="7"/>
        <v>0</v>
      </c>
      <c r="S61">
        <f t="shared" si="19"/>
        <v>1</v>
      </c>
      <c r="T61">
        <f>IF(I61&gt;$J$5,VLOOKUP(I61-$J$5,I$27:K$568,3,FALSE),0)</f>
        <v>2431.4120552699637</v>
      </c>
      <c r="U61">
        <f>IF(I61&gt;$J$6,VLOOKUP(I61-$J$6,I$27:J$568,2,FALSE),0)</f>
        <v>963.30862826908788</v>
      </c>
      <c r="V61">
        <f t="shared" si="20"/>
        <v>123.06677673486536</v>
      </c>
      <c r="W61">
        <f t="shared" si="21"/>
        <v>1.1076009906137882</v>
      </c>
      <c r="X61">
        <f t="shared" si="22"/>
        <v>121.95917574425157</v>
      </c>
      <c r="Y61">
        <f t="shared" si="26"/>
        <v>8.6697776544217913</v>
      </c>
      <c r="Z61">
        <f t="shared" si="27"/>
        <v>954.63885061466613</v>
      </c>
      <c r="AA61">
        <f t="shared" si="23"/>
        <v>876.61085172487003</v>
      </c>
      <c r="AB61">
        <f t="shared" si="8"/>
        <v>7994575.611193127</v>
      </c>
      <c r="AC61">
        <f t="shared" si="9"/>
        <v>7999991.3302223459</v>
      </c>
      <c r="AD61">
        <f t="shared" si="10"/>
        <v>7993603.6327872034</v>
      </c>
      <c r="AE61">
        <f t="shared" si="24"/>
        <v>0.99920153695529501</v>
      </c>
      <c r="AF61">
        <f t="shared" si="11"/>
        <v>7994575.611193127</v>
      </c>
      <c r="AG61">
        <f t="shared" si="25"/>
        <v>717.47109706295123</v>
      </c>
      <c r="AH61" s="1"/>
    </row>
    <row r="62" spans="1:34" x14ac:dyDescent="0.35">
      <c r="A62">
        <f t="shared" si="0"/>
        <v>959.30733567118364</v>
      </c>
      <c r="B62">
        <f t="shared" si="54"/>
        <v>18.027313069880687</v>
      </c>
      <c r="C62">
        <v>49</v>
      </c>
      <c r="D62">
        <f t="shared" si="28"/>
        <v>306760.79318754544</v>
      </c>
      <c r="E62">
        <f t="shared" ref="E62" si="56">(F62-F61)/F61</f>
        <v>-0.10421856913361788</v>
      </c>
      <c r="F62">
        <f t="shared" si="32"/>
        <v>1.057508888238514</v>
      </c>
      <c r="G62">
        <v>5588</v>
      </c>
      <c r="H62" s="10">
        <f t="shared" si="14"/>
        <v>43915</v>
      </c>
      <c r="I62">
        <v>35</v>
      </c>
      <c r="J62">
        <f t="shared" si="15"/>
        <v>6141.859903935594</v>
      </c>
      <c r="K62">
        <f t="shared" si="3"/>
        <v>5070.5318960526092</v>
      </c>
      <c r="L62">
        <f t="shared" si="16"/>
        <v>1</v>
      </c>
      <c r="M62">
        <f t="shared" si="4"/>
        <v>2333.1006059630213</v>
      </c>
      <c r="N62">
        <f t="shared" si="17"/>
        <v>4563.4787064473485</v>
      </c>
      <c r="O62">
        <f t="shared" si="18"/>
        <v>507.05318960526097</v>
      </c>
      <c r="P62">
        <f t="shared" si="5"/>
        <v>500</v>
      </c>
      <c r="Q62">
        <f t="shared" si="6"/>
        <v>7.0531896052609682</v>
      </c>
      <c r="R62">
        <f t="shared" si="7"/>
        <v>1.3910157257371462E-3</v>
      </c>
      <c r="S62">
        <f t="shared" si="19"/>
        <v>0.99860898427426281</v>
      </c>
      <c r="T62">
        <f>IF(I62&gt;$J$5,VLOOKUP(I62-$J$5,I$27:K$568,3,FALSE),0)</f>
        <v>2737.4312900895879</v>
      </c>
      <c r="U62">
        <f>IF(I62&gt;$J$6,VLOOKUP(I62-$J$6,I$27:J$568,2,FALSE),0)</f>
        <v>1071.3280078829853</v>
      </c>
      <c r="V62">
        <f t="shared" si="20"/>
        <v>108.0193796138974</v>
      </c>
      <c r="W62">
        <f t="shared" si="21"/>
        <v>0.97217441652507652</v>
      </c>
      <c r="X62">
        <f t="shared" si="22"/>
        <v>107.04720519737232</v>
      </c>
      <c r="Y62">
        <f t="shared" si="26"/>
        <v>9.6419520709468678</v>
      </c>
      <c r="Z62">
        <f t="shared" si="27"/>
        <v>1061.6860558120384</v>
      </c>
      <c r="AA62">
        <f t="shared" si="23"/>
        <v>974.90848717351662</v>
      </c>
      <c r="AB62">
        <f t="shared" si="8"/>
        <v>7993858.1400960647</v>
      </c>
      <c r="AC62">
        <f t="shared" si="9"/>
        <v>7999990.3580479287</v>
      </c>
      <c r="AD62">
        <f t="shared" si="10"/>
        <v>7992777.1701361099</v>
      </c>
      <c r="AE62">
        <f t="shared" si="24"/>
        <v>0.99909835042431494</v>
      </c>
      <c r="AF62">
        <f t="shared" si="11"/>
        <v>7993858.1400960647</v>
      </c>
      <c r="AG62">
        <f t="shared" si="25"/>
        <v>807.68909712901996</v>
      </c>
      <c r="AH62" s="1"/>
    </row>
    <row r="63" spans="1:34" x14ac:dyDescent="0.35">
      <c r="A63">
        <f t="shared" si="0"/>
        <v>1407.8899045798003</v>
      </c>
      <c r="B63">
        <f t="shared" si="54"/>
        <v>20.478140976494778</v>
      </c>
      <c r="C63">
        <v>58</v>
      </c>
      <c r="D63">
        <f t="shared" si="28"/>
        <v>1644.2214873380308</v>
      </c>
      <c r="E63">
        <f t="shared" ref="E63" si="57">(F63-F62)/F62</f>
        <v>0.16898325365619885</v>
      </c>
      <c r="F63">
        <f t="shared" si="32"/>
        <v>1.2362101809434076</v>
      </c>
      <c r="G63">
        <v>6909</v>
      </c>
      <c r="H63" s="10">
        <f t="shared" si="14"/>
        <v>43916</v>
      </c>
      <c r="I63">
        <v>36</v>
      </c>
      <c r="J63">
        <f t="shared" si="15"/>
        <v>6949.5490010646135</v>
      </c>
      <c r="K63">
        <f t="shared" si="3"/>
        <v>5748.3313934738762</v>
      </c>
      <c r="L63">
        <f t="shared" si="16"/>
        <v>1</v>
      </c>
      <c r="M63">
        <f t="shared" si="4"/>
        <v>2661.7480828677772</v>
      </c>
      <c r="N63">
        <f t="shared" si="17"/>
        <v>5173.498254126489</v>
      </c>
      <c r="O63">
        <f t="shared" si="18"/>
        <v>574.8331393473876</v>
      </c>
      <c r="P63">
        <f t="shared" si="5"/>
        <v>500</v>
      </c>
      <c r="Q63">
        <f t="shared" si="6"/>
        <v>74.833139347387601</v>
      </c>
      <c r="R63">
        <f t="shared" si="7"/>
        <v>1.3018236810832832E-2</v>
      </c>
      <c r="S63">
        <f t="shared" si="19"/>
        <v>0.98698176318916719</v>
      </c>
      <c r="T63">
        <f>IF(I63&gt;$J$5,VLOOKUP(I63-$J$5,I$27:K$568,3,FALSE),0)</f>
        <v>3086.5833106060991</v>
      </c>
      <c r="U63">
        <f>IF(I63&gt;$J$6,VLOOKUP(I63-$J$6,I$27:J$568,2,FALSE),0)</f>
        <v>1201.2176075907378</v>
      </c>
      <c r="V63">
        <f t="shared" si="20"/>
        <v>129.8895997077525</v>
      </c>
      <c r="W63">
        <f t="shared" si="21"/>
        <v>1.1690063973697724</v>
      </c>
      <c r="X63">
        <f t="shared" si="22"/>
        <v>128.72059331038272</v>
      </c>
      <c r="Y63">
        <f t="shared" si="26"/>
        <v>10.81095846831664</v>
      </c>
      <c r="Z63">
        <f t="shared" si="27"/>
        <v>1190.4066491224212</v>
      </c>
      <c r="AA63">
        <f t="shared" si="23"/>
        <v>1093.1080229075715</v>
      </c>
      <c r="AB63">
        <f t="shared" si="8"/>
        <v>7993050.4509989358</v>
      </c>
      <c r="AC63">
        <f t="shared" si="9"/>
        <v>7999989.1890415316</v>
      </c>
      <c r="AD63">
        <f t="shared" si="10"/>
        <v>7991838.4224328771</v>
      </c>
      <c r="AE63">
        <f t="shared" si="24"/>
        <v>0.99898115279707889</v>
      </c>
      <c r="AF63">
        <f t="shared" si="11"/>
        <v>7993050.4509989358</v>
      </c>
      <c r="AG63">
        <f t="shared" si="25"/>
        <v>910.60084651524346</v>
      </c>
      <c r="AH63" s="1"/>
    </row>
    <row r="64" spans="1:34" x14ac:dyDescent="0.35">
      <c r="A64">
        <f>(C64-B64)^2</f>
        <v>2008.4958969578968</v>
      </c>
      <c r="B64">
        <f t="shared" si="54"/>
        <v>23.183754095664181</v>
      </c>
      <c r="C64">
        <v>68</v>
      </c>
      <c r="D64">
        <f t="shared" si="28"/>
        <v>41269.860571719182</v>
      </c>
      <c r="E64">
        <f t="shared" ref="E64" si="58">(F64-F63)/F63</f>
        <v>-0.10364299534322824</v>
      </c>
      <c r="F64">
        <f t="shared" si="32"/>
        <v>1.1080856549166387</v>
      </c>
      <c r="G64">
        <v>7657</v>
      </c>
      <c r="H64" s="10">
        <f t="shared" si="14"/>
        <v>43917</v>
      </c>
      <c r="I64">
        <v>37</v>
      </c>
      <c r="J64">
        <f t="shared" si="15"/>
        <v>7860.1498475798571</v>
      </c>
      <c r="K64">
        <f t="shared" si="3"/>
        <v>6504.212728538796</v>
      </c>
      <c r="L64">
        <f t="shared" si="16"/>
        <v>1</v>
      </c>
      <c r="M64">
        <f t="shared" si="4"/>
        <v>3014.631527738291</v>
      </c>
      <c r="N64">
        <f t="shared" si="17"/>
        <v>5853.7914556849164</v>
      </c>
      <c r="O64">
        <f t="shared" si="18"/>
        <v>650.4212728538796</v>
      </c>
      <c r="P64">
        <f t="shared" si="5"/>
        <v>500</v>
      </c>
      <c r="Q64">
        <f t="shared" si="6"/>
        <v>150.4212728538796</v>
      </c>
      <c r="R64">
        <f t="shared" si="7"/>
        <v>2.3126745561975567E-2</v>
      </c>
      <c r="S64">
        <f t="shared" si="19"/>
        <v>0.97687325443802442</v>
      </c>
      <c r="T64">
        <f>IF(I64&gt;$J$5,VLOOKUP(I64-$J$5,I$27:K$568,3,FALSE),0)</f>
        <v>3489.581200800505</v>
      </c>
      <c r="U64">
        <f>IF(I64&gt;$J$6,VLOOKUP(I64-$J$6,I$27:J$568,2,FALSE),0)</f>
        <v>1355.9371190410614</v>
      </c>
      <c r="V64">
        <f t="shared" si="20"/>
        <v>154.71951145032358</v>
      </c>
      <c r="W64">
        <f t="shared" si="21"/>
        <v>1.3924756030529122</v>
      </c>
      <c r="X64">
        <f t="shared" si="22"/>
        <v>153.32703584727068</v>
      </c>
      <c r="Y64">
        <f t="shared" si="26"/>
        <v>12.203434071369552</v>
      </c>
      <c r="Z64">
        <f t="shared" si="27"/>
        <v>1343.7336849696919</v>
      </c>
      <c r="AA64">
        <f t="shared" si="23"/>
        <v>1233.9027783273659</v>
      </c>
      <c r="AB64">
        <f t="shared" si="8"/>
        <v>7992139.8501524199</v>
      </c>
      <c r="AC64">
        <f t="shared" si="9"/>
        <v>7999987.7965659285</v>
      </c>
      <c r="AD64">
        <f t="shared" si="10"/>
        <v>7990771.7095993077</v>
      </c>
      <c r="AE64">
        <f t="shared" si="24"/>
        <v>0.99884798737185865</v>
      </c>
      <c r="AF64">
        <f t="shared" si="11"/>
        <v>7992139.8501524199</v>
      </c>
      <c r="AG64">
        <f t="shared" si="25"/>
        <v>1029.3556646988352</v>
      </c>
      <c r="AH64" s="1"/>
    </row>
    <row r="65" spans="1:34" x14ac:dyDescent="0.35">
      <c r="A65">
        <f t="shared" ref="A65:A70" si="59">(C70-B65)^2</f>
        <v>686.96874848860398</v>
      </c>
      <c r="B65">
        <f t="shared" si="54"/>
        <v>26.210088677618089</v>
      </c>
      <c r="D65">
        <f t="shared" si="28"/>
        <v>382549.06871912791</v>
      </c>
      <c r="E65">
        <f t="shared" ref="E65" si="60">(F65-F64)/F64</f>
        <v>-2.5306985033879181E-2</v>
      </c>
      <c r="F65">
        <f t="shared" si="32"/>
        <v>1.0800433478314071</v>
      </c>
      <c r="G65">
        <v>8271</v>
      </c>
      <c r="H65" s="10">
        <f t="shared" si="14"/>
        <v>43918</v>
      </c>
      <c r="I65">
        <v>38</v>
      </c>
      <c r="J65">
        <f t="shared" si="15"/>
        <v>8889.5055122786925</v>
      </c>
      <c r="K65">
        <f t="shared" si="3"/>
        <v>7351.0598338336131</v>
      </c>
      <c r="L65">
        <f t="shared" si="16"/>
        <v>1</v>
      </c>
      <c r="M65">
        <f t="shared" si="4"/>
        <v>3404.1189218708814</v>
      </c>
      <c r="N65">
        <f t="shared" si="17"/>
        <v>6615.9538504502516</v>
      </c>
      <c r="O65">
        <f t="shared" si="18"/>
        <v>735.10598338336138</v>
      </c>
      <c r="P65">
        <f t="shared" si="5"/>
        <v>500</v>
      </c>
      <c r="Q65">
        <f t="shared" si="6"/>
        <v>235.10598338336138</v>
      </c>
      <c r="R65">
        <f t="shared" si="7"/>
        <v>3.1982596890488442E-2</v>
      </c>
      <c r="S65">
        <f t="shared" si="19"/>
        <v>0.96801740310951156</v>
      </c>
      <c r="T65">
        <f>IF(I65&gt;$J$5,VLOOKUP(I65-$J$5,I$27:K$568,3,FALSE),0)</f>
        <v>3946.9409119627317</v>
      </c>
      <c r="U65">
        <f>IF(I65&gt;$J$6,VLOOKUP(I65-$J$6,I$27:J$568,2,FALSE),0)</f>
        <v>1538.4456784450792</v>
      </c>
      <c r="V65">
        <f t="shared" si="20"/>
        <v>182.50855940401789</v>
      </c>
      <c r="W65">
        <f t="shared" si="21"/>
        <v>1.6425770346361608</v>
      </c>
      <c r="X65">
        <f t="shared" si="22"/>
        <v>180.86598236938173</v>
      </c>
      <c r="Y65">
        <f t="shared" si="26"/>
        <v>13.846011106005712</v>
      </c>
      <c r="Z65">
        <f t="shared" si="27"/>
        <v>1524.5996673390737</v>
      </c>
      <c r="AA65">
        <f t="shared" si="23"/>
        <v>1399.9855673850223</v>
      </c>
      <c r="AB65">
        <f t="shared" si="8"/>
        <v>7991110.4944877215</v>
      </c>
      <c r="AC65">
        <f t="shared" si="9"/>
        <v>7999986.1539888941</v>
      </c>
      <c r="AD65">
        <f t="shared" si="10"/>
        <v>7989558.20279817</v>
      </c>
      <c r="AE65">
        <f t="shared" si="24"/>
        <v>0.99869650384513176</v>
      </c>
      <c r="AF65">
        <f t="shared" si="11"/>
        <v>7991110.4944877215</v>
      </c>
      <c r="AG65">
        <f t="shared" si="25"/>
        <v>1164.0909307476797</v>
      </c>
      <c r="AH65" s="1"/>
    </row>
    <row r="66" spans="1:34" x14ac:dyDescent="0.35">
      <c r="A66">
        <f t="shared" si="59"/>
        <v>877.99178425831747</v>
      </c>
      <c r="B66">
        <f t="shared" si="54"/>
        <v>29.63092614580782</v>
      </c>
      <c r="E66">
        <f t="shared" ref="E66" si="61">(F66-F65)/F65</f>
        <v>-1.0001209043646477</v>
      </c>
      <c r="F66">
        <f t="shared" si="32"/>
        <v>-1.30581954761384E-4</v>
      </c>
      <c r="H66" s="10">
        <f t="shared" si="14"/>
        <v>43919</v>
      </c>
      <c r="I66">
        <v>39</v>
      </c>
      <c r="J66">
        <f t="shared" si="15"/>
        <v>10053.596443026372</v>
      </c>
      <c r="K66">
        <f t="shared" si="3"/>
        <v>8301.0202978418056</v>
      </c>
      <c r="L66">
        <f t="shared" si="16"/>
        <v>1</v>
      </c>
      <c r="M66">
        <f t="shared" si="4"/>
        <v>3839.9401192382502</v>
      </c>
      <c r="N66">
        <f t="shared" si="17"/>
        <v>7470.918268057625</v>
      </c>
      <c r="O66">
        <f t="shared" si="18"/>
        <v>830.10202978418056</v>
      </c>
      <c r="P66">
        <f t="shared" si="5"/>
        <v>500</v>
      </c>
      <c r="Q66">
        <f t="shared" si="6"/>
        <v>330.10202978418056</v>
      </c>
      <c r="R66">
        <f t="shared" si="7"/>
        <v>3.9766440502501152E-2</v>
      </c>
      <c r="S66">
        <f t="shared" si="19"/>
        <v>0.96023355949749889</v>
      </c>
      <c r="T66">
        <f>IF(I66&gt;$J$5,VLOOKUP(I66-$J$5,I$27:K$568,3,FALSE),0)</f>
        <v>4461.0801786035554</v>
      </c>
      <c r="U66">
        <f>IF(I66&gt;$J$6,VLOOKUP(I66-$J$6,I$27:J$568,2,FALSE),0)</f>
        <v>1752.5761451845658</v>
      </c>
      <c r="V66">
        <f t="shared" si="20"/>
        <v>214.13046673948656</v>
      </c>
      <c r="W66">
        <f t="shared" si="21"/>
        <v>1.9271742006553789</v>
      </c>
      <c r="X66">
        <f t="shared" si="22"/>
        <v>212.20329253883119</v>
      </c>
      <c r="Y66">
        <f t="shared" si="26"/>
        <v>15.773185306661091</v>
      </c>
      <c r="Z66">
        <f t="shared" si="27"/>
        <v>1736.8029598779049</v>
      </c>
      <c r="AA66">
        <f t="shared" si="23"/>
        <v>1594.8442921179549</v>
      </c>
      <c r="AB66">
        <f t="shared" si="8"/>
        <v>7989946.4035569737</v>
      </c>
      <c r="AC66">
        <f t="shared" si="9"/>
        <v>7999984.2268146938</v>
      </c>
      <c r="AD66">
        <f t="shared" si="10"/>
        <v>7988178.0542264832</v>
      </c>
      <c r="AE66">
        <f t="shared" si="24"/>
        <v>0.99852422551676567</v>
      </c>
      <c r="AF66">
        <f t="shared" si="11"/>
        <v>7989946.4035569737</v>
      </c>
      <c r="AG66">
        <f t="shared" si="25"/>
        <v>1315.5016166335033</v>
      </c>
      <c r="AH66" s="1"/>
    </row>
    <row r="67" spans="1:34" x14ac:dyDescent="0.35">
      <c r="A67">
        <f t="shared" si="59"/>
        <v>1124.2748798558416</v>
      </c>
      <c r="B67">
        <f t="shared" si="54"/>
        <v>33.530208467229095</v>
      </c>
      <c r="E67" t="e">
        <f t="shared" ref="E67" si="62">(F67-F66)/F66</f>
        <v>#DIV/0!</v>
      </c>
      <c r="F67" t="e">
        <f t="shared" si="32"/>
        <v>#DIV/0!</v>
      </c>
      <c r="H67" s="10">
        <f t="shared" si="14"/>
        <v>43920</v>
      </c>
      <c r="I67">
        <v>40</v>
      </c>
      <c r="J67">
        <f t="shared" si="15"/>
        <v>11369.098059659875</v>
      </c>
      <c r="K67">
        <f t="shared" si="3"/>
        <v>9366.0632741175759</v>
      </c>
      <c r="L67">
        <f t="shared" si="16"/>
        <v>1</v>
      </c>
      <c r="M67">
        <f t="shared" si="4"/>
        <v>4295.5313780649667</v>
      </c>
      <c r="N67">
        <f t="shared" si="17"/>
        <v>8429.4569467058191</v>
      </c>
      <c r="O67">
        <f t="shared" si="18"/>
        <v>936.60632741175766</v>
      </c>
      <c r="P67">
        <f t="shared" si="5"/>
        <v>500</v>
      </c>
      <c r="Q67">
        <f t="shared" si="6"/>
        <v>436.60632741175766</v>
      </c>
      <c r="R67">
        <f t="shared" si="7"/>
        <v>4.6615778116541981E-2</v>
      </c>
      <c r="S67">
        <f t="shared" si="19"/>
        <v>0.95338422188345806</v>
      </c>
      <c r="T67">
        <f>IF(I67&gt;$J$5,VLOOKUP(I67-$J$5,I$27:K$568,3,FALSE),0)</f>
        <v>5070.5318960526092</v>
      </c>
      <c r="U67">
        <f>IF(I67&gt;$J$6,VLOOKUP(I67-$J$6,I$27:J$568,2,FALSE),0)</f>
        <v>2003.0347855422986</v>
      </c>
      <c r="V67">
        <f t="shared" si="20"/>
        <v>250.45864035773275</v>
      </c>
      <c r="W67">
        <f t="shared" si="21"/>
        <v>2.2541277632195951</v>
      </c>
      <c r="X67">
        <f t="shared" si="22"/>
        <v>248.20451259451315</v>
      </c>
      <c r="Y67">
        <f t="shared" si="26"/>
        <v>18.027313069880687</v>
      </c>
      <c r="Z67">
        <f t="shared" si="27"/>
        <v>1985.0074724724179</v>
      </c>
      <c r="AA67">
        <f t="shared" si="23"/>
        <v>1822.7616548434917</v>
      </c>
      <c r="AB67">
        <f t="shared" si="8"/>
        <v>7988630.9019403402</v>
      </c>
      <c r="AC67">
        <f t="shared" si="9"/>
        <v>7999981.9726869306</v>
      </c>
      <c r="AD67">
        <f t="shared" si="10"/>
        <v>7986609.8398417281</v>
      </c>
      <c r="AE67">
        <f t="shared" si="24"/>
        <v>0.99832847962772209</v>
      </c>
      <c r="AF67">
        <f t="shared" si="11"/>
        <v>7988630.9019403402</v>
      </c>
      <c r="AG67">
        <f t="shared" si="25"/>
        <v>1494.9261226640233</v>
      </c>
      <c r="AH67" s="1"/>
    </row>
    <row r="68" spans="1:34" x14ac:dyDescent="0.35">
      <c r="A68">
        <f t="shared" si="59"/>
        <v>1444.3306402829685</v>
      </c>
      <c r="B68">
        <f t="shared" si="54"/>
        <v>38.004350281026625</v>
      </c>
      <c r="E68" t="e">
        <f t="shared" ref="E68" si="63">(F68-F67)/F67</f>
        <v>#DIV/0!</v>
      </c>
      <c r="F68" t="e">
        <f t="shared" si="32"/>
        <v>#DIV/0!</v>
      </c>
      <c r="H68" s="10">
        <f t="shared" si="14"/>
        <v>43921</v>
      </c>
      <c r="I68">
        <v>41</v>
      </c>
      <c r="J68">
        <f t="shared" si="15"/>
        <v>12864.024182323898</v>
      </c>
      <c r="K68">
        <f t="shared" si="3"/>
        <v>10588.67518493559</v>
      </c>
      <c r="L68">
        <f t="shared" si="16"/>
        <v>1</v>
      </c>
      <c r="M68">
        <f t="shared" si="4"/>
        <v>4840.3437914617134</v>
      </c>
      <c r="N68">
        <f t="shared" si="17"/>
        <v>9529.8076664420314</v>
      </c>
      <c r="O68">
        <f t="shared" si="18"/>
        <v>1058.8675184935589</v>
      </c>
      <c r="P68">
        <f t="shared" si="5"/>
        <v>500</v>
      </c>
      <c r="Q68">
        <f t="shared" si="6"/>
        <v>558.86751849355892</v>
      </c>
      <c r="R68">
        <f t="shared" si="7"/>
        <v>5.2779739555015776E-2</v>
      </c>
      <c r="S68">
        <f t="shared" si="19"/>
        <v>0.9472202604449842</v>
      </c>
      <c r="T68">
        <f>IF(I68&gt;$J$5,VLOOKUP(I68-$J$5,I$27:K$568,3,FALSE),0)</f>
        <v>5748.3313934738762</v>
      </c>
      <c r="U68">
        <f>IF(I68&gt;$J$6,VLOOKUP(I68-$J$6,I$27:J$568,2,FALSE),0)</f>
        <v>2275.3489973883088</v>
      </c>
      <c r="V68">
        <f t="shared" si="20"/>
        <v>272.31421184601027</v>
      </c>
      <c r="W68">
        <f t="shared" si="21"/>
        <v>2.4508279066140926</v>
      </c>
      <c r="X68">
        <f t="shared" si="22"/>
        <v>269.86338393939616</v>
      </c>
      <c r="Y68">
        <f t="shared" si="26"/>
        <v>20.478140976494778</v>
      </c>
      <c r="Z68">
        <f t="shared" si="27"/>
        <v>2254.8708564118142</v>
      </c>
      <c r="AA68">
        <f t="shared" si="23"/>
        <v>2070.5675876233613</v>
      </c>
      <c r="AB68">
        <f t="shared" si="8"/>
        <v>7987135.9758176757</v>
      </c>
      <c r="AC68">
        <f t="shared" si="9"/>
        <v>7999979.5218590237</v>
      </c>
      <c r="AD68">
        <f t="shared" si="10"/>
        <v>7984840.1486793114</v>
      </c>
      <c r="AE68">
        <f t="shared" si="24"/>
        <v>0.99810757350836388</v>
      </c>
      <c r="AF68">
        <f t="shared" si="11"/>
        <v>7987135.9758176757</v>
      </c>
      <c r="AG68">
        <f t="shared" si="25"/>
        <v>1694.3842263923057</v>
      </c>
      <c r="AH68" s="1"/>
    </row>
    <row r="69" spans="1:34" x14ac:dyDescent="0.35">
      <c r="A69">
        <f t="shared" si="59"/>
        <v>1856.2866237009089</v>
      </c>
      <c r="B69">
        <f t="shared" si="54"/>
        <v>43.084644871472584</v>
      </c>
      <c r="E69" t="e">
        <f t="shared" ref="E69" si="64">(F69-F68)/F68</f>
        <v>#DIV/0!</v>
      </c>
      <c r="F69" t="e">
        <f t="shared" si="32"/>
        <v>#DIV/0!</v>
      </c>
      <c r="H69" s="10">
        <f t="shared" si="14"/>
        <v>43922</v>
      </c>
      <c r="I69">
        <v>42</v>
      </c>
      <c r="J69">
        <f t="shared" si="15"/>
        <v>14558.408408716203</v>
      </c>
      <c r="K69">
        <f t="shared" si="3"/>
        <v>11982.435731420182</v>
      </c>
      <c r="L69">
        <f t="shared" si="16"/>
        <v>1</v>
      </c>
      <c r="M69">
        <f t="shared" si="4"/>
        <v>5478.2230028813865</v>
      </c>
      <c r="N69">
        <f t="shared" si="17"/>
        <v>10784.192158278165</v>
      </c>
      <c r="O69">
        <f t="shared" si="18"/>
        <v>1198.2435731420182</v>
      </c>
      <c r="P69">
        <f t="shared" si="5"/>
        <v>500</v>
      </c>
      <c r="Q69">
        <f t="shared" si="6"/>
        <v>698.24357314201825</v>
      </c>
      <c r="R69">
        <f t="shared" si="7"/>
        <v>5.8272256892736199E-2</v>
      </c>
      <c r="S69">
        <f t="shared" si="19"/>
        <v>0.94172774310726381</v>
      </c>
      <c r="T69">
        <f>IF(I69&gt;$J$5,VLOOKUP(I69-$J$5,I$27:K$568,3,FALSE),0)</f>
        <v>6504.212728538796</v>
      </c>
      <c r="U69">
        <f>IF(I69&gt;$J$6,VLOOKUP(I69-$J$6,I$27:J$568,2,FALSE),0)</f>
        <v>2575.9726772960203</v>
      </c>
      <c r="V69">
        <f t="shared" si="20"/>
        <v>300.62367990771145</v>
      </c>
      <c r="W69">
        <f t="shared" si="21"/>
        <v>2.7056131191694033</v>
      </c>
      <c r="X69">
        <f t="shared" si="22"/>
        <v>297.91806678854203</v>
      </c>
      <c r="Y69">
        <f t="shared" si="26"/>
        <v>23.183754095664181</v>
      </c>
      <c r="Z69">
        <f t="shared" si="27"/>
        <v>2552.7889232003563</v>
      </c>
      <c r="AA69">
        <f t="shared" si="23"/>
        <v>2344.1351363393787</v>
      </c>
      <c r="AB69">
        <f t="shared" si="8"/>
        <v>7985441.5915912837</v>
      </c>
      <c r="AC69">
        <f t="shared" si="9"/>
        <v>7999976.8162459042</v>
      </c>
      <c r="AD69">
        <f t="shared" si="10"/>
        <v>7982842.4351598918</v>
      </c>
      <c r="AE69">
        <f t="shared" si="24"/>
        <v>0.99785819615736671</v>
      </c>
      <c r="AF69">
        <f t="shared" si="11"/>
        <v>7985441.5915912837</v>
      </c>
      <c r="AG69">
        <f t="shared" si="25"/>
        <v>1916.7095963114755</v>
      </c>
      <c r="AH69" s="1"/>
    </row>
    <row r="70" spans="1:34" x14ac:dyDescent="0.35">
      <c r="A70">
        <f t="shared" si="59"/>
        <v>2383.3435081781422</v>
      </c>
      <c r="B70">
        <f t="shared" si="54"/>
        <v>48.819499261853785</v>
      </c>
      <c r="E70" t="e">
        <f t="shared" ref="E70" si="65">(F70-F69)/F69</f>
        <v>#DIV/0!</v>
      </c>
      <c r="F70" t="e">
        <f t="shared" si="32"/>
        <v>#DIV/0!</v>
      </c>
      <c r="H70" s="10">
        <f t="shared" si="14"/>
        <v>43923</v>
      </c>
      <c r="I70">
        <v>43</v>
      </c>
      <c r="J70">
        <f t="shared" si="15"/>
        <v>16475.118005027678</v>
      </c>
      <c r="K70">
        <f t="shared" si="3"/>
        <v>13562.885929736778</v>
      </c>
      <c r="L70">
        <f t="shared" si="16"/>
        <v>1</v>
      </c>
      <c r="M70">
        <f t="shared" si="4"/>
        <v>6211.826095903165</v>
      </c>
      <c r="N70">
        <f t="shared" si="17"/>
        <v>12206.597336763101</v>
      </c>
      <c r="O70">
        <f t="shared" si="18"/>
        <v>1356.2885929736779</v>
      </c>
      <c r="P70">
        <f t="shared" si="5"/>
        <v>500</v>
      </c>
      <c r="Q70">
        <f t="shared" si="6"/>
        <v>856.28859297367785</v>
      </c>
      <c r="R70">
        <f t="shared" si="7"/>
        <v>6.3134689579321432E-2</v>
      </c>
      <c r="S70">
        <f t="shared" si="19"/>
        <v>0.93686531042067855</v>
      </c>
      <c r="T70">
        <f>IF(I70&gt;$J$5,VLOOKUP(I70-$J$5,I$27:K$568,3,FALSE),0)</f>
        <v>7351.0598338336131</v>
      </c>
      <c r="U70">
        <f>IF(I70&gt;$J$6,VLOOKUP(I70-$J$6,I$27:J$568,2,FALSE),0)</f>
        <v>2912.232075290899</v>
      </c>
      <c r="V70">
        <f t="shared" si="20"/>
        <v>336.25939799487878</v>
      </c>
      <c r="W70">
        <f t="shared" si="21"/>
        <v>3.0263345819539094</v>
      </c>
      <c r="X70">
        <f t="shared" si="22"/>
        <v>333.23306341292488</v>
      </c>
      <c r="Y70">
        <f t="shared" si="26"/>
        <v>26.210088677618089</v>
      </c>
      <c r="Z70">
        <f t="shared" si="27"/>
        <v>2886.0219866132811</v>
      </c>
      <c r="AA70">
        <f t="shared" si="23"/>
        <v>2650.1311885147184</v>
      </c>
      <c r="AB70">
        <f t="shared" si="8"/>
        <v>7983524.881994972</v>
      </c>
      <c r="AC70">
        <f t="shared" si="9"/>
        <v>7999973.7899113223</v>
      </c>
      <c r="AD70">
        <f t="shared" si="10"/>
        <v>7980586.4398310035</v>
      </c>
      <c r="AE70">
        <f t="shared" si="24"/>
        <v>0.99757657330018157</v>
      </c>
      <c r="AF70">
        <f t="shared" si="11"/>
        <v>7983524.881994972</v>
      </c>
      <c r="AG70">
        <f t="shared" si="25"/>
        <v>2165.6533964281871</v>
      </c>
      <c r="AH70" s="1"/>
    </row>
    <row r="71" spans="1:34" x14ac:dyDescent="0.35">
      <c r="B71">
        <f t="shared" si="54"/>
        <v>55.276739135420343</v>
      </c>
      <c r="E71" t="e">
        <f t="shared" ref="E71" si="66">(F71-F70)/F70</f>
        <v>#DIV/0!</v>
      </c>
      <c r="F71" t="e">
        <f t="shared" si="32"/>
        <v>#DIV/0!</v>
      </c>
      <c r="H71" s="10">
        <f t="shared" si="14"/>
        <v>43924</v>
      </c>
      <c r="I71">
        <v>44</v>
      </c>
      <c r="J71">
        <f t="shared" si="15"/>
        <v>18640.771401455866</v>
      </c>
      <c r="K71">
        <f t="shared" si="3"/>
        <v>15348.446274143886</v>
      </c>
      <c r="L71">
        <f t="shared" si="16"/>
        <v>1</v>
      </c>
      <c r="M71">
        <f t="shared" si="4"/>
        <v>7047.42597630208</v>
      </c>
      <c r="N71">
        <f t="shared" si="17"/>
        <v>13813.601646729498</v>
      </c>
      <c r="O71">
        <f t="shared" si="18"/>
        <v>1534.8446274143887</v>
      </c>
      <c r="P71">
        <f t="shared" si="5"/>
        <v>500</v>
      </c>
      <c r="Q71">
        <f t="shared" si="6"/>
        <v>1034.8446274143887</v>
      </c>
      <c r="R71">
        <f t="shared" si="7"/>
        <v>6.7423412697980786E-2</v>
      </c>
      <c r="S71">
        <f t="shared" si="19"/>
        <v>0.9325765873020192</v>
      </c>
      <c r="T71">
        <f>IF(I71&gt;$J$5,VLOOKUP(I71-$J$5,I$27:K$568,3,FALSE),0)</f>
        <v>8301.0202978418056</v>
      </c>
      <c r="U71">
        <f>IF(I71&gt;$J$6,VLOOKUP(I71-$J$6,I$27:J$568,2,FALSE),0)</f>
        <v>3292.3251273119804</v>
      </c>
      <c r="V71">
        <f t="shared" si="20"/>
        <v>380.09305202108135</v>
      </c>
      <c r="W71">
        <f t="shared" si="21"/>
        <v>3.4208374681897324</v>
      </c>
      <c r="X71">
        <f t="shared" si="22"/>
        <v>376.6722145528916</v>
      </c>
      <c r="Y71">
        <f t="shared" si="26"/>
        <v>29.63092614580782</v>
      </c>
      <c r="Z71">
        <f t="shared" si="27"/>
        <v>3262.6942011661727</v>
      </c>
      <c r="AA71">
        <f t="shared" si="23"/>
        <v>2996.0158658539021</v>
      </c>
      <c r="AB71">
        <f t="shared" si="8"/>
        <v>7981359.2285985444</v>
      </c>
      <c r="AC71">
        <f t="shared" si="9"/>
        <v>7999970.3690738538</v>
      </c>
      <c r="AD71">
        <f t="shared" si="10"/>
        <v>7978037.2725450862</v>
      </c>
      <c r="AE71">
        <f t="shared" si="24"/>
        <v>0.99725835277921071</v>
      </c>
      <c r="AF71">
        <f t="shared" si="11"/>
        <v>7981359.2285985444</v>
      </c>
      <c r="AG71">
        <f t="shared" si="25"/>
        <v>2444.7356732429366</v>
      </c>
      <c r="AH71" s="1"/>
    </row>
    <row r="72" spans="1:34" x14ac:dyDescent="0.35">
      <c r="B72">
        <f t="shared" si="54"/>
        <v>62.545941009581519</v>
      </c>
      <c r="E72" t="e">
        <f t="shared" ref="E72" si="67">(F72-F71)/F71</f>
        <v>#DIV/0!</v>
      </c>
      <c r="F72" t="e">
        <f t="shared" si="32"/>
        <v>#DIV/0!</v>
      </c>
      <c r="H72" s="10">
        <f t="shared" si="14"/>
        <v>43925</v>
      </c>
      <c r="I72">
        <v>45</v>
      </c>
      <c r="J72">
        <f t="shared" si="15"/>
        <v>21085.507074698802</v>
      </c>
      <c r="K72">
        <f t="shared" si="3"/>
        <v>17359.928356117791</v>
      </c>
      <c r="L72">
        <f t="shared" si="16"/>
        <v>1</v>
      </c>
      <c r="M72">
        <f t="shared" si="4"/>
        <v>7993.8650820002149</v>
      </c>
      <c r="N72">
        <f t="shared" si="17"/>
        <v>15623.935520506013</v>
      </c>
      <c r="O72">
        <f t="shared" si="18"/>
        <v>1735.9928356117791</v>
      </c>
      <c r="P72">
        <f t="shared" si="5"/>
        <v>500</v>
      </c>
      <c r="Q72">
        <f t="shared" si="6"/>
        <v>1235.9928356117791</v>
      </c>
      <c r="R72">
        <f t="shared" si="7"/>
        <v>7.1198037817719703E-2</v>
      </c>
      <c r="S72">
        <f t="shared" si="19"/>
        <v>0.92880196218228028</v>
      </c>
      <c r="T72">
        <f>IF(I72&gt;$J$5,VLOOKUP(I72-$J$5,I$27:K$568,3,FALSE),0)</f>
        <v>9366.0632741175759</v>
      </c>
      <c r="U72">
        <f>IF(I72&gt;$J$6,VLOOKUP(I72-$J$6,I$27:J$568,2,FALSE),0)</f>
        <v>3725.5787185810109</v>
      </c>
      <c r="V72">
        <f t="shared" si="20"/>
        <v>433.25359126903049</v>
      </c>
      <c r="W72">
        <f t="shared" si="21"/>
        <v>3.8992823214212744</v>
      </c>
      <c r="X72">
        <f t="shared" si="22"/>
        <v>429.35430894760924</v>
      </c>
      <c r="Y72">
        <f t="shared" si="26"/>
        <v>33.530208467229095</v>
      </c>
      <c r="Z72">
        <f t="shared" si="27"/>
        <v>3692.048510113782</v>
      </c>
      <c r="AA72">
        <f t="shared" si="23"/>
        <v>3390.2766339087202</v>
      </c>
      <c r="AB72">
        <f t="shared" si="8"/>
        <v>7978914.4929253012</v>
      </c>
      <c r="AC72">
        <f t="shared" si="9"/>
        <v>7999966.4697915325</v>
      </c>
      <c r="AD72">
        <f t="shared" si="10"/>
        <v>7975155.3839982525</v>
      </c>
      <c r="AE72">
        <f t="shared" si="24"/>
        <v>0.99689860127702179</v>
      </c>
      <c r="AF72">
        <f t="shared" si="11"/>
        <v>7978914.4929253012</v>
      </c>
      <c r="AG72">
        <f t="shared" si="25"/>
        <v>2757.4066932684882</v>
      </c>
      <c r="AH72" s="1"/>
    </row>
    <row r="73" spans="1:34" x14ac:dyDescent="0.35">
      <c r="B73">
        <f t="shared" si="54"/>
        <v>70.741348628218716</v>
      </c>
      <c r="E73" t="e">
        <f t="shared" ref="E73" si="68">(F73-F72)/F72</f>
        <v>#DIV/0!</v>
      </c>
      <c r="F73" t="e">
        <f t="shared" si="32"/>
        <v>#DIV/0!</v>
      </c>
      <c r="H73" s="10">
        <f t="shared" si="14"/>
        <v>43926</v>
      </c>
      <c r="I73">
        <v>46</v>
      </c>
      <c r="J73">
        <f t="shared" si="15"/>
        <v>23842.913767967289</v>
      </c>
      <c r="K73">
        <f t="shared" si="3"/>
        <v>19620.208181186554</v>
      </c>
      <c r="L73">
        <f t="shared" si="16"/>
        <v>1</v>
      </c>
      <c r="M73">
        <f t="shared" si="4"/>
        <v>9031.5329962509641</v>
      </c>
      <c r="N73">
        <f t="shared" si="17"/>
        <v>17658.1873630679</v>
      </c>
      <c r="O73">
        <f t="shared" si="18"/>
        <v>1962.0208181186554</v>
      </c>
      <c r="P73">
        <f t="shared" si="5"/>
        <v>500</v>
      </c>
      <c r="Q73">
        <f t="shared" si="6"/>
        <v>1462.0208181186554</v>
      </c>
      <c r="R73">
        <f t="shared" si="7"/>
        <v>7.4516070605232382E-2</v>
      </c>
      <c r="S73">
        <f t="shared" si="19"/>
        <v>0.92548392939476765</v>
      </c>
      <c r="T73">
        <f>IF(I73&gt;$J$5,VLOOKUP(I73-$J$5,I$27:K$568,3,FALSE),0)</f>
        <v>10588.67518493559</v>
      </c>
      <c r="U73">
        <f>IF(I73&gt;$J$6,VLOOKUP(I73-$J$6,I$27:J$568,2,FALSE),0)</f>
        <v>4222.7055867807367</v>
      </c>
      <c r="V73">
        <f t="shared" si="20"/>
        <v>497.12686819972578</v>
      </c>
      <c r="W73">
        <f t="shared" si="21"/>
        <v>4.474141813797532</v>
      </c>
      <c r="X73">
        <f t="shared" si="22"/>
        <v>492.65272638592825</v>
      </c>
      <c r="Y73">
        <f t="shared" si="26"/>
        <v>38.004350281026625</v>
      </c>
      <c r="Z73">
        <f t="shared" si="27"/>
        <v>4184.7012364997099</v>
      </c>
      <c r="AA73">
        <f t="shared" si="23"/>
        <v>3842.6620839704706</v>
      </c>
      <c r="AB73">
        <f t="shared" si="8"/>
        <v>7976157.0862320326</v>
      </c>
      <c r="AC73">
        <f t="shared" si="9"/>
        <v>7999961.9956497187</v>
      </c>
      <c r="AD73">
        <f t="shared" si="10"/>
        <v>7971896.3762949705</v>
      </c>
      <c r="AE73">
        <f t="shared" si="24"/>
        <v>0.99649178091470814</v>
      </c>
      <c r="AF73">
        <f t="shared" si="11"/>
        <v>7976157.0862320326</v>
      </c>
      <c r="AG73">
        <f t="shared" si="25"/>
        <v>3116.0764102116646</v>
      </c>
      <c r="AH73" s="1"/>
    </row>
    <row r="74" spans="1:34" x14ac:dyDescent="0.35">
      <c r="B74">
        <f t="shared" si="54"/>
        <v>80.00554961050824</v>
      </c>
      <c r="E74" t="e">
        <f t="shared" ref="E74" si="69">(F74-F73)/F73</f>
        <v>#DIV/0!</v>
      </c>
      <c r="F74" t="e">
        <f t="shared" si="32"/>
        <v>#DIV/0!</v>
      </c>
      <c r="H74" s="10">
        <f t="shared" si="14"/>
        <v>43927</v>
      </c>
      <c r="I74">
        <v>47</v>
      </c>
      <c r="J74">
        <f t="shared" si="15"/>
        <v>26958.990178178952</v>
      </c>
      <c r="K74">
        <f t="shared" si="3"/>
        <v>22171.807414682</v>
      </c>
      <c r="L74">
        <f t="shared" si="16"/>
        <v>1</v>
      </c>
      <c r="M74">
        <f t="shared" si="4"/>
        <v>10189.371683261817</v>
      </c>
      <c r="N74">
        <f t="shared" si="17"/>
        <v>19954.626673213799</v>
      </c>
      <c r="O74">
        <f t="shared" si="18"/>
        <v>2217.1807414682003</v>
      </c>
      <c r="P74">
        <f t="shared" si="5"/>
        <v>500</v>
      </c>
      <c r="Q74">
        <f t="shared" si="6"/>
        <v>1717.1807414682003</v>
      </c>
      <c r="R74">
        <f t="shared" si="7"/>
        <v>7.7448838939990813E-2</v>
      </c>
      <c r="S74">
        <f t="shared" si="19"/>
        <v>0.92255116106000923</v>
      </c>
      <c r="T74">
        <f>IF(I74&gt;$J$5,VLOOKUP(I74-$J$5,I$27:K$568,3,FALSE),0)</f>
        <v>11982.435731420182</v>
      </c>
      <c r="U74">
        <f>IF(I74&gt;$J$6,VLOOKUP(I74-$J$6,I$27:J$568,2,FALSE),0)</f>
        <v>4787.1827634969541</v>
      </c>
      <c r="V74">
        <f t="shared" si="20"/>
        <v>564.4771767162174</v>
      </c>
      <c r="W74">
        <f t="shared" si="21"/>
        <v>5.0802945904459573</v>
      </c>
      <c r="X74">
        <f t="shared" si="22"/>
        <v>559.39688212577141</v>
      </c>
      <c r="Y74">
        <f t="shared" si="26"/>
        <v>43.084644871472584</v>
      </c>
      <c r="Z74">
        <f t="shared" si="27"/>
        <v>4744.0981186254812</v>
      </c>
      <c r="AA74">
        <f t="shared" si="23"/>
        <v>4356.3363147822283</v>
      </c>
      <c r="AB74">
        <f t="shared" si="8"/>
        <v>7973041.009821821</v>
      </c>
      <c r="AC74">
        <f t="shared" si="9"/>
        <v>7999956.9153551282</v>
      </c>
      <c r="AD74">
        <f t="shared" si="10"/>
        <v>7968210.7424134519</v>
      </c>
      <c r="AE74">
        <f t="shared" si="24"/>
        <v>0.99603170701072863</v>
      </c>
      <c r="AF74">
        <f t="shared" si="11"/>
        <v>7973041.009821821</v>
      </c>
      <c r="AG74">
        <f t="shared" si="25"/>
        <v>3524.6096292074049</v>
      </c>
      <c r="AH74" s="1"/>
    </row>
    <row r="75" spans="1:34" x14ac:dyDescent="0.35">
      <c r="B75">
        <f t="shared" si="54"/>
        <v>90.482367987237353</v>
      </c>
      <c r="E75" t="e">
        <f t="shared" ref="E75" si="70">(F75-F74)/F74</f>
        <v>#DIV/0!</v>
      </c>
      <c r="F75" t="e">
        <f t="shared" si="32"/>
        <v>#DIV/0!</v>
      </c>
      <c r="H75" s="10">
        <f t="shared" si="14"/>
        <v>43928</v>
      </c>
      <c r="I75">
        <v>48</v>
      </c>
      <c r="J75">
        <f t="shared" si="15"/>
        <v>30483.599807386356</v>
      </c>
      <c r="K75">
        <f t="shared" si="3"/>
        <v>25059.211000513715</v>
      </c>
      <c r="L75">
        <f t="shared" si="16"/>
        <v>1</v>
      </c>
      <c r="M75">
        <f t="shared" si="4"/>
        <v>11496.325070776937</v>
      </c>
      <c r="N75">
        <f t="shared" si="17"/>
        <v>22553.289900462343</v>
      </c>
      <c r="O75">
        <f t="shared" si="18"/>
        <v>2505.9211000513715</v>
      </c>
      <c r="P75">
        <f t="shared" si="5"/>
        <v>500</v>
      </c>
      <c r="Q75">
        <f t="shared" si="6"/>
        <v>2005.9211000513715</v>
      </c>
      <c r="R75">
        <f t="shared" si="7"/>
        <v>8.0047256875336176E-2</v>
      </c>
      <c r="S75">
        <f t="shared" si="19"/>
        <v>0.9199527431246638</v>
      </c>
      <c r="T75">
        <f>IF(I75&gt;$J$5,VLOOKUP(I75-$J$5,I$27:K$568,3,FALSE),0)</f>
        <v>13562.885929736778</v>
      </c>
      <c r="U75">
        <f>IF(I75&gt;$J$6,VLOOKUP(I75-$J$6,I$27:J$568,2,FALSE),0)</f>
        <v>5424.3888068726428</v>
      </c>
      <c r="V75">
        <f t="shared" si="20"/>
        <v>637.20604337568875</v>
      </c>
      <c r="W75">
        <f t="shared" si="21"/>
        <v>5.7348543903811988</v>
      </c>
      <c r="X75">
        <f t="shared" si="22"/>
        <v>631.47118898530755</v>
      </c>
      <c r="Y75">
        <f t="shared" si="26"/>
        <v>48.819499261853785</v>
      </c>
      <c r="Z75">
        <f t="shared" si="27"/>
        <v>5375.5693076107891</v>
      </c>
      <c r="AA75">
        <f t="shared" si="23"/>
        <v>4936.1938142541048</v>
      </c>
      <c r="AB75">
        <f t="shared" si="8"/>
        <v>7969516.4001926137</v>
      </c>
      <c r="AC75">
        <f t="shared" si="9"/>
        <v>7999951.1805007383</v>
      </c>
      <c r="AD75">
        <f t="shared" si="10"/>
        <v>7964043.191886479</v>
      </c>
      <c r="AE75">
        <f t="shared" si="24"/>
        <v>0.99551147403226881</v>
      </c>
      <c r="AF75">
        <f t="shared" si="11"/>
        <v>7969516.4001926137</v>
      </c>
      <c r="AG75">
        <f t="shared" si="25"/>
        <v>3987.4121742392331</v>
      </c>
      <c r="AH75" s="1"/>
    </row>
    <row r="76" spans="1:34" x14ac:dyDescent="0.35">
      <c r="B76">
        <f t="shared" si="54"/>
        <v>102.32188253693887</v>
      </c>
      <c r="E76" t="e">
        <f t="shared" ref="E76" si="71">(F76-F75)/F75</f>
        <v>#DIV/0!</v>
      </c>
      <c r="F76" t="e">
        <f t="shared" si="32"/>
        <v>#DIV/0!</v>
      </c>
      <c r="H76" s="10">
        <f t="shared" si="14"/>
        <v>43929</v>
      </c>
      <c r="I76">
        <v>49</v>
      </c>
      <c r="J76">
        <f t="shared" si="15"/>
        <v>34471.01198162559</v>
      </c>
      <c r="K76">
        <f t="shared" si="3"/>
        <v>28329.152077689996</v>
      </c>
      <c r="L76">
        <f t="shared" si="16"/>
        <v>1</v>
      </c>
      <c r="M76">
        <f t="shared" si="4"/>
        <v>12980.70580354611</v>
      </c>
      <c r="N76">
        <f t="shared" si="17"/>
        <v>25496.236869920998</v>
      </c>
      <c r="O76">
        <f t="shared" si="18"/>
        <v>2832.9152077689996</v>
      </c>
      <c r="P76">
        <f t="shared" si="5"/>
        <v>500</v>
      </c>
      <c r="Q76">
        <f t="shared" si="6"/>
        <v>2332.9152077689996</v>
      </c>
      <c r="R76">
        <f t="shared" si="7"/>
        <v>8.2350336549826916E-2</v>
      </c>
      <c r="S76">
        <f t="shared" si="19"/>
        <v>0.91764966345017307</v>
      </c>
      <c r="T76">
        <f>IF(I76&gt;$J$5,VLOOKUP(I76-$J$5,I$27:K$568,3,FALSE),0)</f>
        <v>15348.446274143886</v>
      </c>
      <c r="U76">
        <f>IF(I76&gt;$J$6,VLOOKUP(I76-$J$6,I$27:J$568,2,FALSE),0)</f>
        <v>6141.859903935594</v>
      </c>
      <c r="V76">
        <f t="shared" si="20"/>
        <v>717.47109706295123</v>
      </c>
      <c r="W76">
        <f t="shared" si="21"/>
        <v>6.4572398735665608</v>
      </c>
      <c r="X76">
        <f t="shared" si="22"/>
        <v>711.01385718938468</v>
      </c>
      <c r="Y76">
        <f t="shared" si="26"/>
        <v>55.276739135420343</v>
      </c>
      <c r="Z76">
        <f t="shared" si="27"/>
        <v>6086.583164800174</v>
      </c>
      <c r="AA76">
        <f t="shared" si="23"/>
        <v>5589.092512581391</v>
      </c>
      <c r="AB76">
        <f t="shared" si="8"/>
        <v>7965528.988018374</v>
      </c>
      <c r="AC76">
        <f t="shared" si="9"/>
        <v>7999944.7232608646</v>
      </c>
      <c r="AD76">
        <f t="shared" si="10"/>
        <v>7959331.8513753032</v>
      </c>
      <c r="AE76">
        <f t="shared" si="24"/>
        <v>0.99492335593676362</v>
      </c>
      <c r="AF76">
        <f t="shared" si="11"/>
        <v>7965528.988018374</v>
      </c>
      <c r="AG76">
        <f t="shared" si="25"/>
        <v>4509.691107917296</v>
      </c>
      <c r="AH76" s="1"/>
    </row>
    <row r="77" spans="1:34" x14ac:dyDescent="0.35">
      <c r="B77">
        <f t="shared" si="54"/>
        <v>115.77621764091508</v>
      </c>
      <c r="E77" t="e">
        <f t="shared" ref="E77" si="72">(F77-F76)/F76</f>
        <v>#DIV/0!</v>
      </c>
      <c r="F77" t="e">
        <f t="shared" si="32"/>
        <v>#DIV/0!</v>
      </c>
      <c r="H77" s="10">
        <f t="shared" si="14"/>
        <v>43930</v>
      </c>
      <c r="I77">
        <v>50</v>
      </c>
      <c r="J77">
        <f t="shared" si="15"/>
        <v>38980.703089542883</v>
      </c>
      <c r="K77">
        <f t="shared" si="3"/>
        <v>32031.15408847827</v>
      </c>
      <c r="L77">
        <f t="shared" si="16"/>
        <v>1</v>
      </c>
      <c r="M77">
        <f t="shared" si="4"/>
        <v>14671.225732360479</v>
      </c>
      <c r="N77">
        <f t="shared" si="17"/>
        <v>28828.038679630445</v>
      </c>
      <c r="O77">
        <f t="shared" si="18"/>
        <v>3203.115408847827</v>
      </c>
      <c r="P77">
        <f t="shared" si="5"/>
        <v>500</v>
      </c>
      <c r="Q77">
        <f t="shared" si="6"/>
        <v>2703.115408847827</v>
      </c>
      <c r="R77">
        <f t="shared" si="7"/>
        <v>8.4390197161835892E-2</v>
      </c>
      <c r="S77">
        <f t="shared" si="19"/>
        <v>0.91560980283816407</v>
      </c>
      <c r="T77">
        <f>IF(I77&gt;$J$5,VLOOKUP(I77-$J$5,I$27:K$568,3,FALSE),0)</f>
        <v>17359.928356117791</v>
      </c>
      <c r="U77">
        <f>IF(I77&gt;$J$6,VLOOKUP(I77-$J$6,I$27:J$568,2,FALSE),0)</f>
        <v>6949.5490010646135</v>
      </c>
      <c r="V77">
        <f t="shared" si="20"/>
        <v>807.6890971290195</v>
      </c>
      <c r="W77">
        <f t="shared" si="21"/>
        <v>7.2692018741611761</v>
      </c>
      <c r="X77">
        <f t="shared" si="22"/>
        <v>800.41989525485837</v>
      </c>
      <c r="Y77">
        <f t="shared" si="26"/>
        <v>62.545941009581519</v>
      </c>
      <c r="Z77">
        <f t="shared" si="27"/>
        <v>6887.0030600550326</v>
      </c>
      <c r="AA77">
        <f t="shared" si="23"/>
        <v>6324.0895909687988</v>
      </c>
      <c r="AB77">
        <f t="shared" si="8"/>
        <v>7961019.2969104573</v>
      </c>
      <c r="AC77">
        <f t="shared" si="9"/>
        <v>7999937.4540589908</v>
      </c>
      <c r="AD77">
        <f t="shared" si="10"/>
        <v>7954007.201968384</v>
      </c>
      <c r="AE77">
        <f t="shared" si="24"/>
        <v>0.99425867360159137</v>
      </c>
      <c r="AF77">
        <f t="shared" si="11"/>
        <v>7961019.2969104573</v>
      </c>
      <c r="AG77">
        <f t="shared" si="25"/>
        <v>5097.298516814496</v>
      </c>
      <c r="AH77" s="1"/>
    </row>
    <row r="78" spans="1:34" x14ac:dyDescent="0.35">
      <c r="B78">
        <f t="shared" si="54"/>
        <v>131.02567567844582</v>
      </c>
      <c r="E78" t="e">
        <f t="shared" ref="E78" si="73">(F78-F77)/F77</f>
        <v>#DIV/0!</v>
      </c>
      <c r="F78" t="e">
        <f t="shared" si="32"/>
        <v>#DIV/0!</v>
      </c>
      <c r="H78" s="10">
        <f t="shared" si="14"/>
        <v>43931</v>
      </c>
      <c r="I78">
        <v>51</v>
      </c>
      <c r="J78">
        <f t="shared" si="15"/>
        <v>44078.001606357378</v>
      </c>
      <c r="K78">
        <f t="shared" si="3"/>
        <v>36217.85175877752</v>
      </c>
      <c r="L78">
        <f t="shared" si="16"/>
        <v>1</v>
      </c>
      <c r="M78">
        <f t="shared" si="4"/>
        <v>16597.643577590967</v>
      </c>
      <c r="N78">
        <f t="shared" si="17"/>
        <v>32596.06658289977</v>
      </c>
      <c r="O78">
        <f t="shared" si="18"/>
        <v>3621.7851758777524</v>
      </c>
      <c r="P78">
        <f t="shared" si="5"/>
        <v>500</v>
      </c>
      <c r="Q78">
        <f t="shared" si="6"/>
        <v>3121.7851758777524</v>
      </c>
      <c r="R78">
        <f t="shared" si="7"/>
        <v>8.6194653307154728E-2</v>
      </c>
      <c r="S78">
        <f t="shared" si="19"/>
        <v>0.9138053466928453</v>
      </c>
      <c r="T78">
        <f>IF(I78&gt;$J$5,VLOOKUP(I78-$J$5,I$27:K$568,3,FALSE),0)</f>
        <v>19620.208181186554</v>
      </c>
      <c r="U78">
        <f>IF(I78&gt;$J$6,VLOOKUP(I78-$J$6,I$27:J$568,2,FALSE),0)</f>
        <v>7860.1498475798571</v>
      </c>
      <c r="V78">
        <f t="shared" si="20"/>
        <v>910.60084651524357</v>
      </c>
      <c r="W78">
        <f t="shared" si="21"/>
        <v>8.1954076186371925</v>
      </c>
      <c r="X78">
        <f t="shared" si="22"/>
        <v>902.40543889660637</v>
      </c>
      <c r="Y78">
        <f t="shared" si="26"/>
        <v>70.741348628218716</v>
      </c>
      <c r="Z78">
        <f t="shared" si="27"/>
        <v>7789.4084989516386</v>
      </c>
      <c r="AA78">
        <f t="shared" si="23"/>
        <v>7152.7363612976706</v>
      </c>
      <c r="AB78">
        <f t="shared" si="8"/>
        <v>7955921.9983936427</v>
      </c>
      <c r="AC78">
        <f t="shared" si="9"/>
        <v>7999929.258651372</v>
      </c>
      <c r="AD78">
        <f t="shared" si="10"/>
        <v>7947991.1071974346</v>
      </c>
      <c r="AE78">
        <f t="shared" si="24"/>
        <v>0.99350767365876769</v>
      </c>
      <c r="AF78">
        <f t="shared" si="11"/>
        <v>7955921.9983936427</v>
      </c>
      <c r="AG78">
        <f t="shared" si="25"/>
        <v>5756.6203475401562</v>
      </c>
      <c r="AH78" s="1"/>
    </row>
    <row r="79" spans="1:34" x14ac:dyDescent="0.35">
      <c r="B79">
        <f t="shared" si="54"/>
        <v>148.27606204524909</v>
      </c>
      <c r="E79" t="e">
        <f t="shared" ref="E79" si="74">(F79-F78)/F78</f>
        <v>#DIV/0!</v>
      </c>
      <c r="F79" t="e">
        <f t="shared" si="32"/>
        <v>#DIV/0!</v>
      </c>
      <c r="H79" s="10">
        <f t="shared" si="14"/>
        <v>43932</v>
      </c>
      <c r="I79">
        <v>52</v>
      </c>
      <c r="J79">
        <f t="shared" si="15"/>
        <v>49834.621953897535</v>
      </c>
      <c r="K79">
        <f t="shared" si="3"/>
        <v>40945.11644161884</v>
      </c>
      <c r="L79">
        <f t="shared" si="16"/>
        <v>1</v>
      </c>
      <c r="M79">
        <f t="shared" si="4"/>
        <v>18773.30902693684</v>
      </c>
      <c r="N79">
        <f t="shared" si="17"/>
        <v>36850.604797456959</v>
      </c>
      <c r="O79">
        <f t="shared" si="18"/>
        <v>4094.5116441618843</v>
      </c>
      <c r="P79">
        <f t="shared" si="5"/>
        <v>500</v>
      </c>
      <c r="Q79">
        <f t="shared" si="6"/>
        <v>3594.5116441618843</v>
      </c>
      <c r="R79">
        <f t="shared" si="7"/>
        <v>8.778853149159023E-2</v>
      </c>
      <c r="S79">
        <f t="shared" si="19"/>
        <v>0.91221146850840973</v>
      </c>
      <c r="T79">
        <f>IF(I79&gt;$J$5,VLOOKUP(I79-$J$5,I$27:K$568,3,FALSE),0)</f>
        <v>22171.807414682</v>
      </c>
      <c r="U79">
        <f>IF(I79&gt;$J$6,VLOOKUP(I79-$J$6,I$27:J$568,2,FALSE),0)</f>
        <v>8889.5055122786925</v>
      </c>
      <c r="V79">
        <f t="shared" si="20"/>
        <v>1029.3556646988354</v>
      </c>
      <c r="W79">
        <f t="shared" si="21"/>
        <v>9.2642009822895197</v>
      </c>
      <c r="X79">
        <f t="shared" si="22"/>
        <v>1020.0914637165459</v>
      </c>
      <c r="Y79">
        <f t="shared" si="26"/>
        <v>80.00554961050824</v>
      </c>
      <c r="Z79">
        <f t="shared" si="27"/>
        <v>8809.4999626681838</v>
      </c>
      <c r="AA79">
        <f t="shared" si="23"/>
        <v>8089.4500161736105</v>
      </c>
      <c r="AB79">
        <f t="shared" si="8"/>
        <v>7950165.3780461028</v>
      </c>
      <c r="AC79">
        <f t="shared" si="9"/>
        <v>7999919.9944503894</v>
      </c>
      <c r="AD79">
        <f t="shared" si="10"/>
        <v>7941195.8669842137</v>
      </c>
      <c r="AE79">
        <f t="shared" si="24"/>
        <v>0.99265941065574237</v>
      </c>
      <c r="AF79">
        <f t="shared" si="11"/>
        <v>7950165.3780461028</v>
      </c>
      <c r="AG79">
        <f t="shared" si="25"/>
        <v>6499.7119933372287</v>
      </c>
      <c r="AH79" s="1"/>
    </row>
    <row r="80" spans="1:34" x14ac:dyDescent="0.35">
      <c r="B80">
        <f t="shared" si="54"/>
        <v>167.76694261310277</v>
      </c>
      <c r="E80" t="e">
        <f t="shared" ref="E80" si="75">(F80-F79)/F79</f>
        <v>#DIV/0!</v>
      </c>
      <c r="F80" t="e">
        <f t="shared" si="32"/>
        <v>#DIV/0!</v>
      </c>
      <c r="H80" s="10">
        <f t="shared" si="14"/>
        <v>43933</v>
      </c>
      <c r="I80">
        <v>53</v>
      </c>
      <c r="J80">
        <f t="shared" si="15"/>
        <v>56334.333947234765</v>
      </c>
      <c r="K80">
        <f t="shared" si="3"/>
        <v>46280.737504208395</v>
      </c>
      <c r="L80">
        <f t="shared" si="16"/>
        <v>1</v>
      </c>
      <c r="M80">
        <f t="shared" si="4"/>
        <v>21221.52650369468</v>
      </c>
      <c r="N80">
        <f t="shared" si="17"/>
        <v>41652.663753787558</v>
      </c>
      <c r="O80">
        <f t="shared" si="18"/>
        <v>4628.07375042084</v>
      </c>
      <c r="P80">
        <f t="shared" si="5"/>
        <v>500</v>
      </c>
      <c r="Q80">
        <f t="shared" si="6"/>
        <v>4128.07375042084</v>
      </c>
      <c r="R80">
        <f t="shared" si="7"/>
        <v>8.919636922478745E-2</v>
      </c>
      <c r="S80">
        <f t="shared" si="19"/>
        <v>0.91080363077521254</v>
      </c>
      <c r="T80">
        <f>IF(I80&gt;$J$5,VLOOKUP(I80-$J$5,I$27:K$568,3,FALSE),0)</f>
        <v>25059.211000513715</v>
      </c>
      <c r="U80">
        <f>IF(I80&gt;$J$6,VLOOKUP(I80-$J$6,I$27:J$568,2,FALSE),0)</f>
        <v>10053.596443026372</v>
      </c>
      <c r="V80">
        <f t="shared" si="20"/>
        <v>1164.0909307476795</v>
      </c>
      <c r="W80">
        <f t="shared" si="21"/>
        <v>10.476818376729115</v>
      </c>
      <c r="X80">
        <f t="shared" si="22"/>
        <v>1153.6141123709504</v>
      </c>
      <c r="Y80">
        <f t="shared" si="26"/>
        <v>90.482367987237353</v>
      </c>
      <c r="Z80">
        <f t="shared" si="27"/>
        <v>9963.1140750391351</v>
      </c>
      <c r="AA80">
        <f t="shared" si="23"/>
        <v>9148.7727631539983</v>
      </c>
      <c r="AB80">
        <f t="shared" si="8"/>
        <v>7943665.6660527652</v>
      </c>
      <c r="AC80">
        <f t="shared" si="9"/>
        <v>7999909.5176320132</v>
      </c>
      <c r="AD80">
        <f t="shared" si="10"/>
        <v>7933521.5872417521</v>
      </c>
      <c r="AE80">
        <f t="shared" si="24"/>
        <v>0.99170141484176288</v>
      </c>
      <c r="AF80">
        <f t="shared" si="11"/>
        <v>7943665.6660527652</v>
      </c>
      <c r="AG80">
        <f t="shared" si="25"/>
        <v>7339.0707966271802</v>
      </c>
      <c r="AH80" s="1"/>
    </row>
    <row r="81" spans="2:36" x14ac:dyDescent="0.35">
      <c r="B81">
        <f t="shared" si="54"/>
        <v>189.76956367228919</v>
      </c>
      <c r="E81" t="e">
        <f t="shared" ref="E81" si="76">(F81-F80)/F80</f>
        <v>#DIV/0!</v>
      </c>
      <c r="F81" t="e">
        <f t="shared" si="32"/>
        <v>#DIV/0!</v>
      </c>
      <c r="H81" s="10">
        <f t="shared" si="14"/>
        <v>43934</v>
      </c>
      <c r="I81">
        <v>54</v>
      </c>
      <c r="J81">
        <f t="shared" si="15"/>
        <v>63673.404743861945</v>
      </c>
      <c r="K81">
        <f t="shared" si="3"/>
        <v>52304.306684202071</v>
      </c>
      <c r="L81">
        <f t="shared" si="16"/>
        <v>1</v>
      </c>
      <c r="M81">
        <f t="shared" si="4"/>
        <v>23975.154606512075</v>
      </c>
      <c r="N81">
        <f t="shared" si="17"/>
        <v>47073.876015781861</v>
      </c>
      <c r="O81">
        <f t="shared" si="18"/>
        <v>5230.4306684202074</v>
      </c>
      <c r="P81">
        <f t="shared" si="5"/>
        <v>500</v>
      </c>
      <c r="Q81">
        <f t="shared" si="6"/>
        <v>4730.4306684202074</v>
      </c>
      <c r="R81">
        <f t="shared" si="7"/>
        <v>9.0440557734206256E-2</v>
      </c>
      <c r="S81">
        <f t="shared" si="19"/>
        <v>0.90955944226579377</v>
      </c>
      <c r="T81">
        <f>IF(I81&gt;$J$5,VLOOKUP(I81-$J$5,I$27:K$568,3,FALSE),0)</f>
        <v>28329.152077689996</v>
      </c>
      <c r="U81">
        <f>IF(I81&gt;$J$6,VLOOKUP(I81-$J$6,I$27:J$568,2,FALSE),0)</f>
        <v>11369.098059659875</v>
      </c>
      <c r="V81">
        <f t="shared" si="20"/>
        <v>1315.5016166335026</v>
      </c>
      <c r="W81">
        <f t="shared" si="21"/>
        <v>11.839514549701525</v>
      </c>
      <c r="X81">
        <f t="shared" si="22"/>
        <v>1303.6621020838011</v>
      </c>
      <c r="Y81">
        <f t="shared" si="26"/>
        <v>102.32188253693887</v>
      </c>
      <c r="Z81">
        <f t="shared" si="27"/>
        <v>11266.776177122936</v>
      </c>
      <c r="AA81">
        <f t="shared" si="23"/>
        <v>10345.879234290487</v>
      </c>
      <c r="AB81">
        <f t="shared" si="8"/>
        <v>7936326.5952561377</v>
      </c>
      <c r="AC81">
        <f t="shared" si="9"/>
        <v>7999897.6781174634</v>
      </c>
      <c r="AD81">
        <f t="shared" si="10"/>
        <v>7924855.1753139412</v>
      </c>
      <c r="AE81">
        <f t="shared" si="24"/>
        <v>0.99061956717161648</v>
      </c>
      <c r="AF81">
        <f t="shared" si="11"/>
        <v>7936326.5952561377</v>
      </c>
      <c r="AG81">
        <f t="shared" si="25"/>
        <v>8287.6848731228147</v>
      </c>
      <c r="AH81" s="1"/>
    </row>
    <row r="82" spans="2:36" x14ac:dyDescent="0.35">
      <c r="B82">
        <f t="shared" si="54"/>
        <v>214.58622391170559</v>
      </c>
      <c r="E82" t="e">
        <f t="shared" ref="E82" si="77">(F82-F81)/F81</f>
        <v>#DIV/0!</v>
      </c>
      <c r="F82" t="e">
        <f t="shared" si="32"/>
        <v>#DIV/0!</v>
      </c>
      <c r="H82" s="10">
        <f t="shared" si="14"/>
        <v>43935</v>
      </c>
      <c r="I82">
        <v>55</v>
      </c>
      <c r="J82">
        <f t="shared" si="15"/>
        <v>71961.089616984755</v>
      </c>
      <c r="K82">
        <f t="shared" si="3"/>
        <v>59097.065434660857</v>
      </c>
      <c r="L82">
        <f t="shared" si="16"/>
        <v>1</v>
      </c>
      <c r="M82">
        <f t="shared" si="4"/>
        <v>27065.911346182587</v>
      </c>
      <c r="N82">
        <f t="shared" si="17"/>
        <v>53187.358891194774</v>
      </c>
      <c r="O82">
        <f t="shared" si="18"/>
        <v>5909.7065434660863</v>
      </c>
      <c r="P82">
        <f t="shared" si="5"/>
        <v>500</v>
      </c>
      <c r="Q82">
        <f t="shared" si="6"/>
        <v>5409.7065434660863</v>
      </c>
      <c r="R82">
        <f t="shared" si="7"/>
        <v>9.1539343005909296E-2</v>
      </c>
      <c r="S82">
        <f t="shared" si="19"/>
        <v>0.90846065699409073</v>
      </c>
      <c r="T82">
        <f>IF(I82&gt;$J$5,VLOOKUP(I82-$J$5,I$27:K$568,3,FALSE),0)</f>
        <v>32031.15408847827</v>
      </c>
      <c r="U82">
        <f>IF(I82&gt;$J$6,VLOOKUP(I82-$J$6,I$27:J$568,2,FALSE),0)</f>
        <v>12864.024182323898</v>
      </c>
      <c r="V82">
        <f t="shared" si="20"/>
        <v>1494.9261226640228</v>
      </c>
      <c r="W82">
        <f t="shared" si="21"/>
        <v>13.454335103976206</v>
      </c>
      <c r="X82">
        <f t="shared" si="22"/>
        <v>1481.4717875600466</v>
      </c>
      <c r="Y82">
        <f t="shared" si="26"/>
        <v>115.77621764091508</v>
      </c>
      <c r="Z82">
        <f t="shared" si="27"/>
        <v>12748.247964682983</v>
      </c>
      <c r="AA82">
        <f t="shared" si="23"/>
        <v>11706.262005914747</v>
      </c>
      <c r="AB82">
        <f t="shared" si="8"/>
        <v>7928038.9103830149</v>
      </c>
      <c r="AC82">
        <f t="shared" si="9"/>
        <v>7999884.2237823587</v>
      </c>
      <c r="AD82">
        <f t="shared" si="10"/>
        <v>7915059.1099830493</v>
      </c>
      <c r="AE82">
        <f t="shared" si="24"/>
        <v>0.98939670732394625</v>
      </c>
      <c r="AF82">
        <f t="shared" si="11"/>
        <v>7928038.9103830149</v>
      </c>
      <c r="AG82">
        <f t="shared" si="25"/>
        <v>9359.1368748406712</v>
      </c>
      <c r="AH82" s="1"/>
    </row>
    <row r="83" spans="2:36" x14ac:dyDescent="0.35">
      <c r="B83">
        <f t="shared" si="54"/>
        <v>242.63091160361054</v>
      </c>
      <c r="E83" t="e">
        <f t="shared" ref="E83" si="78">(F83-F82)/F82</f>
        <v>#DIV/0!</v>
      </c>
      <c r="F83" t="e">
        <f t="shared" si="32"/>
        <v>#DIV/0!</v>
      </c>
      <c r="H83" s="10">
        <f t="shared" si="14"/>
        <v>43936</v>
      </c>
      <c r="I83">
        <v>56</v>
      </c>
      <c r="J83">
        <f t="shared" si="15"/>
        <v>81320.226491825422</v>
      </c>
      <c r="K83">
        <f t="shared" si="3"/>
        <v>66761.818083109218</v>
      </c>
      <c r="L83">
        <f t="shared" si="16"/>
        <v>1</v>
      </c>
      <c r="M83">
        <f t="shared" si="4"/>
        <v>30543.966324331697</v>
      </c>
      <c r="N83">
        <f t="shared" si="17"/>
        <v>60085.6362747983</v>
      </c>
      <c r="O83">
        <f t="shared" si="18"/>
        <v>6676.181808310922</v>
      </c>
      <c r="P83">
        <f t="shared" si="5"/>
        <v>500</v>
      </c>
      <c r="Q83">
        <f t="shared" si="6"/>
        <v>6176.181808310922</v>
      </c>
      <c r="R83">
        <f t="shared" si="7"/>
        <v>9.251068927785086E-2</v>
      </c>
      <c r="S83">
        <f t="shared" si="19"/>
        <v>0.90748931072214911</v>
      </c>
      <c r="T83">
        <f>IF(I83&gt;$J$5,VLOOKUP(I83-$J$5,I$27:K$568,3,FALSE),0)</f>
        <v>36217.85175877752</v>
      </c>
      <c r="U83">
        <f>IF(I83&gt;$J$6,VLOOKUP(I83-$J$6,I$27:J$568,2,FALSE),0)</f>
        <v>14558.408408716203</v>
      </c>
      <c r="V83">
        <f t="shared" si="20"/>
        <v>1694.3842263923052</v>
      </c>
      <c r="W83">
        <f t="shared" si="21"/>
        <v>15.249458037530747</v>
      </c>
      <c r="X83">
        <f t="shared" si="22"/>
        <v>1679.1347683547745</v>
      </c>
      <c r="Y83">
        <f t="shared" si="26"/>
        <v>131.02567567844582</v>
      </c>
      <c r="Z83">
        <f t="shared" si="27"/>
        <v>14427.382733037757</v>
      </c>
      <c r="AA83">
        <f t="shared" si="23"/>
        <v>13248.151651931745</v>
      </c>
      <c r="AB83">
        <f t="shared" si="8"/>
        <v>7918679.7735081743</v>
      </c>
      <c r="AC83">
        <f t="shared" si="9"/>
        <v>7999868.9743243214</v>
      </c>
      <c r="AD83">
        <f t="shared" si="10"/>
        <v>7903990.3394237794</v>
      </c>
      <c r="AE83">
        <f t="shared" si="24"/>
        <v>0.98801497434417163</v>
      </c>
      <c r="AF83">
        <f t="shared" si="11"/>
        <v>7918679.7735081743</v>
      </c>
      <c r="AG83">
        <f t="shared" si="25"/>
        <v>10567.663236329719</v>
      </c>
      <c r="AH83" s="1"/>
      <c r="AJ83" s="2"/>
    </row>
    <row r="84" spans="2:36" x14ac:dyDescent="0.35">
      <c r="B84">
        <f t="shared" si="54"/>
        <v>274.35239826647717</v>
      </c>
      <c r="E84" t="e">
        <f t="shared" ref="E84" si="79">(F84-F83)/F83</f>
        <v>#DIV/0!</v>
      </c>
      <c r="F84" t="e">
        <f t="shared" si="32"/>
        <v>#DIV/0!</v>
      </c>
      <c r="H84" s="10">
        <f t="shared" si="14"/>
        <v>43937</v>
      </c>
      <c r="I84">
        <v>57</v>
      </c>
      <c r="J84">
        <f t="shared" si="15"/>
        <v>91887.889728155147</v>
      </c>
      <c r="K84">
        <f t="shared" si="3"/>
        <v>75412.771723127473</v>
      </c>
      <c r="L84">
        <f t="shared" si="16"/>
        <v>1</v>
      </c>
      <c r="M84">
        <f t="shared" si="4"/>
        <v>34467.655281508632</v>
      </c>
      <c r="N84">
        <f t="shared" si="17"/>
        <v>67871.494550814721</v>
      </c>
      <c r="O84">
        <f t="shared" si="18"/>
        <v>7541.277172312748</v>
      </c>
      <c r="P84">
        <f t="shared" si="5"/>
        <v>500</v>
      </c>
      <c r="Q84">
        <f t="shared" si="6"/>
        <v>7041.277172312748</v>
      </c>
      <c r="R84">
        <f t="shared" si="7"/>
        <v>9.3369823326004867E-2</v>
      </c>
      <c r="S84">
        <f t="shared" si="19"/>
        <v>0.90663017667399515</v>
      </c>
      <c r="T84">
        <f>IF(I84&gt;$J$5,VLOOKUP(I84-$J$5,I$27:K$568,3,FALSE),0)</f>
        <v>40945.11644161884</v>
      </c>
      <c r="U84">
        <f>IF(I84&gt;$J$6,VLOOKUP(I84-$J$6,I$27:J$568,2,FALSE),0)</f>
        <v>16475.118005027678</v>
      </c>
      <c r="V84">
        <f t="shared" si="20"/>
        <v>1916.7095963114753</v>
      </c>
      <c r="W84">
        <f t="shared" si="21"/>
        <v>17.250386366803276</v>
      </c>
      <c r="X84">
        <f t="shared" si="22"/>
        <v>1899.459209944672</v>
      </c>
      <c r="Y84">
        <f t="shared" si="26"/>
        <v>148.27606204524909</v>
      </c>
      <c r="Z84">
        <f t="shared" si="27"/>
        <v>16326.84194298243</v>
      </c>
      <c r="AA84">
        <f t="shared" si="23"/>
        <v>14992.357384575187</v>
      </c>
      <c r="AB84">
        <f t="shared" si="8"/>
        <v>7908112.110271845</v>
      </c>
      <c r="AC84">
        <f t="shared" si="9"/>
        <v>7999851.7239379548</v>
      </c>
      <c r="AD84">
        <f t="shared" si="10"/>
        <v>7891488.7162047718</v>
      </c>
      <c r="AE84">
        <f t="shared" si="24"/>
        <v>0.98645437297182292</v>
      </c>
      <c r="AF84">
        <f t="shared" si="11"/>
        <v>7908112.110271845</v>
      </c>
      <c r="AG84">
        <f t="shared" si="25"/>
        <v>11928.116284238027</v>
      </c>
      <c r="AH84" s="1"/>
    </row>
    <row r="85" spans="2:36" x14ac:dyDescent="0.35">
      <c r="B85">
        <f t="shared" si="54"/>
        <v>310.23910783463026</v>
      </c>
      <c r="E85" t="e">
        <f t="shared" ref="E85" si="80">(F85-F84)/F84</f>
        <v>#DIV/0!</v>
      </c>
      <c r="F85" t="e">
        <f t="shared" si="32"/>
        <v>#DIV/0!</v>
      </c>
      <c r="H85" s="10">
        <f t="shared" si="14"/>
        <v>43938</v>
      </c>
      <c r="I85">
        <v>58</v>
      </c>
      <c r="J85">
        <f t="shared" si="15"/>
        <v>103816.00601239318</v>
      </c>
      <c r="K85">
        <f t="shared" si="3"/>
        <v>85175.234610937303</v>
      </c>
      <c r="L85">
        <f t="shared" si="16"/>
        <v>1</v>
      </c>
      <c r="M85">
        <f t="shared" si="4"/>
        <v>38894.497106728908</v>
      </c>
      <c r="N85">
        <f t="shared" si="17"/>
        <v>76657.71114984357</v>
      </c>
      <c r="O85">
        <f t="shared" si="18"/>
        <v>8517.5234610937314</v>
      </c>
      <c r="P85">
        <f t="shared" si="5"/>
        <v>500</v>
      </c>
      <c r="Q85">
        <f t="shared" si="6"/>
        <v>8017.5234610937314</v>
      </c>
      <c r="R85">
        <f t="shared" si="7"/>
        <v>9.4129749072205143E-2</v>
      </c>
      <c r="S85">
        <f t="shared" si="19"/>
        <v>0.90587025092779483</v>
      </c>
      <c r="T85">
        <f>IF(I85&gt;$J$5,VLOOKUP(I85-$J$5,I$27:K$568,3,FALSE),0)</f>
        <v>46280.737504208395</v>
      </c>
      <c r="U85">
        <f>IF(I85&gt;$J$6,VLOOKUP(I85-$J$6,I$27:J$568,2,FALSE),0)</f>
        <v>18640.771401455866</v>
      </c>
      <c r="V85">
        <f t="shared" si="20"/>
        <v>2165.653396428188</v>
      </c>
      <c r="W85">
        <f t="shared" si="21"/>
        <v>19.49088056785369</v>
      </c>
      <c r="X85">
        <f t="shared" si="22"/>
        <v>2146.1625158603342</v>
      </c>
      <c r="Y85">
        <f t="shared" si="26"/>
        <v>167.76694261310277</v>
      </c>
      <c r="Z85">
        <f t="shared" si="27"/>
        <v>18473.004458842763</v>
      </c>
      <c r="AA85">
        <f t="shared" si="23"/>
        <v>16963.10197532484</v>
      </c>
      <c r="AB85">
        <f t="shared" si="8"/>
        <v>7896183.9939876068</v>
      </c>
      <c r="AC85">
        <f t="shared" si="9"/>
        <v>7999832.2330573872</v>
      </c>
      <c r="AD85">
        <f t="shared" si="10"/>
        <v>7877375.4556435384</v>
      </c>
      <c r="AE85">
        <f t="shared" si="24"/>
        <v>0.98469258181342534</v>
      </c>
      <c r="AF85">
        <f t="shared" si="11"/>
        <v>7896183.9939876068</v>
      </c>
      <c r="AG85">
        <f t="shared" si="25"/>
        <v>13458.407953526303</v>
      </c>
      <c r="AH85" s="1"/>
    </row>
    <row r="86" spans="2:36" x14ac:dyDescent="0.35">
      <c r="B86">
        <f t="shared" si="54"/>
        <v>350.82632780588591</v>
      </c>
      <c r="E86" t="e">
        <f t="shared" ref="E86" si="81">(F86-F85)/F85</f>
        <v>#DIV/0!</v>
      </c>
      <c r="F86" t="e">
        <f t="shared" si="32"/>
        <v>#DIV/0!</v>
      </c>
      <c r="H86" s="10">
        <f t="shared" si="14"/>
        <v>43939</v>
      </c>
      <c r="I86">
        <v>59</v>
      </c>
      <c r="J86">
        <f t="shared" si="15"/>
        <v>117274.41396591948</v>
      </c>
      <c r="K86">
        <f t="shared" si="3"/>
        <v>96188.906891220671</v>
      </c>
      <c r="L86">
        <f t="shared" si="16"/>
        <v>1</v>
      </c>
      <c r="M86">
        <f t="shared" si="4"/>
        <v>43884.6002070186</v>
      </c>
      <c r="N86">
        <f t="shared" si="17"/>
        <v>86570.016202098603</v>
      </c>
      <c r="O86">
        <f t="shared" si="18"/>
        <v>9618.8906891220668</v>
      </c>
      <c r="P86">
        <f t="shared" si="5"/>
        <v>500</v>
      </c>
      <c r="Q86">
        <f t="shared" si="6"/>
        <v>9118.8906891220668</v>
      </c>
      <c r="R86">
        <f t="shared" si="7"/>
        <v>9.4801895393556698E-2</v>
      </c>
      <c r="S86">
        <f t="shared" si="19"/>
        <v>0.90519810460644334</v>
      </c>
      <c r="T86">
        <f>IF(I86&gt;$J$5,VLOOKUP(I86-$J$5,I$27:K$568,3,FALSE),0)</f>
        <v>52304.306684202071</v>
      </c>
      <c r="U86">
        <f>IF(I86&gt;$J$6,VLOOKUP(I86-$J$6,I$27:J$568,2,FALSE),0)</f>
        <v>21085.507074698802</v>
      </c>
      <c r="V86">
        <f t="shared" si="20"/>
        <v>2444.7356732429362</v>
      </c>
      <c r="W86">
        <f t="shared" si="21"/>
        <v>22.002621059186428</v>
      </c>
      <c r="X86">
        <f t="shared" si="22"/>
        <v>2422.7330521837498</v>
      </c>
      <c r="Y86">
        <f t="shared" si="26"/>
        <v>189.76956367228919</v>
      </c>
      <c r="Z86">
        <f t="shared" si="27"/>
        <v>20895.737511026513</v>
      </c>
      <c r="AA86">
        <f t="shared" si="23"/>
        <v>19187.81143797591</v>
      </c>
      <c r="AB86">
        <f t="shared" si="8"/>
        <v>7882725.5860340809</v>
      </c>
      <c r="AC86">
        <f t="shared" si="9"/>
        <v>7999810.2304363279</v>
      </c>
      <c r="AD86">
        <f t="shared" si="10"/>
        <v>7861450.30939571</v>
      </c>
      <c r="AE86">
        <f t="shared" si="24"/>
        <v>0.98270459960234935</v>
      </c>
      <c r="AF86">
        <f t="shared" si="11"/>
        <v>7882725.5860340809</v>
      </c>
      <c r="AG86">
        <f t="shared" si="25"/>
        <v>15179.350524587144</v>
      </c>
      <c r="AH86" s="1"/>
    </row>
    <row r="87" spans="2:36" x14ac:dyDescent="0.35">
      <c r="B87">
        <f t="shared" si="54"/>
        <v>400.69125364661068</v>
      </c>
      <c r="E87" t="e">
        <f t="shared" ref="E87" si="82">(F87-F86)/F86</f>
        <v>#DIV/0!</v>
      </c>
      <c r="F87" t="e">
        <f t="shared" si="32"/>
        <v>#DIV/0!</v>
      </c>
      <c r="H87" s="10">
        <f t="shared" si="14"/>
        <v>43940</v>
      </c>
      <c r="I87">
        <v>60</v>
      </c>
      <c r="J87">
        <f t="shared" si="15"/>
        <v>132453.76449050661</v>
      </c>
      <c r="K87">
        <f t="shared" si="3"/>
        <v>108610.85072253933</v>
      </c>
      <c r="L87">
        <f t="shared" si="16"/>
        <v>1</v>
      </c>
      <c r="M87">
        <f t="shared" si="4"/>
        <v>49513.785287878469</v>
      </c>
      <c r="N87">
        <f t="shared" si="17"/>
        <v>97749.765650285393</v>
      </c>
      <c r="O87">
        <f t="shared" si="18"/>
        <v>10861.085072253933</v>
      </c>
      <c r="P87">
        <f t="shared" si="5"/>
        <v>500</v>
      </c>
      <c r="Q87">
        <f t="shared" si="6"/>
        <v>10361.085072253933</v>
      </c>
      <c r="R87">
        <f t="shared" si="7"/>
        <v>9.5396408400507643E-2</v>
      </c>
      <c r="S87">
        <f t="shared" si="19"/>
        <v>0.90460359159949233</v>
      </c>
      <c r="T87">
        <f>IF(I87&gt;$J$5,VLOOKUP(I87-$J$5,I$27:K$568,3,FALSE),0)</f>
        <v>59097.065434660857</v>
      </c>
      <c r="U87">
        <f>IF(I87&gt;$J$6,VLOOKUP(I87-$J$6,I$27:J$568,2,FALSE),0)</f>
        <v>23842.913767967289</v>
      </c>
      <c r="V87">
        <f t="shared" si="20"/>
        <v>2757.4066932684873</v>
      </c>
      <c r="W87">
        <f t="shared" si="21"/>
        <v>24.816660239416382</v>
      </c>
      <c r="X87">
        <f t="shared" si="22"/>
        <v>2732.590033029071</v>
      </c>
      <c r="Y87">
        <f t="shared" si="26"/>
        <v>214.58622391170559</v>
      </c>
      <c r="Z87">
        <f t="shared" si="27"/>
        <v>23628.327544055584</v>
      </c>
      <c r="AA87">
        <f t="shared" si="23"/>
        <v>21697.051528850236</v>
      </c>
      <c r="AB87">
        <f t="shared" si="8"/>
        <v>7867546.2355094934</v>
      </c>
      <c r="AC87">
        <f t="shared" si="9"/>
        <v>7999785.4137760885</v>
      </c>
      <c r="AD87">
        <f t="shared" si="10"/>
        <v>7843488.7355176145</v>
      </c>
      <c r="AE87">
        <f t="shared" si="24"/>
        <v>0.98046239115497746</v>
      </c>
      <c r="AF87">
        <f t="shared" si="11"/>
        <v>7867546.2355094934</v>
      </c>
      <c r="AG87">
        <f t="shared" si="25"/>
        <v>17111.560090005252</v>
      </c>
      <c r="AH87" s="1"/>
    </row>
    <row r="88" spans="2:36" x14ac:dyDescent="0.35">
      <c r="B88">
        <f t="shared" si="54"/>
        <v>483.52227102361849</v>
      </c>
      <c r="E88" t="e">
        <f t="shared" ref="E88" si="83">(F88-F87)/F87</f>
        <v>#DIV/0!</v>
      </c>
      <c r="F88" t="e">
        <f t="shared" si="32"/>
        <v>#DIV/0!</v>
      </c>
      <c r="H88" s="10">
        <f t="shared" si="14"/>
        <v>43941</v>
      </c>
      <c r="I88">
        <v>61</v>
      </c>
      <c r="J88">
        <f t="shared" si="15"/>
        <v>149565.32458051186</v>
      </c>
      <c r="K88">
        <f t="shared" si="3"/>
        <v>122606.33440233291</v>
      </c>
      <c r="L88">
        <f t="shared" si="16"/>
        <v>1</v>
      </c>
      <c r="M88">
        <f t="shared" si="4"/>
        <v>55844.516319223694</v>
      </c>
      <c r="N88">
        <f t="shared" si="17"/>
        <v>110345.70096209963</v>
      </c>
      <c r="O88">
        <f t="shared" si="18"/>
        <v>12260.633440233292</v>
      </c>
      <c r="P88">
        <f t="shared" si="5"/>
        <v>500</v>
      </c>
      <c r="Q88">
        <f t="shared" si="6"/>
        <v>11760.633440233292</v>
      </c>
      <c r="R88">
        <f t="shared" si="7"/>
        <v>9.59219072779776E-2</v>
      </c>
      <c r="S88">
        <f t="shared" si="19"/>
        <v>0.90407809272202244</v>
      </c>
      <c r="T88">
        <f>IF(I88&gt;$J$5,VLOOKUP(I88-$J$5,I$27:K$568,3,FALSE),0)</f>
        <v>66761.818083109218</v>
      </c>
      <c r="U88">
        <f>IF(I88&gt;$J$6,VLOOKUP(I88-$J$6,I$27:J$568,2,FALSE),0)</f>
        <v>26958.990178178952</v>
      </c>
      <c r="V88">
        <f t="shared" si="20"/>
        <v>3116.0764102116627</v>
      </c>
      <c r="W88">
        <f t="shared" si="21"/>
        <v>28.044687691904965</v>
      </c>
      <c r="X88">
        <f t="shared" si="22"/>
        <v>3088.0317225197577</v>
      </c>
      <c r="Y88">
        <f t="shared" si="26"/>
        <v>242.63091160361054</v>
      </c>
      <c r="Z88">
        <f t="shared" si="27"/>
        <v>26716.359266575342</v>
      </c>
      <c r="AA88">
        <f t="shared" si="23"/>
        <v>24532.681062142849</v>
      </c>
      <c r="AB88">
        <f t="shared" si="8"/>
        <v>7850434.675419488</v>
      </c>
      <c r="AC88">
        <f t="shared" si="9"/>
        <v>7999757.3690883964</v>
      </c>
      <c r="AD88">
        <f t="shared" si="10"/>
        <v>7823233.0543297054</v>
      </c>
      <c r="AE88">
        <f t="shared" si="24"/>
        <v>0.97793379141212544</v>
      </c>
      <c r="AF88">
        <f t="shared" si="11"/>
        <v>7850434.675419488</v>
      </c>
      <c r="AG88">
        <f t="shared" si="25"/>
        <v>19281.035727811162</v>
      </c>
      <c r="AH88" s="1"/>
    </row>
    <row r="89" spans="2:36" x14ac:dyDescent="0.35">
      <c r="B89">
        <f t="shared" si="54"/>
        <v>603.5078706904801</v>
      </c>
      <c r="E89" t="e">
        <f t="shared" ref="E89" si="84">(F89-F88)/F88</f>
        <v>#DIV/0!</v>
      </c>
      <c r="F89" t="e">
        <f t="shared" si="32"/>
        <v>#DIV/0!</v>
      </c>
      <c r="H89" s="10">
        <f t="shared" si="14"/>
        <v>43942</v>
      </c>
      <c r="I89">
        <v>62</v>
      </c>
      <c r="J89">
        <f t="shared" si="15"/>
        <v>168846.36030832303</v>
      </c>
      <c r="K89">
        <f t="shared" si="3"/>
        <v>138362.76050093668</v>
      </c>
      <c r="L89">
        <f t="shared" si="16"/>
        <v>1</v>
      </c>
      <c r="M89">
        <f t="shared" si="4"/>
        <v>62949.988777809209</v>
      </c>
      <c r="N89">
        <f t="shared" si="17"/>
        <v>124526.48445084301</v>
      </c>
      <c r="O89">
        <f t="shared" si="18"/>
        <v>13836.276050093669</v>
      </c>
      <c r="P89">
        <f t="shared" si="5"/>
        <v>500</v>
      </c>
      <c r="Q89">
        <f t="shared" si="6"/>
        <v>13336.276050093669</v>
      </c>
      <c r="R89">
        <f t="shared" si="7"/>
        <v>9.6386310896156097E-2</v>
      </c>
      <c r="S89">
        <f t="shared" si="19"/>
        <v>0.90361368910384388</v>
      </c>
      <c r="T89">
        <f>IF(I89&gt;$J$5,VLOOKUP(I89-$J$5,I$27:K$568,3,FALSE),0)</f>
        <v>75412.771723127473</v>
      </c>
      <c r="U89">
        <f>IF(I89&gt;$J$6,VLOOKUP(I89-$J$6,I$27:J$568,2,FALSE),0)</f>
        <v>30483.599807386356</v>
      </c>
      <c r="V89">
        <f t="shared" si="20"/>
        <v>3524.6096292074035</v>
      </c>
      <c r="W89">
        <f t="shared" si="21"/>
        <v>31.721486662866631</v>
      </c>
      <c r="X89">
        <f t="shared" si="22"/>
        <v>3492.888142544537</v>
      </c>
      <c r="Y89">
        <f t="shared" si="26"/>
        <v>274.35239826647717</v>
      </c>
      <c r="Z89">
        <f t="shared" si="27"/>
        <v>30209.247409119878</v>
      </c>
      <c r="AA89">
        <f t="shared" si="23"/>
        <v>27740.075824721585</v>
      </c>
      <c r="AB89">
        <f t="shared" si="8"/>
        <v>7831153.6396916769</v>
      </c>
      <c r="AC89">
        <f t="shared" si="9"/>
        <v>7999725.6476017339</v>
      </c>
      <c r="AD89">
        <f t="shared" si="10"/>
        <v>7800395.6874860246</v>
      </c>
      <c r="AE89">
        <f t="shared" si="24"/>
        <v>0.97508290047728485</v>
      </c>
      <c r="AF89">
        <f t="shared" si="11"/>
        <v>7831153.6396916769</v>
      </c>
      <c r="AG89">
        <f t="shared" si="25"/>
        <v>21715.968101536826</v>
      </c>
      <c r="AH89" s="1"/>
    </row>
    <row r="90" spans="2:36" x14ac:dyDescent="0.35">
      <c r="B90">
        <f t="shared" si="54"/>
        <v>765.46141052183907</v>
      </c>
      <c r="E90" t="e">
        <f t="shared" ref="E90" si="85">(F90-F89)/F89</f>
        <v>#DIV/0!</v>
      </c>
      <c r="F90" t="e">
        <f t="shared" si="32"/>
        <v>#DIV/0!</v>
      </c>
      <c r="H90" s="10">
        <f t="shared" si="14"/>
        <v>43943</v>
      </c>
      <c r="I90">
        <v>63</v>
      </c>
      <c r="J90">
        <f t="shared" si="15"/>
        <v>190562.32840985985</v>
      </c>
      <c r="K90">
        <f t="shared" si="3"/>
        <v>156091.31642823428</v>
      </c>
      <c r="L90">
        <f t="shared" si="16"/>
        <v>1</v>
      </c>
      <c r="M90">
        <f t="shared" si="4"/>
        <v>70916.081817296974</v>
      </c>
      <c r="N90">
        <f t="shared" si="17"/>
        <v>140482.18478541085</v>
      </c>
      <c r="O90">
        <f t="shared" si="18"/>
        <v>15609.131642823428</v>
      </c>
      <c r="P90">
        <f t="shared" si="5"/>
        <v>500</v>
      </c>
      <c r="Q90">
        <f t="shared" si="6"/>
        <v>15109.131642823428</v>
      </c>
      <c r="R90">
        <f t="shared" si="7"/>
        <v>9.6796746856639623E-2</v>
      </c>
      <c r="S90">
        <f t="shared" si="19"/>
        <v>0.90320325314336036</v>
      </c>
      <c r="T90">
        <f>IF(I90&gt;$J$5,VLOOKUP(I90-$J$5,I$27:K$568,3,FALSE),0)</f>
        <v>85175.234610937303</v>
      </c>
      <c r="U90">
        <f>IF(I90&gt;$J$6,VLOOKUP(I90-$J$6,I$27:J$568,2,FALSE),0)</f>
        <v>34471.01198162559</v>
      </c>
      <c r="V90">
        <f t="shared" si="20"/>
        <v>3987.4121742392344</v>
      </c>
      <c r="W90">
        <f t="shared" si="21"/>
        <v>35.886709568153108</v>
      </c>
      <c r="X90">
        <f t="shared" si="22"/>
        <v>3951.5254646710814</v>
      </c>
      <c r="Y90">
        <f t="shared" si="26"/>
        <v>310.23910783463026</v>
      </c>
      <c r="Z90">
        <f t="shared" si="27"/>
        <v>34160.772873790957</v>
      </c>
      <c r="AA90">
        <f t="shared" si="23"/>
        <v>31368.620903279287</v>
      </c>
      <c r="AB90">
        <f t="shared" si="8"/>
        <v>7809437.6715901401</v>
      </c>
      <c r="AC90">
        <f t="shared" si="9"/>
        <v>7999689.7608921658</v>
      </c>
      <c r="AD90">
        <f t="shared" si="10"/>
        <v>7774656.4205006799</v>
      </c>
      <c r="AE90">
        <f t="shared" si="24"/>
        <v>0.97186974156277917</v>
      </c>
      <c r="AF90">
        <f t="shared" si="11"/>
        <v>7809437.6715901401</v>
      </c>
      <c r="AG90">
        <f t="shared" si="25"/>
        <v>24446.35706347978</v>
      </c>
      <c r="AH90" s="1"/>
    </row>
    <row r="91" spans="2:36" x14ac:dyDescent="0.35">
      <c r="B91">
        <f t="shared" si="54"/>
        <v>974.84565417797955</v>
      </c>
      <c r="E91" t="e">
        <f t="shared" ref="E91" si="86">(F91-F90)/F90</f>
        <v>#DIV/0!</v>
      </c>
      <c r="F91" t="e">
        <f t="shared" si="32"/>
        <v>#DIV/0!</v>
      </c>
      <c r="H91" s="10">
        <f t="shared" si="14"/>
        <v>43944</v>
      </c>
      <c r="I91">
        <v>64</v>
      </c>
      <c r="J91">
        <f t="shared" si="15"/>
        <v>215008.68547333963</v>
      </c>
      <c r="K91">
        <f t="shared" si="3"/>
        <v>176027.98238379674</v>
      </c>
      <c r="L91">
        <f t="shared" si="16"/>
        <v>1</v>
      </c>
      <c r="M91">
        <f t="shared" si="4"/>
        <v>79839.07549257607</v>
      </c>
      <c r="N91">
        <f t="shared" si="17"/>
        <v>158425.18414541706</v>
      </c>
      <c r="O91">
        <f t="shared" si="18"/>
        <v>17602.798238379673</v>
      </c>
      <c r="P91">
        <f t="shared" si="5"/>
        <v>500</v>
      </c>
      <c r="Q91">
        <f t="shared" si="6"/>
        <v>17102.798238379673</v>
      </c>
      <c r="R91">
        <f t="shared" si="7"/>
        <v>9.7159542515747058E-2</v>
      </c>
      <c r="S91">
        <f t="shared" si="19"/>
        <v>0.9028404574842529</v>
      </c>
      <c r="T91">
        <f>IF(I91&gt;$J$5,VLOOKUP(I91-$J$5,I$27:K$568,3,FALSE),0)</f>
        <v>96188.906891220671</v>
      </c>
      <c r="U91">
        <f>IF(I91&gt;$J$6,VLOOKUP(I91-$J$6,I$27:J$568,2,FALSE),0)</f>
        <v>38980.703089542883</v>
      </c>
      <c r="V91">
        <f t="shared" si="20"/>
        <v>4509.6911079172933</v>
      </c>
      <c r="W91">
        <f t="shared" si="21"/>
        <v>40.587219971255642</v>
      </c>
      <c r="X91">
        <f t="shared" si="22"/>
        <v>4469.1038879460375</v>
      </c>
      <c r="Y91">
        <f t="shared" si="26"/>
        <v>350.82632780588591</v>
      </c>
      <c r="Z91">
        <f t="shared" si="27"/>
        <v>38629.876761736996</v>
      </c>
      <c r="AA91">
        <f t="shared" si="23"/>
        <v>35472.439811484022</v>
      </c>
      <c r="AB91">
        <f t="shared" si="8"/>
        <v>7784991.3145266604</v>
      </c>
      <c r="AC91">
        <f t="shared" si="9"/>
        <v>7999649.1736721937</v>
      </c>
      <c r="AD91">
        <f t="shared" si="10"/>
        <v>7745659.7851093113</v>
      </c>
      <c r="AE91">
        <f t="shared" si="24"/>
        <v>0.96824993408476068</v>
      </c>
      <c r="AF91">
        <f t="shared" si="11"/>
        <v>7784991.3145266604</v>
      </c>
      <c r="AG91">
        <f t="shared" si="25"/>
        <v>27504.592619593441</v>
      </c>
      <c r="AH91" s="1"/>
    </row>
    <row r="92" spans="2:36" x14ac:dyDescent="0.35">
      <c r="B92">
        <f t="shared" si="54"/>
        <v>1237.8024979200129</v>
      </c>
      <c r="E92" t="e">
        <f t="shared" ref="E92" si="87">(F92-F91)/F91</f>
        <v>#DIV/0!</v>
      </c>
      <c r="F92" t="e">
        <f t="shared" si="32"/>
        <v>#DIV/0!</v>
      </c>
      <c r="H92" s="10">
        <f t="shared" si="14"/>
        <v>43945</v>
      </c>
      <c r="I92">
        <v>65</v>
      </c>
      <c r="J92">
        <f t="shared" si="15"/>
        <v>242513.27809293306</v>
      </c>
      <c r="K92">
        <f t="shared" ref="K92:K155" si="88">J92-U92</f>
        <v>198435.27648657569</v>
      </c>
      <c r="L92">
        <f t="shared" si="16"/>
        <v>1</v>
      </c>
      <c r="M92">
        <f t="shared" ref="M92:M155" si="89">MAX(K92-T92,0)</f>
        <v>89824.425764036365</v>
      </c>
      <c r="N92">
        <f t="shared" si="17"/>
        <v>178591.74883791813</v>
      </c>
      <c r="O92">
        <f t="shared" si="18"/>
        <v>19843.527648657571</v>
      </c>
      <c r="P92">
        <f t="shared" ref="P92:P155" si="90">MIN($J$13,O92)</f>
        <v>500</v>
      </c>
      <c r="Q92">
        <f t="shared" ref="Q92:Q155" si="91">ABS(P92-O92)</f>
        <v>19343.527648657571</v>
      </c>
      <c r="R92">
        <f t="shared" ref="R92:R155" si="92">IFERROR(Q92/K92,0)</f>
        <v>9.7480286726973051E-2</v>
      </c>
      <c r="S92">
        <f t="shared" si="19"/>
        <v>0.90251971327302694</v>
      </c>
      <c r="T92">
        <f>IF(I92&gt;$J$5,VLOOKUP(I92-$J$5,I$27:K$568,3,FALSE),0)</f>
        <v>108610.85072253933</v>
      </c>
      <c r="U92">
        <f>IF(I92&gt;$J$6,VLOOKUP(I92-$J$6,I$27:J$568,2,FALSE),0)</f>
        <v>44078.001606357378</v>
      </c>
      <c r="V92">
        <f t="shared" si="20"/>
        <v>5097.2985168144951</v>
      </c>
      <c r="W92">
        <f t="shared" si="21"/>
        <v>49.864925840724766</v>
      </c>
      <c r="X92">
        <f t="shared" si="22"/>
        <v>5047.4335909737702</v>
      </c>
      <c r="Y92">
        <f t="shared" si="26"/>
        <v>400.69125364661068</v>
      </c>
      <c r="Z92">
        <f t="shared" si="27"/>
        <v>43677.310352710767</v>
      </c>
      <c r="AA92">
        <f t="shared" si="23"/>
        <v>40110.981461785217</v>
      </c>
      <c r="AB92">
        <f t="shared" ref="AB92:AB155" si="93">$J$3-J92</f>
        <v>7757486.7219070671</v>
      </c>
      <c r="AC92">
        <f t="shared" ref="AC92:AC155" si="94">$J$3-Y92</f>
        <v>7999599.3087463537</v>
      </c>
      <c r="AD92">
        <f t="shared" ref="AD92:AD155" si="95">AC92-J92-U92</f>
        <v>7713008.0290470636</v>
      </c>
      <c r="AE92">
        <f t="shared" si="24"/>
        <v>0.96417429565679047</v>
      </c>
      <c r="AF92">
        <f t="shared" ref="AF92:AF155" si="96">$J$3-J92</f>
        <v>7757486.7219070671</v>
      </c>
      <c r="AG92">
        <f t="shared" si="25"/>
        <v>30925.840813037572</v>
      </c>
      <c r="AH92" s="1"/>
    </row>
    <row r="93" spans="2:36" x14ac:dyDescent="0.35">
      <c r="B93">
        <f t="shared" ref="B93:B105" si="97">Y98</f>
        <v>1561.185659736499</v>
      </c>
      <c r="E93" t="e">
        <f t="shared" ref="E93" si="98">(F93-F92)/F92</f>
        <v>#DIV/0!</v>
      </c>
      <c r="F93" t="e">
        <f t="shared" si="32"/>
        <v>#DIV/0!</v>
      </c>
      <c r="H93" s="10">
        <f t="shared" ref="H93:H156" si="99">$J$15+I93</f>
        <v>43946</v>
      </c>
      <c r="I93">
        <v>66</v>
      </c>
      <c r="J93">
        <f t="shared" ref="J93:J156" si="100">J92+AG92</f>
        <v>273439.11890597065</v>
      </c>
      <c r="K93">
        <f t="shared" si="88"/>
        <v>223604.49695207312</v>
      </c>
      <c r="L93">
        <f t="shared" ref="L93:L156" si="101">IF(K93&gt;1,1,0)</f>
        <v>1</v>
      </c>
      <c r="M93">
        <f t="shared" si="89"/>
        <v>100998.16254974021</v>
      </c>
      <c r="N93">
        <f t="shared" ref="N93:N156" si="102">K93*(1-$J$12)</f>
        <v>201244.04725686583</v>
      </c>
      <c r="O93">
        <f t="shared" ref="O93:O156" si="103">K93*$J$12</f>
        <v>22360.449695207313</v>
      </c>
      <c r="P93">
        <f t="shared" si="90"/>
        <v>500</v>
      </c>
      <c r="Q93">
        <f t="shared" si="91"/>
        <v>21860.449695207313</v>
      </c>
      <c r="R93">
        <f t="shared" si="92"/>
        <v>9.7763909014284417E-2</v>
      </c>
      <c r="S93">
        <f t="shared" ref="S93:S156" si="104">1-R93</f>
        <v>0.90223609098571556</v>
      </c>
      <c r="T93">
        <f>IF(I93&gt;$J$5,VLOOKUP(I93-$J$5,I$27:K$568,3,FALSE),0)</f>
        <v>122606.33440233291</v>
      </c>
      <c r="U93">
        <f>IF(I93&gt;$J$6,VLOOKUP(I93-$J$6,I$27:J$568,2,FALSE),0)</f>
        <v>49834.621953897535</v>
      </c>
      <c r="V93">
        <f t="shared" si="20"/>
        <v>5756.6203475401562</v>
      </c>
      <c r="W93">
        <f t="shared" ref="W93:W156" si="105">MIN(V93*$J$12,$J$13)*$J$10+MAX($J$12*V93-$J$13,0)*$J$11</f>
        <v>82.831017377007811</v>
      </c>
      <c r="X93">
        <f t="shared" ref="X93:X156" si="106">V93-W93</f>
        <v>5673.7893301631484</v>
      </c>
      <c r="Y93">
        <f t="shared" si="26"/>
        <v>483.52227102361849</v>
      </c>
      <c r="Z93">
        <f t="shared" si="27"/>
        <v>49351.099682873915</v>
      </c>
      <c r="AA93">
        <f t="shared" ref="AA93:AA156" si="107">U93*(1-$J$10)</f>
        <v>45349.505978046756</v>
      </c>
      <c r="AB93">
        <f t="shared" si="93"/>
        <v>7726560.8810940292</v>
      </c>
      <c r="AC93">
        <f t="shared" si="94"/>
        <v>7999516.4777289759</v>
      </c>
      <c r="AD93">
        <f t="shared" si="95"/>
        <v>7676242.7368691079</v>
      </c>
      <c r="AE93">
        <f t="shared" ref="AE93:AE105" si="108">AD93/AC93</f>
        <v>0.95958833990030812</v>
      </c>
      <c r="AF93">
        <f t="shared" si="96"/>
        <v>7726560.8810940292</v>
      </c>
      <c r="AG93">
        <f t="shared" ref="AG93:AG156" si="109">T93*$J$7*$J$20*MAX(AE93,0)</f>
        <v>34744.8644683647</v>
      </c>
      <c r="AH93" s="1"/>
    </row>
    <row r="94" spans="2:36" x14ac:dyDescent="0.35">
      <c r="B94">
        <f t="shared" si="97"/>
        <v>1952.5914739484006</v>
      </c>
      <c r="E94" t="e">
        <f t="shared" ref="E94" si="110">(F94-F93)/F93</f>
        <v>#DIV/0!</v>
      </c>
      <c r="F94" t="e">
        <f t="shared" ref="F94:F157" si="111">(G94-F93)/G93</f>
        <v>#DIV/0!</v>
      </c>
      <c r="H94" s="10">
        <f t="shared" si="99"/>
        <v>43947</v>
      </c>
      <c r="I94">
        <v>67</v>
      </c>
      <c r="J94">
        <f t="shared" si="100"/>
        <v>308183.98337433534</v>
      </c>
      <c r="K94">
        <f t="shared" si="88"/>
        <v>251849.64942710058</v>
      </c>
      <c r="L94">
        <f t="shared" si="101"/>
        <v>1</v>
      </c>
      <c r="M94">
        <f t="shared" si="89"/>
        <v>113486.8889261639</v>
      </c>
      <c r="N94">
        <f t="shared" si="102"/>
        <v>226664.68448439051</v>
      </c>
      <c r="O94">
        <f t="shared" si="103"/>
        <v>25184.964942710059</v>
      </c>
      <c r="P94">
        <f t="shared" si="90"/>
        <v>500</v>
      </c>
      <c r="Q94">
        <f t="shared" si="91"/>
        <v>24684.964942710059</v>
      </c>
      <c r="R94">
        <f t="shared" si="92"/>
        <v>9.8014688520959306E-2</v>
      </c>
      <c r="S94">
        <f t="shared" si="104"/>
        <v>0.90198531147904071</v>
      </c>
      <c r="T94">
        <f>IF(I94&gt;$J$5,VLOOKUP(I94-$J$5,I$27:K$568,3,FALSE),0)</f>
        <v>138362.76050093668</v>
      </c>
      <c r="U94">
        <f>IF(I94&gt;$J$6,VLOOKUP(I94-$J$6,I$27:J$568,2,FALSE),0)</f>
        <v>56334.333947234765</v>
      </c>
      <c r="V94">
        <f t="shared" ref="V94:V157" si="112">U94-U93</f>
        <v>6499.7119933372305</v>
      </c>
      <c r="W94">
        <f t="shared" si="105"/>
        <v>119.98559966686156</v>
      </c>
      <c r="X94">
        <f t="shared" si="106"/>
        <v>6379.7263936703694</v>
      </c>
      <c r="Y94">
        <f t="shared" ref="Y94:Y157" si="113">Y93+W94</f>
        <v>603.5078706904801</v>
      </c>
      <c r="Z94">
        <f t="shared" ref="Z94:Z157" si="114">Z93+X94</f>
        <v>55730.826076544283</v>
      </c>
      <c r="AA94">
        <f t="shared" si="107"/>
        <v>51264.243891983635</v>
      </c>
      <c r="AB94">
        <f t="shared" si="93"/>
        <v>7691816.0166256651</v>
      </c>
      <c r="AC94">
        <f t="shared" si="94"/>
        <v>7999396.4921293091</v>
      </c>
      <c r="AD94">
        <f t="shared" si="95"/>
        <v>7634878.1748077394</v>
      </c>
      <c r="AE94">
        <f t="shared" si="108"/>
        <v>0.954431772736828</v>
      </c>
      <c r="AF94">
        <f t="shared" si="96"/>
        <v>7691816.0166256651</v>
      </c>
      <c r="AG94">
        <f t="shared" si="109"/>
        <v>38999.304131836994</v>
      </c>
      <c r="AH94" s="1"/>
    </row>
    <row r="95" spans="2:36" x14ac:dyDescent="0.35">
      <c r="B95">
        <f t="shared" si="97"/>
        <v>2420.5118716247157</v>
      </c>
      <c r="E95" t="e">
        <f t="shared" ref="E95" si="115">(F95-F94)/F94</f>
        <v>#DIV/0!</v>
      </c>
      <c r="F95" t="e">
        <f t="shared" si="111"/>
        <v>#DIV/0!</v>
      </c>
      <c r="H95" s="10">
        <f t="shared" si="99"/>
        <v>43948</v>
      </c>
      <c r="I95">
        <v>68</v>
      </c>
      <c r="J95">
        <f t="shared" si="100"/>
        <v>347183.28750617232</v>
      </c>
      <c r="K95">
        <f t="shared" si="88"/>
        <v>283509.88276231039</v>
      </c>
      <c r="L95">
        <f t="shared" si="101"/>
        <v>1</v>
      </c>
      <c r="M95">
        <f t="shared" si="89"/>
        <v>127418.56633407611</v>
      </c>
      <c r="N95">
        <f t="shared" si="102"/>
        <v>255158.89448607934</v>
      </c>
      <c r="O95">
        <f t="shared" si="103"/>
        <v>28350.988276231041</v>
      </c>
      <c r="P95">
        <f t="shared" si="90"/>
        <v>500</v>
      </c>
      <c r="Q95">
        <f t="shared" si="91"/>
        <v>27850.988276231041</v>
      </c>
      <c r="R95">
        <f t="shared" si="92"/>
        <v>9.8236393048706558E-2</v>
      </c>
      <c r="S95">
        <f t="shared" si="104"/>
        <v>0.90176360695129343</v>
      </c>
      <c r="T95">
        <f>IF(I95&gt;$J$5,VLOOKUP(I95-$J$5,I$27:K$568,3,FALSE),0)</f>
        <v>156091.31642823428</v>
      </c>
      <c r="U95">
        <f>IF(I95&gt;$J$6,VLOOKUP(I95-$J$6,I$27:J$568,2,FALSE),0)</f>
        <v>63673.404743861945</v>
      </c>
      <c r="V95">
        <f t="shared" si="112"/>
        <v>7339.0707966271802</v>
      </c>
      <c r="W95">
        <f t="shared" si="105"/>
        <v>161.95353983135902</v>
      </c>
      <c r="X95">
        <f t="shared" si="106"/>
        <v>7177.117256795821</v>
      </c>
      <c r="Y95">
        <f t="shared" si="113"/>
        <v>765.46141052183907</v>
      </c>
      <c r="Z95">
        <f t="shared" si="114"/>
        <v>62907.943333340103</v>
      </c>
      <c r="AA95">
        <f t="shared" si="107"/>
        <v>57942.79831691437</v>
      </c>
      <c r="AB95">
        <f t="shared" si="93"/>
        <v>7652816.7124938276</v>
      </c>
      <c r="AC95">
        <f t="shared" si="94"/>
        <v>7999234.5385894785</v>
      </c>
      <c r="AD95">
        <f t="shared" si="95"/>
        <v>7588377.8463394437</v>
      </c>
      <c r="AE95">
        <f t="shared" si="108"/>
        <v>0.94863799901503054</v>
      </c>
      <c r="AF95">
        <f t="shared" si="96"/>
        <v>7652816.7124938276</v>
      </c>
      <c r="AG95">
        <f t="shared" si="109"/>
        <v>43729.248272106255</v>
      </c>
      <c r="AH95" s="1"/>
    </row>
    <row r="96" spans="2:36" x14ac:dyDescent="0.35">
      <c r="B96">
        <f t="shared" si="97"/>
        <v>2974.4793978540724</v>
      </c>
      <c r="E96" t="e">
        <f t="shared" ref="E96" si="116">(F96-F95)/F95</f>
        <v>#DIV/0!</v>
      </c>
      <c r="F96" t="e">
        <f t="shared" si="111"/>
        <v>#DIV/0!</v>
      </c>
      <c r="H96" s="10">
        <f t="shared" si="99"/>
        <v>43949</v>
      </c>
      <c r="I96">
        <v>69</v>
      </c>
      <c r="J96">
        <f t="shared" si="100"/>
        <v>390912.5357782786</v>
      </c>
      <c r="K96">
        <f t="shared" si="88"/>
        <v>318951.44616129383</v>
      </c>
      <c r="L96">
        <f t="shared" si="101"/>
        <v>1</v>
      </c>
      <c r="M96">
        <f t="shared" si="89"/>
        <v>142923.46377749709</v>
      </c>
      <c r="N96">
        <f t="shared" si="102"/>
        <v>287056.30154516443</v>
      </c>
      <c r="O96">
        <f t="shared" si="103"/>
        <v>31895.144616129386</v>
      </c>
      <c r="P96">
        <f t="shared" si="90"/>
        <v>500</v>
      </c>
      <c r="Q96">
        <f t="shared" si="91"/>
        <v>31395.144616129386</v>
      </c>
      <c r="R96">
        <f t="shared" si="92"/>
        <v>9.8432363276549792E-2</v>
      </c>
      <c r="S96">
        <f t="shared" si="104"/>
        <v>0.90156763672345019</v>
      </c>
      <c r="T96">
        <f>IF(I96&gt;$J$5,VLOOKUP(I96-$J$5,I$27:K$568,3,FALSE),0)</f>
        <v>176027.98238379674</v>
      </c>
      <c r="U96">
        <f>IF(I96&gt;$J$6,VLOOKUP(I96-$J$6,I$27:J$568,2,FALSE),0)</f>
        <v>71961.089616984755</v>
      </c>
      <c r="V96">
        <f t="shared" si="112"/>
        <v>8287.6848731228092</v>
      </c>
      <c r="W96">
        <f t="shared" si="105"/>
        <v>209.38424365614048</v>
      </c>
      <c r="X96">
        <f t="shared" si="106"/>
        <v>8078.3006294666684</v>
      </c>
      <c r="Y96">
        <f t="shared" si="113"/>
        <v>974.84565417797955</v>
      </c>
      <c r="Z96">
        <f t="shared" si="114"/>
        <v>70986.243962806766</v>
      </c>
      <c r="AA96">
        <f t="shared" si="107"/>
        <v>65484.591551456127</v>
      </c>
      <c r="AB96">
        <f t="shared" si="93"/>
        <v>7609087.4642217215</v>
      </c>
      <c r="AC96">
        <f t="shared" si="94"/>
        <v>7999025.1543458216</v>
      </c>
      <c r="AD96">
        <f t="shared" si="95"/>
        <v>7536151.528950558</v>
      </c>
      <c r="AE96">
        <f t="shared" si="108"/>
        <v>0.94213374549225071</v>
      </c>
      <c r="AF96">
        <f t="shared" si="96"/>
        <v>7609087.4642217215</v>
      </c>
      <c r="AG96">
        <f t="shared" si="109"/>
        <v>48976.418383342861</v>
      </c>
      <c r="AH96" s="1"/>
    </row>
    <row r="97" spans="2:34" x14ac:dyDescent="0.35">
      <c r="B97">
        <f t="shared" si="97"/>
        <v>3625.057402354335</v>
      </c>
      <c r="E97" t="e">
        <f t="shared" ref="E97" si="117">(F97-F96)/F96</f>
        <v>#DIV/0!</v>
      </c>
      <c r="F97" t="e">
        <f t="shared" si="111"/>
        <v>#DIV/0!</v>
      </c>
      <c r="H97" s="10">
        <f t="shared" si="99"/>
        <v>43950</v>
      </c>
      <c r="I97">
        <v>70</v>
      </c>
      <c r="J97">
        <f t="shared" si="100"/>
        <v>439888.95416162146</v>
      </c>
      <c r="K97">
        <f t="shared" si="88"/>
        <v>358568.72766979603</v>
      </c>
      <c r="L97">
        <f t="shared" si="101"/>
        <v>1</v>
      </c>
      <c r="M97">
        <f t="shared" si="89"/>
        <v>160133.45118322034</v>
      </c>
      <c r="N97">
        <f t="shared" si="102"/>
        <v>322711.85490281641</v>
      </c>
      <c r="O97">
        <f t="shared" si="103"/>
        <v>35856.872766979606</v>
      </c>
      <c r="P97">
        <f t="shared" si="90"/>
        <v>500</v>
      </c>
      <c r="Q97">
        <f t="shared" si="91"/>
        <v>35356.872766979606</v>
      </c>
      <c r="R97">
        <f t="shared" si="92"/>
        <v>9.8605567185824292E-2</v>
      </c>
      <c r="S97">
        <f t="shared" si="104"/>
        <v>0.90139443281417575</v>
      </c>
      <c r="T97">
        <f>IF(I97&gt;$J$5,VLOOKUP(I97-$J$5,I$27:K$568,3,FALSE),0)</f>
        <v>198435.27648657569</v>
      </c>
      <c r="U97">
        <f>IF(I97&gt;$J$6,VLOOKUP(I97-$J$6,I$27:J$568,2,FALSE),0)</f>
        <v>81320.226491825422</v>
      </c>
      <c r="V97">
        <f t="shared" si="112"/>
        <v>9359.1368748406676</v>
      </c>
      <c r="W97">
        <f t="shared" si="105"/>
        <v>262.95684374203341</v>
      </c>
      <c r="X97">
        <f t="shared" si="106"/>
        <v>9096.1800310986346</v>
      </c>
      <c r="Y97">
        <f t="shared" si="113"/>
        <v>1237.8024979200129</v>
      </c>
      <c r="Z97">
        <f t="shared" si="114"/>
        <v>80082.423993905395</v>
      </c>
      <c r="AA97">
        <f t="shared" si="107"/>
        <v>74001.406107561139</v>
      </c>
      <c r="AB97">
        <f t="shared" si="93"/>
        <v>7560111.0458383784</v>
      </c>
      <c r="AC97">
        <f t="shared" si="94"/>
        <v>7998762.1975020804</v>
      </c>
      <c r="AD97">
        <f t="shared" si="95"/>
        <v>7477553.0168486331</v>
      </c>
      <c r="AE97">
        <f t="shared" si="108"/>
        <v>0.93483877032671192</v>
      </c>
      <c r="AF97">
        <f t="shared" si="96"/>
        <v>7560111.0458383784</v>
      </c>
      <c r="AG97">
        <f t="shared" si="109"/>
        <v>54783.319936582971</v>
      </c>
      <c r="AH97" s="1"/>
    </row>
    <row r="98" spans="2:34" x14ac:dyDescent="0.35">
      <c r="B98">
        <f t="shared" si="97"/>
        <v>4384.1091887448929</v>
      </c>
      <c r="E98" t="e">
        <f t="shared" ref="E98" si="118">(F98-F97)/F97</f>
        <v>#DIV/0!</v>
      </c>
      <c r="F98" t="e">
        <f t="shared" si="111"/>
        <v>#DIV/0!</v>
      </c>
      <c r="H98" s="10">
        <f t="shared" si="99"/>
        <v>43951</v>
      </c>
      <c r="I98">
        <v>71</v>
      </c>
      <c r="J98">
        <f t="shared" si="100"/>
        <v>494672.27409820445</v>
      </c>
      <c r="K98">
        <f t="shared" si="88"/>
        <v>402784.38437004929</v>
      </c>
      <c r="L98">
        <f t="shared" si="101"/>
        <v>1</v>
      </c>
      <c r="M98">
        <f t="shared" si="89"/>
        <v>179179.88741797616</v>
      </c>
      <c r="N98">
        <f t="shared" si="102"/>
        <v>362505.94593304436</v>
      </c>
      <c r="O98">
        <f t="shared" si="103"/>
        <v>40278.43843700493</v>
      </c>
      <c r="P98">
        <f t="shared" si="90"/>
        <v>500</v>
      </c>
      <c r="Q98">
        <f t="shared" si="91"/>
        <v>39778.43843700493</v>
      </c>
      <c r="R98">
        <f t="shared" si="92"/>
        <v>9.8758641051137089E-2</v>
      </c>
      <c r="S98">
        <f t="shared" si="104"/>
        <v>0.90124135894886293</v>
      </c>
      <c r="T98">
        <f>IF(I98&gt;$J$5,VLOOKUP(I98-$J$5,I$27:K$568,3,FALSE),0)</f>
        <v>223604.49695207312</v>
      </c>
      <c r="U98">
        <f>IF(I98&gt;$J$6,VLOOKUP(I98-$J$6,I$27:J$568,2,FALSE),0)</f>
        <v>91887.889728155147</v>
      </c>
      <c r="V98">
        <f t="shared" si="112"/>
        <v>10567.663236329725</v>
      </c>
      <c r="W98">
        <f t="shared" si="105"/>
        <v>323.38316181648622</v>
      </c>
      <c r="X98">
        <f t="shared" si="106"/>
        <v>10244.280074513239</v>
      </c>
      <c r="Y98">
        <f t="shared" si="113"/>
        <v>1561.185659736499</v>
      </c>
      <c r="Z98">
        <f t="shared" si="114"/>
        <v>90326.704068418636</v>
      </c>
      <c r="AA98">
        <f t="shared" si="107"/>
        <v>83617.979652621187</v>
      </c>
      <c r="AB98">
        <f t="shared" si="93"/>
        <v>7505327.7259017956</v>
      </c>
      <c r="AC98">
        <f t="shared" si="94"/>
        <v>7998438.8143402636</v>
      </c>
      <c r="AD98">
        <f t="shared" si="95"/>
        <v>7411878.6505139042</v>
      </c>
      <c r="AE98">
        <f t="shared" si="108"/>
        <v>0.92666566845835896</v>
      </c>
      <c r="AF98">
        <f t="shared" si="96"/>
        <v>7505327.7259017956</v>
      </c>
      <c r="AG98">
        <f t="shared" si="109"/>
        <v>61192.240985729957</v>
      </c>
      <c r="AH98" s="1"/>
    </row>
    <row r="99" spans="2:34" x14ac:dyDescent="0.35">
      <c r="B99">
        <f t="shared" si="97"/>
        <v>5264.9075938217338</v>
      </c>
      <c r="E99" t="e">
        <f t="shared" ref="E99" si="119">(F99-F98)/F98</f>
        <v>#DIV/0!</v>
      </c>
      <c r="F99" t="e">
        <f t="shared" si="111"/>
        <v>#DIV/0!</v>
      </c>
      <c r="H99" s="10">
        <f t="shared" si="99"/>
        <v>43952</v>
      </c>
      <c r="I99">
        <v>72</v>
      </c>
      <c r="J99">
        <f t="shared" si="100"/>
        <v>555864.51508393441</v>
      </c>
      <c r="K99">
        <f t="shared" si="88"/>
        <v>452048.50907154125</v>
      </c>
      <c r="L99">
        <f t="shared" si="101"/>
        <v>1</v>
      </c>
      <c r="M99">
        <f t="shared" si="89"/>
        <v>200198.85964444067</v>
      </c>
      <c r="N99">
        <f t="shared" si="102"/>
        <v>406843.65816438716</v>
      </c>
      <c r="O99">
        <f t="shared" si="103"/>
        <v>45204.850907154127</v>
      </c>
      <c r="P99">
        <f t="shared" si="90"/>
        <v>500</v>
      </c>
      <c r="Q99">
        <f t="shared" si="91"/>
        <v>44704.850907154127</v>
      </c>
      <c r="R99">
        <f t="shared" si="92"/>
        <v>9.8893924014865256E-2</v>
      </c>
      <c r="S99">
        <f t="shared" si="104"/>
        <v>0.9011060759851347</v>
      </c>
      <c r="T99">
        <f>IF(I99&gt;$J$5,VLOOKUP(I99-$J$5,I$27:K$568,3,FALSE),0)</f>
        <v>251849.64942710058</v>
      </c>
      <c r="U99">
        <f>IF(I99&gt;$J$6,VLOOKUP(I99-$J$6,I$27:J$568,2,FALSE),0)</f>
        <v>103816.00601239318</v>
      </c>
      <c r="V99">
        <f t="shared" si="112"/>
        <v>11928.116284238029</v>
      </c>
      <c r="W99">
        <f t="shared" si="105"/>
        <v>391.40581421190143</v>
      </c>
      <c r="X99">
        <f t="shared" si="106"/>
        <v>11536.710470026128</v>
      </c>
      <c r="Y99">
        <f t="shared" si="113"/>
        <v>1952.5914739484006</v>
      </c>
      <c r="Z99">
        <f t="shared" si="114"/>
        <v>101863.41453844476</v>
      </c>
      <c r="AA99">
        <f t="shared" si="107"/>
        <v>94472.56547127779</v>
      </c>
      <c r="AB99">
        <f t="shared" si="93"/>
        <v>7444135.4849160658</v>
      </c>
      <c r="AC99">
        <f t="shared" si="94"/>
        <v>7998047.4085260518</v>
      </c>
      <c r="AD99">
        <f t="shared" si="95"/>
        <v>7338366.8874297244</v>
      </c>
      <c r="AE99">
        <f t="shared" si="108"/>
        <v>0.91751980359692575</v>
      </c>
      <c r="AF99">
        <f t="shared" si="96"/>
        <v>7444135.4849160658</v>
      </c>
      <c r="AG99">
        <f t="shared" si="109"/>
        <v>68241.654685292815</v>
      </c>
      <c r="AH99" s="1"/>
    </row>
    <row r="100" spans="2:34" x14ac:dyDescent="0.35">
      <c r="B100">
        <f t="shared" si="97"/>
        <v>6282.2254469957225</v>
      </c>
      <c r="E100" t="e">
        <f t="shared" ref="E100" si="120">(F100-F99)/F99</f>
        <v>#DIV/0!</v>
      </c>
      <c r="F100" t="e">
        <f t="shared" si="111"/>
        <v>#DIV/0!</v>
      </c>
      <c r="H100" s="10">
        <f t="shared" si="99"/>
        <v>43953</v>
      </c>
      <c r="I100">
        <v>73</v>
      </c>
      <c r="J100">
        <f t="shared" si="100"/>
        <v>624106.16976922727</v>
      </c>
      <c r="K100">
        <f t="shared" si="88"/>
        <v>506831.75580330781</v>
      </c>
      <c r="L100">
        <f t="shared" si="101"/>
        <v>1</v>
      </c>
      <c r="M100">
        <f t="shared" si="89"/>
        <v>223321.87304099742</v>
      </c>
      <c r="N100">
        <f t="shared" si="102"/>
        <v>456148.58022297703</v>
      </c>
      <c r="O100">
        <f t="shared" si="103"/>
        <v>50683.175580330782</v>
      </c>
      <c r="P100">
        <f t="shared" si="90"/>
        <v>500</v>
      </c>
      <c r="Q100">
        <f t="shared" si="91"/>
        <v>50183.175580330782</v>
      </c>
      <c r="R100">
        <f t="shared" si="92"/>
        <v>9.9013479336535412E-2</v>
      </c>
      <c r="S100">
        <f t="shared" si="104"/>
        <v>0.90098652066346463</v>
      </c>
      <c r="T100">
        <f>IF(I100&gt;$J$5,VLOOKUP(I100-$J$5,I$27:K$568,3,FALSE),0)</f>
        <v>283509.88276231039</v>
      </c>
      <c r="U100">
        <f>IF(I100&gt;$J$6,VLOOKUP(I100-$J$6,I$27:J$568,2,FALSE),0)</f>
        <v>117274.41396591948</v>
      </c>
      <c r="V100">
        <f t="shared" si="112"/>
        <v>13458.407953526301</v>
      </c>
      <c r="W100">
        <f t="shared" si="105"/>
        <v>467.92039767631513</v>
      </c>
      <c r="X100">
        <f t="shared" si="106"/>
        <v>12990.487555849986</v>
      </c>
      <c r="Y100">
        <f t="shared" si="113"/>
        <v>2420.5118716247157</v>
      </c>
      <c r="Z100">
        <f t="shared" si="114"/>
        <v>114853.90209429475</v>
      </c>
      <c r="AA100">
        <f t="shared" si="107"/>
        <v>106719.71670898673</v>
      </c>
      <c r="AB100">
        <f t="shared" si="93"/>
        <v>7375893.8302307725</v>
      </c>
      <c r="AC100">
        <f t="shared" si="94"/>
        <v>7997579.4881283753</v>
      </c>
      <c r="AD100">
        <f t="shared" si="95"/>
        <v>7256198.9043932287</v>
      </c>
      <c r="AE100">
        <f t="shared" si="108"/>
        <v>0.90729937916395165</v>
      </c>
      <c r="AF100">
        <f t="shared" si="96"/>
        <v>7375893.8302307725</v>
      </c>
      <c r="AG100">
        <f t="shared" si="109"/>
        <v>75964.654597193687</v>
      </c>
      <c r="AH100" s="1"/>
    </row>
    <row r="101" spans="2:34" x14ac:dyDescent="0.35">
      <c r="B101">
        <f t="shared" si="97"/>
        <v>7452.4550779753936</v>
      </c>
      <c r="E101" t="e">
        <f t="shared" ref="E101" si="121">(F101-F100)/F100</f>
        <v>#DIV/0!</v>
      </c>
      <c r="F101" t="e">
        <f t="shared" si="111"/>
        <v>#DIV/0!</v>
      </c>
      <c r="H101" s="10">
        <f t="shared" si="99"/>
        <v>43954</v>
      </c>
      <c r="I101">
        <v>74</v>
      </c>
      <c r="J101">
        <f t="shared" si="100"/>
        <v>700070.82436642097</v>
      </c>
      <c r="K101">
        <f t="shared" si="88"/>
        <v>567617.05987591436</v>
      </c>
      <c r="L101">
        <f t="shared" si="101"/>
        <v>1</v>
      </c>
      <c r="M101">
        <f t="shared" si="89"/>
        <v>248665.61371462053</v>
      </c>
      <c r="N101">
        <f t="shared" si="102"/>
        <v>510855.35388832295</v>
      </c>
      <c r="O101">
        <f t="shared" si="103"/>
        <v>56761.705987591442</v>
      </c>
      <c r="P101">
        <f t="shared" si="90"/>
        <v>500</v>
      </c>
      <c r="Q101">
        <f t="shared" si="91"/>
        <v>56261.705987591442</v>
      </c>
      <c r="R101">
        <f t="shared" si="92"/>
        <v>9.9119124432043501E-2</v>
      </c>
      <c r="S101">
        <f t="shared" si="104"/>
        <v>0.90088087556795649</v>
      </c>
      <c r="T101">
        <f>IF(I101&gt;$J$5,VLOOKUP(I101-$J$5,I$27:K$568,3,FALSE),0)</f>
        <v>318951.44616129383</v>
      </c>
      <c r="U101">
        <f>IF(I101&gt;$J$6,VLOOKUP(I101-$J$6,I$27:J$568,2,FALSE),0)</f>
        <v>132453.76449050661</v>
      </c>
      <c r="V101">
        <f t="shared" si="112"/>
        <v>15179.350524587135</v>
      </c>
      <c r="W101">
        <f t="shared" si="105"/>
        <v>553.96752622935674</v>
      </c>
      <c r="X101">
        <f t="shared" si="106"/>
        <v>14625.382998357778</v>
      </c>
      <c r="Y101">
        <f t="shared" si="113"/>
        <v>2974.4793978540724</v>
      </c>
      <c r="Z101">
        <f t="shared" si="114"/>
        <v>129479.28509265253</v>
      </c>
      <c r="AA101">
        <f t="shared" si="107"/>
        <v>120532.92568636102</v>
      </c>
      <c r="AB101">
        <f t="shared" si="93"/>
        <v>7299929.1756335795</v>
      </c>
      <c r="AC101">
        <f t="shared" si="94"/>
        <v>7997025.5206021462</v>
      </c>
      <c r="AD101">
        <f t="shared" si="95"/>
        <v>7164500.931745219</v>
      </c>
      <c r="AE101">
        <f t="shared" si="108"/>
        <v>0.89589571938814561</v>
      </c>
      <c r="AF101">
        <f t="shared" si="96"/>
        <v>7299929.1756335795</v>
      </c>
      <c r="AG101">
        <f t="shared" si="109"/>
        <v>84386.852476067463</v>
      </c>
      <c r="AH101" s="1"/>
    </row>
    <row r="102" spans="2:34" x14ac:dyDescent="0.35">
      <c r="B102">
        <f t="shared" si="97"/>
        <v>8793.7471186272742</v>
      </c>
      <c r="E102" t="e">
        <f t="shared" ref="E102" si="122">(F102-F101)/F101</f>
        <v>#DIV/0!</v>
      </c>
      <c r="F102" t="e">
        <f t="shared" si="111"/>
        <v>#DIV/0!</v>
      </c>
      <c r="H102" s="10">
        <f t="shared" si="99"/>
        <v>43955</v>
      </c>
      <c r="I102">
        <v>75</v>
      </c>
      <c r="J102">
        <f t="shared" si="100"/>
        <v>784457.67684248846</v>
      </c>
      <c r="K102">
        <f t="shared" si="88"/>
        <v>634892.35226197657</v>
      </c>
      <c r="L102">
        <f t="shared" si="101"/>
        <v>1</v>
      </c>
      <c r="M102">
        <f t="shared" si="89"/>
        <v>276323.62459218054</v>
      </c>
      <c r="N102">
        <f t="shared" si="102"/>
        <v>571403.11703577894</v>
      </c>
      <c r="O102">
        <f t="shared" si="103"/>
        <v>63489.235226197663</v>
      </c>
      <c r="P102">
        <f t="shared" si="90"/>
        <v>500</v>
      </c>
      <c r="Q102">
        <f t="shared" si="91"/>
        <v>62989.235226197663</v>
      </c>
      <c r="R102">
        <f t="shared" si="92"/>
        <v>9.9212464919102253E-2</v>
      </c>
      <c r="S102">
        <f t="shared" si="104"/>
        <v>0.90078753508089771</v>
      </c>
      <c r="T102">
        <f>IF(I102&gt;$J$5,VLOOKUP(I102-$J$5,I$27:K$568,3,FALSE),0)</f>
        <v>358568.72766979603</v>
      </c>
      <c r="U102">
        <f>IF(I102&gt;$J$6,VLOOKUP(I102-$J$6,I$27:J$568,2,FALSE),0)</f>
        <v>149565.32458051186</v>
      </c>
      <c r="V102">
        <f t="shared" si="112"/>
        <v>17111.560090005252</v>
      </c>
      <c r="W102">
        <f t="shared" si="105"/>
        <v>650.57800450026264</v>
      </c>
      <c r="X102">
        <f t="shared" si="106"/>
        <v>16460.982085504991</v>
      </c>
      <c r="Y102">
        <f t="shared" si="113"/>
        <v>3625.057402354335</v>
      </c>
      <c r="Z102">
        <f t="shared" si="114"/>
        <v>145940.26717815752</v>
      </c>
      <c r="AA102">
        <f t="shared" si="107"/>
        <v>136104.44536826579</v>
      </c>
      <c r="AB102">
        <f t="shared" si="93"/>
        <v>7215542.3231575117</v>
      </c>
      <c r="AC102">
        <f t="shared" si="94"/>
        <v>7996374.9425976453</v>
      </c>
      <c r="AD102">
        <f t="shared" si="95"/>
        <v>7062351.941174645</v>
      </c>
      <c r="AE102">
        <f t="shared" si="108"/>
        <v>0.88319419635423191</v>
      </c>
      <c r="AF102">
        <f t="shared" si="96"/>
        <v>7215542.3231575117</v>
      </c>
      <c r="AG102">
        <f t="shared" si="109"/>
        <v>93523.632812468626</v>
      </c>
      <c r="AH102" s="1"/>
    </row>
    <row r="103" spans="2:34" x14ac:dyDescent="0.35">
      <c r="B103">
        <f t="shared" si="97"/>
        <v>10325.990342045508</v>
      </c>
      <c r="E103" t="e">
        <f t="shared" ref="E103" si="123">(F103-F102)/F102</f>
        <v>#DIV/0!</v>
      </c>
      <c r="F103" t="e">
        <f t="shared" si="111"/>
        <v>#DIV/0!</v>
      </c>
      <c r="H103" s="10">
        <f t="shared" si="99"/>
        <v>43956</v>
      </c>
      <c r="I103">
        <v>76</v>
      </c>
      <c r="J103">
        <f t="shared" si="100"/>
        <v>877981.30965495715</v>
      </c>
      <c r="K103">
        <f t="shared" si="88"/>
        <v>709134.94934663409</v>
      </c>
      <c r="L103">
        <f t="shared" si="101"/>
        <v>1</v>
      </c>
      <c r="M103">
        <f t="shared" si="89"/>
        <v>306350.56497658481</v>
      </c>
      <c r="N103">
        <f t="shared" si="102"/>
        <v>638221.45441197068</v>
      </c>
      <c r="O103">
        <f t="shared" si="103"/>
        <v>70913.494934663409</v>
      </c>
      <c r="P103">
        <f t="shared" si="90"/>
        <v>500</v>
      </c>
      <c r="Q103">
        <f t="shared" si="91"/>
        <v>70413.494934663409</v>
      </c>
      <c r="R103">
        <f t="shared" si="92"/>
        <v>9.9294915586291888E-2</v>
      </c>
      <c r="S103">
        <f t="shared" si="104"/>
        <v>0.90070508441370811</v>
      </c>
      <c r="T103">
        <f>IF(I103&gt;$J$5,VLOOKUP(I103-$J$5,I$27:K$568,3,FALSE),0)</f>
        <v>402784.38437004929</v>
      </c>
      <c r="U103">
        <f>IF(I103&gt;$J$6,VLOOKUP(I103-$J$6,I$27:J$568,2,FALSE),0)</f>
        <v>168846.36030832303</v>
      </c>
      <c r="V103">
        <f t="shared" si="112"/>
        <v>19281.035727811162</v>
      </c>
      <c r="W103">
        <f t="shared" si="105"/>
        <v>759.05178639055816</v>
      </c>
      <c r="X103">
        <f t="shared" si="106"/>
        <v>18521.983941420604</v>
      </c>
      <c r="Y103">
        <f t="shared" si="113"/>
        <v>4384.1091887448929</v>
      </c>
      <c r="Z103">
        <f t="shared" si="114"/>
        <v>164462.25111957811</v>
      </c>
      <c r="AA103">
        <f t="shared" si="107"/>
        <v>153650.18788057397</v>
      </c>
      <c r="AB103">
        <f t="shared" si="93"/>
        <v>7122018.6903450433</v>
      </c>
      <c r="AC103">
        <f t="shared" si="94"/>
        <v>7995615.8908112552</v>
      </c>
      <c r="AD103">
        <f t="shared" si="95"/>
        <v>6948788.2208479755</v>
      </c>
      <c r="AE103">
        <f t="shared" si="108"/>
        <v>0.86907479245390984</v>
      </c>
      <c r="AF103">
        <f t="shared" si="96"/>
        <v>7122018.6903450433</v>
      </c>
      <c r="AG103">
        <f t="shared" si="109"/>
        <v>103376.66792707071</v>
      </c>
      <c r="AH103" s="1"/>
    </row>
    <row r="104" spans="2:34" x14ac:dyDescent="0.35">
      <c r="B104">
        <f t="shared" si="97"/>
        <v>12070.955548637357</v>
      </c>
      <c r="E104" t="e">
        <f t="shared" ref="E104" si="124">(F104-F103)/F103</f>
        <v>#DIV/0!</v>
      </c>
      <c r="F104" t="e">
        <f t="shared" si="111"/>
        <v>#DIV/0!</v>
      </c>
      <c r="H104" s="10">
        <f t="shared" si="99"/>
        <v>43957</v>
      </c>
      <c r="I104">
        <v>77</v>
      </c>
      <c r="J104">
        <f t="shared" si="100"/>
        <v>981357.9775820279</v>
      </c>
      <c r="K104">
        <f t="shared" si="88"/>
        <v>790795.64917216799</v>
      </c>
      <c r="L104">
        <f t="shared" si="101"/>
        <v>1</v>
      </c>
      <c r="M104">
        <f t="shared" si="89"/>
        <v>338747.14010062674</v>
      </c>
      <c r="N104">
        <f t="shared" si="102"/>
        <v>711716.08425495122</v>
      </c>
      <c r="O104">
        <f t="shared" si="103"/>
        <v>79079.564917216805</v>
      </c>
      <c r="P104">
        <f t="shared" si="90"/>
        <v>500</v>
      </c>
      <c r="Q104">
        <f t="shared" si="91"/>
        <v>78579.564917216805</v>
      </c>
      <c r="R104">
        <f t="shared" si="92"/>
        <v>9.9367725403492785E-2</v>
      </c>
      <c r="S104">
        <f t="shared" si="104"/>
        <v>0.90063227459650719</v>
      </c>
      <c r="T104">
        <f>IF(I104&gt;$J$5,VLOOKUP(I104-$J$5,I$27:K$568,3,FALSE),0)</f>
        <v>452048.50907154125</v>
      </c>
      <c r="U104">
        <f>IF(I104&gt;$J$6,VLOOKUP(I104-$J$6,I$27:J$568,2,FALSE),0)</f>
        <v>190562.32840985985</v>
      </c>
      <c r="V104">
        <f t="shared" si="112"/>
        <v>21715.968101536826</v>
      </c>
      <c r="W104">
        <f t="shared" si="105"/>
        <v>880.79840507684139</v>
      </c>
      <c r="X104">
        <f t="shared" si="106"/>
        <v>20835.169696459983</v>
      </c>
      <c r="Y104">
        <f t="shared" si="113"/>
        <v>5264.9075938217338</v>
      </c>
      <c r="Z104">
        <f t="shared" si="114"/>
        <v>185297.42081603809</v>
      </c>
      <c r="AA104">
        <f t="shared" si="107"/>
        <v>173411.71885297247</v>
      </c>
      <c r="AB104">
        <f t="shared" si="93"/>
        <v>7018642.0224179719</v>
      </c>
      <c r="AC104">
        <f t="shared" si="94"/>
        <v>7994735.0924061779</v>
      </c>
      <c r="AD104">
        <f t="shared" si="95"/>
        <v>6822814.7864142898</v>
      </c>
      <c r="AE104">
        <f t="shared" si="108"/>
        <v>0.85341349119809606</v>
      </c>
      <c r="AF104">
        <f t="shared" si="96"/>
        <v>7018642.0224179719</v>
      </c>
      <c r="AG104">
        <f t="shared" si="109"/>
        <v>113929.78996204691</v>
      </c>
      <c r="AH104" s="1"/>
    </row>
    <row r="105" spans="2:34" x14ac:dyDescent="0.35">
      <c r="B105">
        <f t="shared" si="97"/>
        <v>14052.417962242671</v>
      </c>
      <c r="E105" t="e">
        <f t="shared" ref="E105" si="125">(F105-F104)/F104</f>
        <v>#DIV/0!</v>
      </c>
      <c r="F105" t="e">
        <f t="shared" si="111"/>
        <v>#DIV/0!</v>
      </c>
      <c r="H105" s="10">
        <f t="shared" si="99"/>
        <v>43958</v>
      </c>
      <c r="I105">
        <v>78</v>
      </c>
      <c r="J105">
        <f t="shared" si="100"/>
        <v>1095287.7675440749</v>
      </c>
      <c r="K105">
        <f t="shared" si="88"/>
        <v>880279.08207073528</v>
      </c>
      <c r="L105">
        <f t="shared" si="101"/>
        <v>1</v>
      </c>
      <c r="M105">
        <f t="shared" si="89"/>
        <v>373447.32626742747</v>
      </c>
      <c r="N105">
        <f t="shared" si="102"/>
        <v>792251.17386366182</v>
      </c>
      <c r="O105">
        <f t="shared" si="103"/>
        <v>88027.908207073531</v>
      </c>
      <c r="P105">
        <f t="shared" si="90"/>
        <v>500</v>
      </c>
      <c r="Q105">
        <f t="shared" si="91"/>
        <v>87527.908207073531</v>
      </c>
      <c r="R105">
        <f t="shared" si="92"/>
        <v>9.9431998317143E-2</v>
      </c>
      <c r="S105">
        <f t="shared" si="104"/>
        <v>0.900568001682857</v>
      </c>
      <c r="T105">
        <f>IF(I105&gt;$J$5,VLOOKUP(I105-$J$5,I$27:K$568,3,FALSE),0)</f>
        <v>506831.75580330781</v>
      </c>
      <c r="U105">
        <f>IF(I105&gt;$J$6,VLOOKUP(I105-$J$6,I$27:J$568,2,FALSE),0)</f>
        <v>215008.68547333963</v>
      </c>
      <c r="V105">
        <f t="shared" si="112"/>
        <v>24446.35706347978</v>
      </c>
      <c r="W105">
        <f t="shared" si="105"/>
        <v>1017.3178531739891</v>
      </c>
      <c r="X105">
        <f t="shared" si="106"/>
        <v>23429.039210305789</v>
      </c>
      <c r="Y105">
        <f t="shared" si="113"/>
        <v>6282.2254469957225</v>
      </c>
      <c r="Z105">
        <f t="shared" si="114"/>
        <v>208726.46002634388</v>
      </c>
      <c r="AA105">
        <f t="shared" si="107"/>
        <v>195657.90378073909</v>
      </c>
      <c r="AB105">
        <f t="shared" si="93"/>
        <v>6904712.2324559251</v>
      </c>
      <c r="AC105">
        <f t="shared" si="94"/>
        <v>7993717.7745530047</v>
      </c>
      <c r="AD105">
        <f t="shared" si="95"/>
        <v>6683421.3215355901</v>
      </c>
      <c r="AE105">
        <f t="shared" si="108"/>
        <v>0.8360842238903432</v>
      </c>
      <c r="AF105">
        <f t="shared" si="96"/>
        <v>6904712.2324559251</v>
      </c>
      <c r="AG105">
        <f t="shared" si="109"/>
        <v>125143.01044915515</v>
      </c>
      <c r="AH105" s="1"/>
    </row>
    <row r="106" spans="2:34" x14ac:dyDescent="0.35">
      <c r="E106" t="e">
        <f t="shared" ref="E106" si="126">(F106-F105)/F105</f>
        <v>#DIV/0!</v>
      </c>
      <c r="F106" t="e">
        <f t="shared" si="111"/>
        <v>#DIV/0!</v>
      </c>
      <c r="H106" s="10">
        <f t="shared" si="99"/>
        <v>43959</v>
      </c>
      <c r="I106">
        <v>79</v>
      </c>
      <c r="J106">
        <f t="shared" si="100"/>
        <v>1220430.7779932301</v>
      </c>
      <c r="K106">
        <f t="shared" si="88"/>
        <v>977917.49990029703</v>
      </c>
      <c r="L106">
        <f t="shared" si="101"/>
        <v>1</v>
      </c>
      <c r="M106">
        <f t="shared" si="89"/>
        <v>410300.44002438267</v>
      </c>
      <c r="N106">
        <f t="shared" si="102"/>
        <v>880125.7499102673</v>
      </c>
      <c r="O106">
        <f t="shared" si="103"/>
        <v>97791.749990029712</v>
      </c>
      <c r="P106">
        <f t="shared" si="90"/>
        <v>500</v>
      </c>
      <c r="Q106">
        <f t="shared" si="91"/>
        <v>97291.749990029712</v>
      </c>
      <c r="R106">
        <f t="shared" si="92"/>
        <v>9.9488709425845256E-2</v>
      </c>
      <c r="S106">
        <f t="shared" si="104"/>
        <v>0.9005112905741548</v>
      </c>
      <c r="T106">
        <f>IF(I106&gt;$J$5,VLOOKUP(I106-$J$5,I$27:K$568,3,FALSE),0)</f>
        <v>567617.05987591436</v>
      </c>
      <c r="U106">
        <f>IF(I106&gt;$J$6,VLOOKUP(I106-$J$6,I$27:J$568,2,FALSE),0)</f>
        <v>242513.27809293306</v>
      </c>
      <c r="V106">
        <f t="shared" si="112"/>
        <v>27504.59261959343</v>
      </c>
      <c r="W106">
        <f t="shared" si="105"/>
        <v>1170.2296309796716</v>
      </c>
      <c r="X106">
        <f t="shared" si="106"/>
        <v>26334.362988613757</v>
      </c>
      <c r="Y106">
        <f t="shared" si="113"/>
        <v>7452.4550779753936</v>
      </c>
      <c r="Z106">
        <f t="shared" si="114"/>
        <v>235060.82301495763</v>
      </c>
      <c r="AA106">
        <f t="shared" si="107"/>
        <v>220687.0830645691</v>
      </c>
      <c r="AB106">
        <f t="shared" si="93"/>
        <v>6779569.2220067699</v>
      </c>
      <c r="AC106">
        <f t="shared" si="94"/>
        <v>7992547.5449220249</v>
      </c>
      <c r="AD106">
        <f t="shared" si="95"/>
        <v>6529603.4888358619</v>
      </c>
      <c r="AE106">
        <f t="shared" ref="AE106:AE137" si="127">AD106/AC106</f>
        <v>0.81696148219779707</v>
      </c>
      <c r="AF106">
        <f t="shared" si="96"/>
        <v>6779569.2220067699</v>
      </c>
      <c r="AG106">
        <f t="shared" si="109"/>
        <v>136946.13263291155</v>
      </c>
      <c r="AH106" s="1"/>
    </row>
    <row r="107" spans="2:34" x14ac:dyDescent="0.35">
      <c r="E107" t="e">
        <f t="shared" ref="E107" si="128">(F107-F106)/F106</f>
        <v>#DIV/0!</v>
      </c>
      <c r="F107" t="e">
        <f t="shared" si="111"/>
        <v>#DIV/0!</v>
      </c>
      <c r="H107" s="10">
        <f t="shared" si="99"/>
        <v>43960</v>
      </c>
      <c r="I107">
        <v>80</v>
      </c>
      <c r="J107">
        <f t="shared" si="100"/>
        <v>1357376.9106261418</v>
      </c>
      <c r="K107">
        <f t="shared" si="88"/>
        <v>1083937.7917201712</v>
      </c>
      <c r="L107">
        <f t="shared" si="101"/>
        <v>1</v>
      </c>
      <c r="M107">
        <f t="shared" si="89"/>
        <v>449045.43945819465</v>
      </c>
      <c r="N107">
        <f t="shared" si="102"/>
        <v>975544.0125481541</v>
      </c>
      <c r="O107">
        <f t="shared" si="103"/>
        <v>108393.77917201712</v>
      </c>
      <c r="P107">
        <f t="shared" si="90"/>
        <v>500</v>
      </c>
      <c r="Q107">
        <f t="shared" si="91"/>
        <v>107893.77917201712</v>
      </c>
      <c r="R107">
        <f t="shared" si="92"/>
        <v>9.953871891558784E-2</v>
      </c>
      <c r="S107">
        <f t="shared" si="104"/>
        <v>0.90046128108441215</v>
      </c>
      <c r="T107">
        <f>IF(I107&gt;$J$5,VLOOKUP(I107-$J$5,I$27:K$568,3,FALSE),0)</f>
        <v>634892.35226197657</v>
      </c>
      <c r="U107">
        <f>IF(I107&gt;$J$6,VLOOKUP(I107-$J$6,I$27:J$568,2,FALSE),0)</f>
        <v>273439.11890597065</v>
      </c>
      <c r="V107">
        <f t="shared" si="112"/>
        <v>30925.84081303759</v>
      </c>
      <c r="W107">
        <f t="shared" si="105"/>
        <v>1341.2920406518797</v>
      </c>
      <c r="X107">
        <f t="shared" si="106"/>
        <v>29584.548772385711</v>
      </c>
      <c r="Y107">
        <f t="shared" si="113"/>
        <v>8793.7471186272742</v>
      </c>
      <c r="Z107">
        <f t="shared" si="114"/>
        <v>264645.37178734335</v>
      </c>
      <c r="AA107">
        <f t="shared" si="107"/>
        <v>248829.59820443331</v>
      </c>
      <c r="AB107">
        <f t="shared" si="93"/>
        <v>6642623.0893738586</v>
      </c>
      <c r="AC107">
        <f t="shared" si="94"/>
        <v>7991206.2528813723</v>
      </c>
      <c r="AD107">
        <f t="shared" si="95"/>
        <v>6360390.2233492602</v>
      </c>
      <c r="AE107">
        <f t="shared" si="127"/>
        <v>0.79592367185566104</v>
      </c>
      <c r="AF107">
        <f t="shared" si="96"/>
        <v>6642623.0893738586</v>
      </c>
      <c r="AG107">
        <f t="shared" si="109"/>
        <v>149232.79345023463</v>
      </c>
      <c r="AH107" s="1"/>
    </row>
    <row r="108" spans="2:34" x14ac:dyDescent="0.35">
      <c r="E108" t="e">
        <f t="shared" ref="E108" si="129">(F108-F107)/F107</f>
        <v>#DIV/0!</v>
      </c>
      <c r="F108" t="e">
        <f t="shared" si="111"/>
        <v>#DIV/0!</v>
      </c>
      <c r="H108" s="10">
        <f t="shared" si="99"/>
        <v>43961</v>
      </c>
      <c r="I108">
        <v>81</v>
      </c>
      <c r="J108">
        <f t="shared" si="100"/>
        <v>1506609.7040763765</v>
      </c>
      <c r="K108">
        <f t="shared" si="88"/>
        <v>1198425.7207020412</v>
      </c>
      <c r="L108">
        <f t="shared" si="101"/>
        <v>1</v>
      </c>
      <c r="M108">
        <f t="shared" si="89"/>
        <v>489290.77135540708</v>
      </c>
      <c r="N108">
        <f t="shared" si="102"/>
        <v>1078583.148631837</v>
      </c>
      <c r="O108">
        <f t="shared" si="103"/>
        <v>119842.57207020413</v>
      </c>
      <c r="P108">
        <f t="shared" si="90"/>
        <v>500</v>
      </c>
      <c r="Q108">
        <f t="shared" si="91"/>
        <v>119342.57207020413</v>
      </c>
      <c r="R108">
        <f t="shared" si="92"/>
        <v>9.9582785990518383E-2</v>
      </c>
      <c r="S108">
        <f t="shared" si="104"/>
        <v>0.9004172140094816</v>
      </c>
      <c r="T108">
        <f>IF(I108&gt;$J$5,VLOOKUP(I108-$J$5,I$27:K$568,3,FALSE),0)</f>
        <v>709134.94934663409</v>
      </c>
      <c r="U108">
        <f>IF(I108&gt;$J$6,VLOOKUP(I108-$J$6,I$27:J$568,2,FALSE),0)</f>
        <v>308183.98337433534</v>
      </c>
      <c r="V108">
        <f t="shared" si="112"/>
        <v>34744.864468364685</v>
      </c>
      <c r="W108">
        <f t="shared" si="105"/>
        <v>1532.2432234182343</v>
      </c>
      <c r="X108">
        <f t="shared" si="106"/>
        <v>33212.621244946451</v>
      </c>
      <c r="Y108">
        <f t="shared" si="113"/>
        <v>10325.990342045508</v>
      </c>
      <c r="Z108">
        <f t="shared" si="114"/>
        <v>297857.99303228979</v>
      </c>
      <c r="AA108">
        <f t="shared" si="107"/>
        <v>280447.42487064516</v>
      </c>
      <c r="AB108">
        <f t="shared" si="93"/>
        <v>6493390.2959236233</v>
      </c>
      <c r="AC108">
        <f t="shared" si="94"/>
        <v>7989674.0096579548</v>
      </c>
      <c r="AD108">
        <f t="shared" si="95"/>
        <v>6174880.3222072423</v>
      </c>
      <c r="AE108">
        <f t="shared" si="127"/>
        <v>0.77285760529691427</v>
      </c>
      <c r="AF108">
        <f t="shared" si="96"/>
        <v>6493390.2959236233</v>
      </c>
      <c r="AG108">
        <f t="shared" si="109"/>
        <v>161853.13886603329</v>
      </c>
      <c r="AH108" s="1"/>
    </row>
    <row r="109" spans="2:34" x14ac:dyDescent="0.35">
      <c r="E109" t="e">
        <f t="shared" ref="E109" si="130">(F109-F108)/F108</f>
        <v>#DIV/0!</v>
      </c>
      <c r="F109" t="e">
        <f t="shared" si="111"/>
        <v>#DIV/0!</v>
      </c>
      <c r="H109" s="10">
        <f t="shared" si="99"/>
        <v>43962</v>
      </c>
      <c r="I109">
        <v>82</v>
      </c>
      <c r="J109">
        <f t="shared" si="100"/>
        <v>1668462.8429424097</v>
      </c>
      <c r="K109">
        <f t="shared" si="88"/>
        <v>1321279.5554362372</v>
      </c>
      <c r="L109">
        <f t="shared" si="101"/>
        <v>1</v>
      </c>
      <c r="M109">
        <f t="shared" si="89"/>
        <v>530483.90626406926</v>
      </c>
      <c r="N109">
        <f t="shared" si="102"/>
        <v>1189151.5998926135</v>
      </c>
      <c r="O109">
        <f t="shared" si="103"/>
        <v>132127.95554362374</v>
      </c>
      <c r="P109">
        <f t="shared" si="90"/>
        <v>500</v>
      </c>
      <c r="Q109">
        <f t="shared" si="91"/>
        <v>131627.95554362374</v>
      </c>
      <c r="R109">
        <f t="shared" si="92"/>
        <v>9.9621578947511294E-2</v>
      </c>
      <c r="S109">
        <f t="shared" si="104"/>
        <v>0.90037842105248866</v>
      </c>
      <c r="T109">
        <f>IF(I109&gt;$J$5,VLOOKUP(I109-$J$5,I$27:K$568,3,FALSE),0)</f>
        <v>790795.64917216799</v>
      </c>
      <c r="U109">
        <f>IF(I109&gt;$J$6,VLOOKUP(I109-$J$6,I$27:J$568,2,FALSE),0)</f>
        <v>347183.28750617232</v>
      </c>
      <c r="V109">
        <f t="shared" si="112"/>
        <v>38999.30413183698</v>
      </c>
      <c r="W109">
        <f t="shared" si="105"/>
        <v>1744.965206591849</v>
      </c>
      <c r="X109">
        <f t="shared" si="106"/>
        <v>37254.338925245131</v>
      </c>
      <c r="Y109">
        <f t="shared" si="113"/>
        <v>12070.955548637357</v>
      </c>
      <c r="Z109">
        <f t="shared" si="114"/>
        <v>335112.33195753489</v>
      </c>
      <c r="AA109">
        <f t="shared" si="107"/>
        <v>315936.79163061682</v>
      </c>
      <c r="AB109">
        <f t="shared" si="93"/>
        <v>6331537.1570575908</v>
      </c>
      <c r="AC109">
        <f t="shared" si="94"/>
        <v>7987929.0444513625</v>
      </c>
      <c r="AD109">
        <f t="shared" si="95"/>
        <v>5972282.9140027799</v>
      </c>
      <c r="AE109">
        <f t="shared" si="127"/>
        <v>0.74766349084576478</v>
      </c>
      <c r="AF109">
        <f t="shared" si="96"/>
        <v>6331537.1570575908</v>
      </c>
      <c r="AG109">
        <f t="shared" si="109"/>
        <v>174607.62162894991</v>
      </c>
      <c r="AH109" s="1"/>
    </row>
    <row r="110" spans="2:34" x14ac:dyDescent="0.35">
      <c r="E110" t="e">
        <f t="shared" ref="E110" si="131">(F110-F109)/F109</f>
        <v>#DIV/0!</v>
      </c>
      <c r="F110" t="e">
        <f t="shared" si="111"/>
        <v>#DIV/0!</v>
      </c>
      <c r="H110" s="10">
        <f t="shared" si="99"/>
        <v>43963</v>
      </c>
      <c r="I110">
        <v>83</v>
      </c>
      <c r="J110">
        <f t="shared" si="100"/>
        <v>1843070.4645713596</v>
      </c>
      <c r="K110">
        <f t="shared" si="88"/>
        <v>1452157.9287930811</v>
      </c>
      <c r="L110">
        <f t="shared" si="101"/>
        <v>1</v>
      </c>
      <c r="M110">
        <f t="shared" si="89"/>
        <v>571878.8467223458</v>
      </c>
      <c r="N110">
        <f t="shared" si="102"/>
        <v>1306942.135913773</v>
      </c>
      <c r="O110">
        <f t="shared" si="103"/>
        <v>145215.79287930811</v>
      </c>
      <c r="P110">
        <f t="shared" si="90"/>
        <v>500</v>
      </c>
      <c r="Q110">
        <f t="shared" si="91"/>
        <v>144715.79287930811</v>
      </c>
      <c r="R110">
        <f t="shared" si="92"/>
        <v>9.9655684832836627E-2</v>
      </c>
      <c r="S110">
        <f t="shared" si="104"/>
        <v>0.9003443151671634</v>
      </c>
      <c r="T110">
        <f>IF(I110&gt;$J$5,VLOOKUP(I110-$J$5,I$27:K$568,3,FALSE),0)</f>
        <v>880279.08207073528</v>
      </c>
      <c r="U110">
        <f>IF(I110&gt;$J$6,VLOOKUP(I110-$J$6,I$27:J$568,2,FALSE),0)</f>
        <v>390912.5357782786</v>
      </c>
      <c r="V110">
        <f t="shared" si="112"/>
        <v>43729.248272106284</v>
      </c>
      <c r="W110">
        <f t="shared" si="105"/>
        <v>1981.4624136053144</v>
      </c>
      <c r="X110">
        <f t="shared" si="106"/>
        <v>41747.785858500967</v>
      </c>
      <c r="Y110">
        <f t="shared" si="113"/>
        <v>14052.417962242671</v>
      </c>
      <c r="Z110">
        <f t="shared" si="114"/>
        <v>376860.11781603587</v>
      </c>
      <c r="AA110">
        <f t="shared" si="107"/>
        <v>355730.40755823354</v>
      </c>
      <c r="AB110">
        <f t="shared" si="93"/>
        <v>6156929.5354286404</v>
      </c>
      <c r="AC110">
        <f t="shared" si="94"/>
        <v>7985947.5820377572</v>
      </c>
      <c r="AD110">
        <f t="shared" si="95"/>
        <v>5751964.5816881191</v>
      </c>
      <c r="AE110">
        <f t="shared" si="127"/>
        <v>0.72026074834570886</v>
      </c>
      <c r="AF110">
        <f t="shared" si="96"/>
        <v>6156929.5354286404</v>
      </c>
      <c r="AG110">
        <f t="shared" si="109"/>
        <v>187241.83180163245</v>
      </c>
      <c r="AH110" s="1"/>
    </row>
    <row r="111" spans="2:34" x14ac:dyDescent="0.35">
      <c r="E111" t="e">
        <f t="shared" ref="E111" si="132">(F111-F110)/F110</f>
        <v>#DIV/0!</v>
      </c>
      <c r="F111" t="e">
        <f t="shared" si="111"/>
        <v>#DIV/0!</v>
      </c>
      <c r="H111" s="10">
        <f t="shared" si="99"/>
        <v>43964</v>
      </c>
      <c r="I111">
        <v>84</v>
      </c>
      <c r="J111">
        <f t="shared" si="100"/>
        <v>2030312.296372992</v>
      </c>
      <c r="K111">
        <f t="shared" si="88"/>
        <v>1590423.3422113706</v>
      </c>
      <c r="L111">
        <f t="shared" si="101"/>
        <v>1</v>
      </c>
      <c r="M111">
        <f t="shared" si="89"/>
        <v>612505.84231107356</v>
      </c>
      <c r="N111">
        <f t="shared" si="102"/>
        <v>1431381.0079902336</v>
      </c>
      <c r="O111">
        <f t="shared" si="103"/>
        <v>159042.33422113708</v>
      </c>
      <c r="P111">
        <f t="shared" si="90"/>
        <v>500</v>
      </c>
      <c r="Q111">
        <f t="shared" si="91"/>
        <v>158542.33422113708</v>
      </c>
      <c r="R111">
        <f t="shared" si="92"/>
        <v>9.9685618296255149E-2</v>
      </c>
      <c r="S111">
        <f t="shared" si="104"/>
        <v>0.90031438170374489</v>
      </c>
      <c r="T111">
        <f>IF(I111&gt;$J$5,VLOOKUP(I111-$J$5,I$27:K$568,3,FALSE),0)</f>
        <v>977917.49990029703</v>
      </c>
      <c r="U111">
        <f>IF(I111&gt;$J$6,VLOOKUP(I111-$J$6,I$27:J$568,2,FALSE),0)</f>
        <v>439888.95416162146</v>
      </c>
      <c r="V111">
        <f t="shared" si="112"/>
        <v>48976.418383342854</v>
      </c>
      <c r="W111">
        <f t="shared" si="105"/>
        <v>2243.8209191671426</v>
      </c>
      <c r="X111">
        <f t="shared" si="106"/>
        <v>46732.597464175713</v>
      </c>
      <c r="Y111">
        <f t="shared" si="113"/>
        <v>16296.238881409814</v>
      </c>
      <c r="Z111">
        <f t="shared" si="114"/>
        <v>423592.71528021159</v>
      </c>
      <c r="AA111">
        <f t="shared" si="107"/>
        <v>400298.94828707556</v>
      </c>
      <c r="AB111">
        <f t="shared" si="93"/>
        <v>5969687.703627008</v>
      </c>
      <c r="AC111">
        <f t="shared" si="94"/>
        <v>7983703.7611185899</v>
      </c>
      <c r="AD111">
        <f t="shared" si="95"/>
        <v>5513502.5105839763</v>
      </c>
      <c r="AE111">
        <f t="shared" si="127"/>
        <v>0.69059457559475934</v>
      </c>
      <c r="AF111">
        <f t="shared" si="96"/>
        <v>5969687.703627008</v>
      </c>
      <c r="AG111">
        <f t="shared" si="109"/>
        <v>199442.69412301306</v>
      </c>
      <c r="AH111" s="1"/>
    </row>
    <row r="112" spans="2:34" x14ac:dyDescent="0.35">
      <c r="E112" t="e">
        <f t="shared" ref="E112" si="133">(F112-F111)/F111</f>
        <v>#DIV/0!</v>
      </c>
      <c r="F112" t="e">
        <f t="shared" si="111"/>
        <v>#DIV/0!</v>
      </c>
      <c r="H112" s="10">
        <f t="shared" si="99"/>
        <v>43965</v>
      </c>
      <c r="I112">
        <v>85</v>
      </c>
      <c r="J112">
        <f t="shared" si="100"/>
        <v>2229754.9904960049</v>
      </c>
      <c r="K112">
        <f t="shared" si="88"/>
        <v>1735082.7163978005</v>
      </c>
      <c r="L112">
        <f t="shared" si="101"/>
        <v>1</v>
      </c>
      <c r="M112">
        <f t="shared" si="89"/>
        <v>651144.92467762926</v>
      </c>
      <c r="N112">
        <f t="shared" si="102"/>
        <v>1561574.4447580206</v>
      </c>
      <c r="O112">
        <f t="shared" si="103"/>
        <v>173508.27163978005</v>
      </c>
      <c r="P112">
        <f t="shared" si="90"/>
        <v>500</v>
      </c>
      <c r="Q112">
        <f t="shared" si="91"/>
        <v>173008.27163978005</v>
      </c>
      <c r="R112">
        <f t="shared" si="92"/>
        <v>9.9711829300543064E-2</v>
      </c>
      <c r="S112">
        <f t="shared" si="104"/>
        <v>0.90028817069945699</v>
      </c>
      <c r="T112">
        <f>IF(I112&gt;$J$5,VLOOKUP(I112-$J$5,I$27:K$568,3,FALSE),0)</f>
        <v>1083937.7917201712</v>
      </c>
      <c r="U112">
        <f>IF(I112&gt;$J$6,VLOOKUP(I112-$J$6,I$27:J$568,2,FALSE),0)</f>
        <v>494672.27409820445</v>
      </c>
      <c r="V112">
        <f t="shared" si="112"/>
        <v>54783.319936582993</v>
      </c>
      <c r="W112">
        <f t="shared" si="105"/>
        <v>2534.1659968291497</v>
      </c>
      <c r="X112">
        <f t="shared" si="106"/>
        <v>52249.153939753844</v>
      </c>
      <c r="Y112">
        <f t="shared" si="113"/>
        <v>18830.404878238965</v>
      </c>
      <c r="Z112">
        <f t="shared" si="114"/>
        <v>475841.86921996542</v>
      </c>
      <c r="AA112">
        <f t="shared" si="107"/>
        <v>450151.76942936605</v>
      </c>
      <c r="AB112">
        <f t="shared" si="93"/>
        <v>5770245.0095039951</v>
      </c>
      <c r="AC112">
        <f t="shared" si="94"/>
        <v>7981169.5951217609</v>
      </c>
      <c r="AD112">
        <f t="shared" si="95"/>
        <v>5256742.3305275515</v>
      </c>
      <c r="AE112">
        <f t="shared" si="127"/>
        <v>0.65864310586014485</v>
      </c>
      <c r="AF112">
        <f t="shared" si="96"/>
        <v>5770245.0095039951</v>
      </c>
      <c r="AG112">
        <f t="shared" si="109"/>
        <v>210837.20974429668</v>
      </c>
      <c r="AH112" s="1"/>
    </row>
    <row r="113" spans="5:34" x14ac:dyDescent="0.35">
      <c r="E113" t="e">
        <f t="shared" ref="E113" si="134">(F113-F112)/F112</f>
        <v>#DIV/0!</v>
      </c>
      <c r="F113" t="e">
        <f t="shared" si="111"/>
        <v>#DIV/0!</v>
      </c>
      <c r="H113" s="10">
        <f t="shared" si="99"/>
        <v>43966</v>
      </c>
      <c r="I113">
        <v>86</v>
      </c>
      <c r="J113">
        <f t="shared" si="100"/>
        <v>2440592.2002403014</v>
      </c>
      <c r="K113">
        <f t="shared" si="88"/>
        <v>1884727.685156367</v>
      </c>
      <c r="L113">
        <f t="shared" si="101"/>
        <v>1</v>
      </c>
      <c r="M113">
        <f t="shared" si="89"/>
        <v>686301.96445432585</v>
      </c>
      <c r="N113">
        <f t="shared" si="102"/>
        <v>1696254.9166407303</v>
      </c>
      <c r="O113">
        <f t="shared" si="103"/>
        <v>188472.76851563671</v>
      </c>
      <c r="P113">
        <f t="shared" si="90"/>
        <v>500</v>
      </c>
      <c r="Q113">
        <f t="shared" si="91"/>
        <v>187972.76851563671</v>
      </c>
      <c r="R113">
        <f t="shared" si="92"/>
        <v>9.9734709685681461E-2</v>
      </c>
      <c r="S113">
        <f t="shared" si="104"/>
        <v>0.90026529031431857</v>
      </c>
      <c r="T113">
        <f>IF(I113&gt;$J$5,VLOOKUP(I113-$J$5,I$27:K$568,3,FALSE),0)</f>
        <v>1198425.7207020412</v>
      </c>
      <c r="U113">
        <f>IF(I113&gt;$J$6,VLOOKUP(I113-$J$6,I$27:J$568,2,FALSE),0)</f>
        <v>555864.51508393441</v>
      </c>
      <c r="V113">
        <f t="shared" si="112"/>
        <v>61192.240985729964</v>
      </c>
      <c r="W113">
        <f t="shared" si="105"/>
        <v>2854.6120492864984</v>
      </c>
      <c r="X113">
        <f t="shared" si="106"/>
        <v>58337.628936443463</v>
      </c>
      <c r="Y113">
        <f t="shared" si="113"/>
        <v>21685.016927525463</v>
      </c>
      <c r="Z113">
        <f t="shared" si="114"/>
        <v>534179.4981564089</v>
      </c>
      <c r="AA113">
        <f t="shared" si="107"/>
        <v>505836.70872638031</v>
      </c>
      <c r="AB113">
        <f t="shared" si="93"/>
        <v>5559407.799759699</v>
      </c>
      <c r="AC113">
        <f t="shared" si="94"/>
        <v>7978314.9830724746</v>
      </c>
      <c r="AD113">
        <f t="shared" si="95"/>
        <v>4981858.2677482395</v>
      </c>
      <c r="AE113">
        <f t="shared" si="127"/>
        <v>0.62442486644337902</v>
      </c>
      <c r="AF113">
        <f t="shared" si="96"/>
        <v>5559407.799759699</v>
      </c>
      <c r="AG113">
        <f t="shared" si="109"/>
        <v>220995.8215167473</v>
      </c>
      <c r="AH113" s="1"/>
    </row>
    <row r="114" spans="5:34" x14ac:dyDescent="0.35">
      <c r="E114" t="e">
        <f t="shared" ref="E114" si="135">(F114-F113)/F113</f>
        <v>#DIV/0!</v>
      </c>
      <c r="F114" t="e">
        <f t="shared" si="111"/>
        <v>#DIV/0!</v>
      </c>
      <c r="H114" s="10">
        <f t="shared" si="99"/>
        <v>43967</v>
      </c>
      <c r="I114">
        <v>87</v>
      </c>
      <c r="J114">
        <f t="shared" si="100"/>
        <v>2661588.0217570486</v>
      </c>
      <c r="K114">
        <f t="shared" si="88"/>
        <v>2037481.8519878213</v>
      </c>
      <c r="L114">
        <f t="shared" si="101"/>
        <v>1</v>
      </c>
      <c r="M114">
        <f t="shared" si="89"/>
        <v>716202.29655158403</v>
      </c>
      <c r="N114">
        <f t="shared" si="102"/>
        <v>1833733.6667890393</v>
      </c>
      <c r="O114">
        <f t="shared" si="103"/>
        <v>203748.18519878213</v>
      </c>
      <c r="P114">
        <f t="shared" si="90"/>
        <v>500</v>
      </c>
      <c r="Q114">
        <f t="shared" si="91"/>
        <v>203248.18519878213</v>
      </c>
      <c r="R114">
        <f t="shared" si="92"/>
        <v>9.9754599041207564E-2</v>
      </c>
      <c r="S114">
        <f t="shared" si="104"/>
        <v>0.90024540095879246</v>
      </c>
      <c r="T114">
        <f>IF(I114&gt;$J$5,VLOOKUP(I114-$J$5,I$27:K$568,3,FALSE),0)</f>
        <v>1321279.5554362372</v>
      </c>
      <c r="U114">
        <f>IF(I114&gt;$J$6,VLOOKUP(I114-$J$6,I$27:J$568,2,FALSE),0)</f>
        <v>624106.16976922727</v>
      </c>
      <c r="V114">
        <f t="shared" si="112"/>
        <v>68241.654685292859</v>
      </c>
      <c r="W114">
        <f t="shared" si="105"/>
        <v>3207.082734264643</v>
      </c>
      <c r="X114">
        <f t="shared" si="106"/>
        <v>65034.571951028214</v>
      </c>
      <c r="Y114">
        <f t="shared" si="113"/>
        <v>24892.099661790107</v>
      </c>
      <c r="Z114">
        <f t="shared" si="114"/>
        <v>599214.07010743709</v>
      </c>
      <c r="AA114">
        <f t="shared" si="107"/>
        <v>567936.61448999681</v>
      </c>
      <c r="AB114">
        <f t="shared" si="93"/>
        <v>5338411.9782429514</v>
      </c>
      <c r="AC114">
        <f t="shared" si="94"/>
        <v>7975107.9003382102</v>
      </c>
      <c r="AD114">
        <f t="shared" si="95"/>
        <v>4689413.7088119341</v>
      </c>
      <c r="AE114">
        <f t="shared" si="127"/>
        <v>0.58800630253705588</v>
      </c>
      <c r="AF114">
        <f t="shared" si="96"/>
        <v>5338411.9782429514</v>
      </c>
      <c r="AG114">
        <f t="shared" si="109"/>
        <v>229440.16565150791</v>
      </c>
      <c r="AH114" s="1"/>
    </row>
    <row r="115" spans="5:34" x14ac:dyDescent="0.35">
      <c r="E115" t="e">
        <f t="shared" ref="E115" si="136">(F115-F114)/F114</f>
        <v>#DIV/0!</v>
      </c>
      <c r="F115" t="e">
        <f t="shared" si="111"/>
        <v>#DIV/0!</v>
      </c>
      <c r="H115" s="10">
        <f t="shared" si="99"/>
        <v>43968</v>
      </c>
      <c r="I115">
        <v>88</v>
      </c>
      <c r="J115">
        <f t="shared" si="100"/>
        <v>2891028.1874085562</v>
      </c>
      <c r="K115">
        <f t="shared" si="88"/>
        <v>2190957.3630421353</v>
      </c>
      <c r="L115">
        <f t="shared" si="101"/>
        <v>1</v>
      </c>
      <c r="M115">
        <f t="shared" si="89"/>
        <v>738799.43424905417</v>
      </c>
      <c r="N115">
        <f t="shared" si="102"/>
        <v>1971861.6267379217</v>
      </c>
      <c r="O115">
        <f t="shared" si="103"/>
        <v>219095.73630421353</v>
      </c>
      <c r="P115">
        <f t="shared" si="90"/>
        <v>500</v>
      </c>
      <c r="Q115">
        <f t="shared" si="91"/>
        <v>218595.73630421353</v>
      </c>
      <c r="R115">
        <f t="shared" si="92"/>
        <v>9.9771789260514984E-2</v>
      </c>
      <c r="S115">
        <f t="shared" si="104"/>
        <v>0.900228210739485</v>
      </c>
      <c r="T115">
        <f>IF(I115&gt;$J$5,VLOOKUP(I115-$J$5,I$27:K$568,3,FALSE),0)</f>
        <v>1452157.9287930811</v>
      </c>
      <c r="U115">
        <f>IF(I115&gt;$J$6,VLOOKUP(I115-$J$6,I$27:J$568,2,FALSE),0)</f>
        <v>700070.82436642097</v>
      </c>
      <c r="V115">
        <f t="shared" si="112"/>
        <v>75964.654597193701</v>
      </c>
      <c r="W115">
        <f t="shared" si="105"/>
        <v>3593.2327298596852</v>
      </c>
      <c r="X115">
        <f t="shared" si="106"/>
        <v>72371.421867334022</v>
      </c>
      <c r="Y115">
        <f t="shared" si="113"/>
        <v>28485.332391649794</v>
      </c>
      <c r="Z115">
        <f t="shared" si="114"/>
        <v>671585.49197477114</v>
      </c>
      <c r="AA115">
        <f t="shared" si="107"/>
        <v>637064.45017344307</v>
      </c>
      <c r="AB115">
        <f t="shared" si="93"/>
        <v>5108971.8125914438</v>
      </c>
      <c r="AC115">
        <f t="shared" si="94"/>
        <v>7971514.6676083505</v>
      </c>
      <c r="AD115">
        <f t="shared" si="95"/>
        <v>4380415.6558333728</v>
      </c>
      <c r="AE115">
        <f t="shared" si="127"/>
        <v>0.54950857377618112</v>
      </c>
      <c r="AF115">
        <f t="shared" si="96"/>
        <v>5108971.8125914438</v>
      </c>
      <c r="AG115">
        <f t="shared" si="109"/>
        <v>235657.3961786858</v>
      </c>
      <c r="AH115" s="1"/>
    </row>
    <row r="116" spans="5:34" x14ac:dyDescent="0.35">
      <c r="E116" t="e">
        <f t="shared" ref="E116" si="137">(F116-F115)/F115</f>
        <v>#DIV/0!</v>
      </c>
      <c r="F116" t="e">
        <f t="shared" si="111"/>
        <v>#DIV/0!</v>
      </c>
      <c r="H116" s="10">
        <f t="shared" si="99"/>
        <v>43969</v>
      </c>
      <c r="I116">
        <v>89</v>
      </c>
      <c r="J116">
        <f t="shared" si="100"/>
        <v>3126685.5835872418</v>
      </c>
      <c r="K116">
        <f t="shared" si="88"/>
        <v>2342227.9067447535</v>
      </c>
      <c r="L116">
        <f t="shared" si="101"/>
        <v>1</v>
      </c>
      <c r="M116">
        <f t="shared" si="89"/>
        <v>751804.56453338289</v>
      </c>
      <c r="N116">
        <f t="shared" si="102"/>
        <v>2108005.116070278</v>
      </c>
      <c r="O116">
        <f t="shared" si="103"/>
        <v>234222.79067447537</v>
      </c>
      <c r="P116">
        <f t="shared" si="90"/>
        <v>500</v>
      </c>
      <c r="Q116">
        <f t="shared" si="91"/>
        <v>233722.79067447537</v>
      </c>
      <c r="R116">
        <f t="shared" si="92"/>
        <v>9.9786528032323338E-2</v>
      </c>
      <c r="S116">
        <f t="shared" si="104"/>
        <v>0.90021347196767665</v>
      </c>
      <c r="T116">
        <f>IF(I116&gt;$J$5,VLOOKUP(I116-$J$5,I$27:K$568,3,FALSE),0)</f>
        <v>1590423.3422113706</v>
      </c>
      <c r="U116">
        <f>IF(I116&gt;$J$6,VLOOKUP(I116-$J$6,I$27:J$568,2,FALSE),0)</f>
        <v>784457.67684248846</v>
      </c>
      <c r="V116">
        <f t="shared" si="112"/>
        <v>84386.852476067492</v>
      </c>
      <c r="W116">
        <f t="shared" si="105"/>
        <v>4014.3426238033744</v>
      </c>
      <c r="X116">
        <f t="shared" si="106"/>
        <v>80372.50985226412</v>
      </c>
      <c r="Y116">
        <f t="shared" si="113"/>
        <v>32499.675015453169</v>
      </c>
      <c r="Z116">
        <f t="shared" si="114"/>
        <v>751958.00182703522</v>
      </c>
      <c r="AA116">
        <f t="shared" si="107"/>
        <v>713856.48592666455</v>
      </c>
      <c r="AB116">
        <f t="shared" si="93"/>
        <v>4873314.4164127577</v>
      </c>
      <c r="AC116">
        <f t="shared" si="94"/>
        <v>7967500.3249845468</v>
      </c>
      <c r="AD116">
        <f t="shared" si="95"/>
        <v>4056357.0645548161</v>
      </c>
      <c r="AE116">
        <f t="shared" si="127"/>
        <v>0.50911288347674888</v>
      </c>
      <c r="AF116">
        <f t="shared" si="96"/>
        <v>4873314.4164127577</v>
      </c>
      <c r="AG116">
        <f t="shared" si="109"/>
        <v>239122.02498342807</v>
      </c>
      <c r="AH116" s="1"/>
    </row>
    <row r="117" spans="5:34" x14ac:dyDescent="0.35">
      <c r="E117" t="e">
        <f t="shared" ref="E117" si="138">(F117-F116)/F116</f>
        <v>#DIV/0!</v>
      </c>
      <c r="F117" t="e">
        <f t="shared" si="111"/>
        <v>#DIV/0!</v>
      </c>
      <c r="H117" s="10">
        <f t="shared" si="99"/>
        <v>43970</v>
      </c>
      <c r="I117">
        <v>90</v>
      </c>
      <c r="J117">
        <f t="shared" si="100"/>
        <v>3365807.6085706698</v>
      </c>
      <c r="K117">
        <f t="shared" si="88"/>
        <v>2487826.2989157126</v>
      </c>
      <c r="L117">
        <f t="shared" si="101"/>
        <v>1</v>
      </c>
      <c r="M117">
        <f t="shared" si="89"/>
        <v>752743.58251791215</v>
      </c>
      <c r="N117">
        <f t="shared" si="102"/>
        <v>2239043.6690241415</v>
      </c>
      <c r="O117">
        <f t="shared" si="103"/>
        <v>248782.62989157127</v>
      </c>
      <c r="P117">
        <f t="shared" si="90"/>
        <v>500</v>
      </c>
      <c r="Q117">
        <f t="shared" si="91"/>
        <v>248282.62989157127</v>
      </c>
      <c r="R117">
        <f t="shared" si="92"/>
        <v>9.9799021338339455E-2</v>
      </c>
      <c r="S117">
        <f t="shared" si="104"/>
        <v>0.90020097866166049</v>
      </c>
      <c r="T117">
        <f>IF(I117&gt;$J$5,VLOOKUP(I117-$J$5,I$27:K$568,3,FALSE),0)</f>
        <v>1735082.7163978005</v>
      </c>
      <c r="U117">
        <f>IF(I117&gt;$J$6,VLOOKUP(I117-$J$6,I$27:J$568,2,FALSE),0)</f>
        <v>877981.30965495715</v>
      </c>
      <c r="V117">
        <f t="shared" si="112"/>
        <v>93523.632812468684</v>
      </c>
      <c r="W117">
        <f t="shared" si="105"/>
        <v>4471.1816406234348</v>
      </c>
      <c r="X117">
        <f t="shared" si="106"/>
        <v>89052.451171845256</v>
      </c>
      <c r="Y117">
        <f t="shared" si="113"/>
        <v>36970.856656076605</v>
      </c>
      <c r="Z117">
        <f t="shared" si="114"/>
        <v>841010.45299888053</v>
      </c>
      <c r="AA117">
        <f t="shared" si="107"/>
        <v>798962.99178601103</v>
      </c>
      <c r="AB117">
        <f t="shared" si="93"/>
        <v>4634192.3914293302</v>
      </c>
      <c r="AC117">
        <f t="shared" si="94"/>
        <v>7963029.1433439236</v>
      </c>
      <c r="AD117">
        <f t="shared" si="95"/>
        <v>3719240.2251182967</v>
      </c>
      <c r="AE117">
        <f t="shared" si="127"/>
        <v>0.46706349533168628</v>
      </c>
      <c r="AF117">
        <f t="shared" si="96"/>
        <v>4634192.3914293302</v>
      </c>
      <c r="AG117">
        <f t="shared" si="109"/>
        <v>239325.43677369418</v>
      </c>
      <c r="AH117" s="1"/>
    </row>
    <row r="118" spans="5:34" x14ac:dyDescent="0.35">
      <c r="E118" t="e">
        <f t="shared" ref="E118" si="139">(F118-F117)/F117</f>
        <v>#DIV/0!</v>
      </c>
      <c r="F118" t="e">
        <f t="shared" si="111"/>
        <v>#DIV/0!</v>
      </c>
      <c r="H118" s="10">
        <f t="shared" si="99"/>
        <v>43971</v>
      </c>
      <c r="I118">
        <v>91</v>
      </c>
      <c r="J118">
        <f t="shared" si="100"/>
        <v>3605133.0453443639</v>
      </c>
      <c r="K118">
        <f t="shared" si="88"/>
        <v>2623775.0677623358</v>
      </c>
      <c r="L118">
        <f t="shared" si="101"/>
        <v>1</v>
      </c>
      <c r="M118">
        <f t="shared" si="89"/>
        <v>739047.38260596874</v>
      </c>
      <c r="N118">
        <f t="shared" si="102"/>
        <v>2361397.5609861021</v>
      </c>
      <c r="O118">
        <f t="shared" si="103"/>
        <v>262377.50677623361</v>
      </c>
      <c r="P118">
        <f t="shared" si="90"/>
        <v>500</v>
      </c>
      <c r="Q118">
        <f t="shared" si="91"/>
        <v>261877.50677623361</v>
      </c>
      <c r="R118">
        <f t="shared" si="92"/>
        <v>9.9809434884055678E-2</v>
      </c>
      <c r="S118">
        <f t="shared" si="104"/>
        <v>0.90019056511594431</v>
      </c>
      <c r="T118">
        <f>IF(I118&gt;$J$5,VLOOKUP(I118-$J$5,I$27:K$568,3,FALSE),0)</f>
        <v>1884727.685156367</v>
      </c>
      <c r="U118">
        <f>IF(I118&gt;$J$6,VLOOKUP(I118-$J$6,I$27:J$568,2,FALSE),0)</f>
        <v>981357.9775820279</v>
      </c>
      <c r="V118">
        <f t="shared" si="112"/>
        <v>103376.66792707075</v>
      </c>
      <c r="W118">
        <f t="shared" si="105"/>
        <v>4963.8333963535379</v>
      </c>
      <c r="X118">
        <f t="shared" si="106"/>
        <v>98412.834530717213</v>
      </c>
      <c r="Y118">
        <f t="shared" si="113"/>
        <v>41934.690052430145</v>
      </c>
      <c r="Z118">
        <f t="shared" si="114"/>
        <v>939423.28752959776</v>
      </c>
      <c r="AA118">
        <f t="shared" si="107"/>
        <v>893035.75959964539</v>
      </c>
      <c r="AB118">
        <f t="shared" si="93"/>
        <v>4394866.9546556361</v>
      </c>
      <c r="AC118">
        <f t="shared" si="94"/>
        <v>7958065.3099475699</v>
      </c>
      <c r="AD118">
        <f t="shared" si="95"/>
        <v>3371574.2870211778</v>
      </c>
      <c r="AE118">
        <f t="shared" si="127"/>
        <v>0.42366758196954163</v>
      </c>
      <c r="AF118">
        <f t="shared" si="96"/>
        <v>4394866.9546556361</v>
      </c>
      <c r="AG118">
        <f t="shared" si="109"/>
        <v>235812.3767366535</v>
      </c>
      <c r="AH118" s="1"/>
    </row>
    <row r="119" spans="5:34" x14ac:dyDescent="0.35">
      <c r="E119" t="e">
        <f t="shared" ref="E119" si="140">(F119-F118)/F118</f>
        <v>#DIV/0!</v>
      </c>
      <c r="F119" t="e">
        <f t="shared" si="111"/>
        <v>#DIV/0!</v>
      </c>
      <c r="H119" s="10">
        <f t="shared" si="99"/>
        <v>43972</v>
      </c>
      <c r="I119">
        <v>92</v>
      </c>
      <c r="J119">
        <f t="shared" si="100"/>
        <v>3840945.4220810174</v>
      </c>
      <c r="K119">
        <f t="shared" si="88"/>
        <v>2745657.6545369425</v>
      </c>
      <c r="L119">
        <f t="shared" si="101"/>
        <v>1</v>
      </c>
      <c r="M119">
        <f t="shared" si="89"/>
        <v>708175.8025491212</v>
      </c>
      <c r="N119">
        <f t="shared" si="102"/>
        <v>2471091.8890832481</v>
      </c>
      <c r="O119">
        <f t="shared" si="103"/>
        <v>274565.76545369427</v>
      </c>
      <c r="P119">
        <f t="shared" si="90"/>
        <v>500</v>
      </c>
      <c r="Q119">
        <f t="shared" si="91"/>
        <v>274065.76545369427</v>
      </c>
      <c r="R119">
        <f t="shared" si="92"/>
        <v>9.9817894266907681E-2</v>
      </c>
      <c r="S119">
        <f t="shared" si="104"/>
        <v>0.90018210573309232</v>
      </c>
      <c r="T119">
        <f>IF(I119&gt;$J$5,VLOOKUP(I119-$J$5,I$27:K$568,3,FALSE),0)</f>
        <v>2037481.8519878213</v>
      </c>
      <c r="U119">
        <f>IF(I119&gt;$J$6,VLOOKUP(I119-$J$6,I$27:J$568,2,FALSE),0)</f>
        <v>1095287.7675440749</v>
      </c>
      <c r="V119">
        <f t="shared" si="112"/>
        <v>113929.78996204701</v>
      </c>
      <c r="W119">
        <f t="shared" si="105"/>
        <v>5491.4894981023508</v>
      </c>
      <c r="X119">
        <f t="shared" si="106"/>
        <v>108438.30046394466</v>
      </c>
      <c r="Y119">
        <f t="shared" si="113"/>
        <v>47426.179550532499</v>
      </c>
      <c r="Z119">
        <f t="shared" si="114"/>
        <v>1047861.5879935424</v>
      </c>
      <c r="AA119">
        <f t="shared" si="107"/>
        <v>996711.86846510821</v>
      </c>
      <c r="AB119">
        <f t="shared" si="93"/>
        <v>4159054.5779189826</v>
      </c>
      <c r="AC119">
        <f t="shared" si="94"/>
        <v>7952573.8204494677</v>
      </c>
      <c r="AD119">
        <f t="shared" si="95"/>
        <v>3016340.6308243754</v>
      </c>
      <c r="AE119">
        <f t="shared" si="127"/>
        <v>0.37929111994761672</v>
      </c>
      <c r="AF119">
        <f t="shared" si="96"/>
        <v>4159054.5779189826</v>
      </c>
      <c r="AG119">
        <f t="shared" si="109"/>
        <v>228222.87685037698</v>
      </c>
      <c r="AH119" s="1"/>
    </row>
    <row r="120" spans="5:34" x14ac:dyDescent="0.35">
      <c r="E120" t="e">
        <f t="shared" ref="E120" si="141">(F120-F119)/F119</f>
        <v>#DIV/0!</v>
      </c>
      <c r="F120" t="e">
        <f t="shared" si="111"/>
        <v>#DIV/0!</v>
      </c>
      <c r="H120" s="10">
        <f t="shared" si="99"/>
        <v>43973</v>
      </c>
      <c r="I120">
        <v>93</v>
      </c>
      <c r="J120">
        <f t="shared" si="100"/>
        <v>4069168.2989313942</v>
      </c>
      <c r="K120">
        <f t="shared" si="88"/>
        <v>2848737.5209381641</v>
      </c>
      <c r="L120">
        <f t="shared" si="101"/>
        <v>1</v>
      </c>
      <c r="M120">
        <f t="shared" si="89"/>
        <v>657780.15789602883</v>
      </c>
      <c r="N120">
        <f t="shared" si="102"/>
        <v>2563863.7688443479</v>
      </c>
      <c r="O120">
        <f t="shared" si="103"/>
        <v>284873.75209381641</v>
      </c>
      <c r="P120">
        <f t="shared" si="90"/>
        <v>500</v>
      </c>
      <c r="Q120">
        <f t="shared" si="91"/>
        <v>284373.75209381641</v>
      </c>
      <c r="R120">
        <f t="shared" si="92"/>
        <v>9.9824483654136265E-2</v>
      </c>
      <c r="S120">
        <f t="shared" si="104"/>
        <v>0.90017551634586379</v>
      </c>
      <c r="T120">
        <f>IF(I120&gt;$J$5,VLOOKUP(I120-$J$5,I$27:K$568,3,FALSE),0)</f>
        <v>2190957.3630421353</v>
      </c>
      <c r="U120">
        <f>IF(I120&gt;$J$6,VLOOKUP(I120-$J$6,I$27:J$568,2,FALSE),0)</f>
        <v>1220430.7779932301</v>
      </c>
      <c r="V120">
        <f t="shared" si="112"/>
        <v>125143.01044915523</v>
      </c>
      <c r="W120">
        <f t="shared" si="105"/>
        <v>6052.1505224577622</v>
      </c>
      <c r="X120">
        <f t="shared" si="106"/>
        <v>119090.85992669748</v>
      </c>
      <c r="Y120">
        <f t="shared" si="113"/>
        <v>53478.330072990262</v>
      </c>
      <c r="Z120">
        <f t="shared" si="114"/>
        <v>1166952.44792024</v>
      </c>
      <c r="AA120">
        <f t="shared" si="107"/>
        <v>1110592.0079738395</v>
      </c>
      <c r="AB120">
        <f t="shared" si="93"/>
        <v>3930831.7010686058</v>
      </c>
      <c r="AC120">
        <f t="shared" si="94"/>
        <v>7946521.6699270094</v>
      </c>
      <c r="AD120">
        <f t="shared" si="95"/>
        <v>2656922.593002385</v>
      </c>
      <c r="AE120">
        <f t="shared" si="127"/>
        <v>0.33435038666757821</v>
      </c>
      <c r="AF120">
        <f t="shared" si="96"/>
        <v>3930831.7010686058</v>
      </c>
      <c r="AG120">
        <f t="shared" si="109"/>
        <v>216335.85644766345</v>
      </c>
      <c r="AH120" s="1"/>
    </row>
    <row r="121" spans="5:34" x14ac:dyDescent="0.35">
      <c r="E121" t="e">
        <f t="shared" ref="E121" si="142">(F121-F120)/F120</f>
        <v>#DIV/0!</v>
      </c>
      <c r="F121" t="e">
        <f t="shared" si="111"/>
        <v>#DIV/0!</v>
      </c>
      <c r="H121" s="10">
        <f t="shared" si="99"/>
        <v>43974</v>
      </c>
      <c r="I121">
        <v>94</v>
      </c>
      <c r="J121">
        <f t="shared" si="100"/>
        <v>4285504.1553790579</v>
      </c>
      <c r="K121">
        <f t="shared" si="88"/>
        <v>2928127.244752916</v>
      </c>
      <c r="L121">
        <f t="shared" si="101"/>
        <v>1</v>
      </c>
      <c r="M121">
        <f t="shared" si="89"/>
        <v>585899.33800816257</v>
      </c>
      <c r="N121">
        <f t="shared" si="102"/>
        <v>2635314.5202776245</v>
      </c>
      <c r="O121">
        <f t="shared" si="103"/>
        <v>292812.72447529162</v>
      </c>
      <c r="P121">
        <f t="shared" si="90"/>
        <v>500</v>
      </c>
      <c r="Q121">
        <f t="shared" si="91"/>
        <v>292312.72447529162</v>
      </c>
      <c r="R121">
        <f t="shared" si="92"/>
        <v>9.9829242393445858E-2</v>
      </c>
      <c r="S121">
        <f t="shared" si="104"/>
        <v>0.90017075760655418</v>
      </c>
      <c r="T121">
        <f>IF(I121&gt;$J$5,VLOOKUP(I121-$J$5,I$27:K$568,3,FALSE),0)</f>
        <v>2342227.9067447535</v>
      </c>
      <c r="U121">
        <f>IF(I121&gt;$J$6,VLOOKUP(I121-$J$6,I$27:J$568,2,FALSE),0)</f>
        <v>1357376.9106261418</v>
      </c>
      <c r="V121">
        <f t="shared" si="112"/>
        <v>136946.13263291167</v>
      </c>
      <c r="W121">
        <f t="shared" si="105"/>
        <v>6642.3066316455843</v>
      </c>
      <c r="X121">
        <f t="shared" si="106"/>
        <v>130303.82600126609</v>
      </c>
      <c r="Y121">
        <f t="shared" si="113"/>
        <v>60120.63670463585</v>
      </c>
      <c r="Z121">
        <f t="shared" si="114"/>
        <v>1297256.273921506</v>
      </c>
      <c r="AA121">
        <f t="shared" si="107"/>
        <v>1235212.9886697892</v>
      </c>
      <c r="AB121">
        <f t="shared" si="93"/>
        <v>3714495.8446209421</v>
      </c>
      <c r="AC121">
        <f t="shared" si="94"/>
        <v>7939879.3632953642</v>
      </c>
      <c r="AD121">
        <f t="shared" si="95"/>
        <v>2296998.2972901645</v>
      </c>
      <c r="AE121">
        <f t="shared" si="127"/>
        <v>0.28929889135454312</v>
      </c>
      <c r="AF121">
        <f t="shared" si="96"/>
        <v>3714495.8446209421</v>
      </c>
      <c r="AG121">
        <f t="shared" si="109"/>
        <v>200109.94466324532</v>
      </c>
      <c r="AH121" s="1"/>
    </row>
    <row r="122" spans="5:34" x14ac:dyDescent="0.35">
      <c r="E122" t="e">
        <f t="shared" ref="E122" si="143">(F122-F121)/F121</f>
        <v>#DIV/0!</v>
      </c>
      <c r="F122" t="e">
        <f t="shared" si="111"/>
        <v>#DIV/0!</v>
      </c>
      <c r="H122" s="10">
        <f t="shared" si="99"/>
        <v>43975</v>
      </c>
      <c r="I122">
        <v>95</v>
      </c>
      <c r="J122">
        <f t="shared" si="100"/>
        <v>4485614.1000423031</v>
      </c>
      <c r="K122">
        <f t="shared" si="88"/>
        <v>2979004.3959659263</v>
      </c>
      <c r="L122">
        <f t="shared" si="101"/>
        <v>1</v>
      </c>
      <c r="M122">
        <f t="shared" si="89"/>
        <v>491178.09705021372</v>
      </c>
      <c r="N122">
        <f t="shared" si="102"/>
        <v>2681103.9563693339</v>
      </c>
      <c r="O122">
        <f t="shared" si="103"/>
        <v>297900.43959659262</v>
      </c>
      <c r="P122">
        <f t="shared" si="90"/>
        <v>500</v>
      </c>
      <c r="Q122">
        <f t="shared" si="91"/>
        <v>297400.43959659262</v>
      </c>
      <c r="R122">
        <f t="shared" si="92"/>
        <v>9.983215869010563E-2</v>
      </c>
      <c r="S122">
        <f t="shared" si="104"/>
        <v>0.90016784130989436</v>
      </c>
      <c r="T122">
        <f>IF(I122&gt;$J$5,VLOOKUP(I122-$J$5,I$27:K$568,3,FALSE),0)</f>
        <v>2487826.2989157126</v>
      </c>
      <c r="U122">
        <f>IF(I122&gt;$J$6,VLOOKUP(I122-$J$6,I$27:J$568,2,FALSE),0)</f>
        <v>1506609.7040763765</v>
      </c>
      <c r="V122">
        <f t="shared" si="112"/>
        <v>149232.79345023469</v>
      </c>
      <c r="W122">
        <f t="shared" si="105"/>
        <v>7256.6396725117347</v>
      </c>
      <c r="X122">
        <f t="shared" si="106"/>
        <v>141976.15377772297</v>
      </c>
      <c r="Y122">
        <f t="shared" si="113"/>
        <v>67377.276377147587</v>
      </c>
      <c r="Z122">
        <f t="shared" si="114"/>
        <v>1439232.427699229</v>
      </c>
      <c r="AA122">
        <f t="shared" si="107"/>
        <v>1371014.8307095026</v>
      </c>
      <c r="AB122">
        <f t="shared" si="93"/>
        <v>3514385.8999576969</v>
      </c>
      <c r="AC122">
        <f t="shared" si="94"/>
        <v>7932622.723622852</v>
      </c>
      <c r="AD122">
        <f t="shared" si="95"/>
        <v>1940398.9195041724</v>
      </c>
      <c r="AE122">
        <f t="shared" si="127"/>
        <v>0.24461000946456035</v>
      </c>
      <c r="AF122">
        <f t="shared" si="96"/>
        <v>3514385.8999576969</v>
      </c>
      <c r="AG122">
        <f t="shared" si="109"/>
        <v>179716.1185524725</v>
      </c>
      <c r="AH122" s="1"/>
    </row>
    <row r="123" spans="5:34" x14ac:dyDescent="0.35">
      <c r="E123" t="e">
        <f t="shared" ref="E123" si="144">(F123-F122)/F122</f>
        <v>#DIV/0!</v>
      </c>
      <c r="F123" t="e">
        <f t="shared" si="111"/>
        <v>#DIV/0!</v>
      </c>
      <c r="H123" s="10">
        <f t="shared" si="99"/>
        <v>43976</v>
      </c>
      <c r="I123">
        <v>96</v>
      </c>
      <c r="J123">
        <f t="shared" si="100"/>
        <v>4665330.2185947755</v>
      </c>
      <c r="K123">
        <f t="shared" si="88"/>
        <v>2996867.3756523659</v>
      </c>
      <c r="L123">
        <f t="shared" si="101"/>
        <v>1</v>
      </c>
      <c r="M123">
        <f t="shared" si="89"/>
        <v>373092.30789003009</v>
      </c>
      <c r="N123">
        <f t="shared" si="102"/>
        <v>2697180.6380871292</v>
      </c>
      <c r="O123">
        <f t="shared" si="103"/>
        <v>299686.73756523657</v>
      </c>
      <c r="P123">
        <f t="shared" si="90"/>
        <v>500</v>
      </c>
      <c r="Q123">
        <f t="shared" si="91"/>
        <v>299186.73756523657</v>
      </c>
      <c r="R123">
        <f t="shared" si="92"/>
        <v>9.9833159116728964E-2</v>
      </c>
      <c r="S123">
        <f t="shared" si="104"/>
        <v>0.90016684088327104</v>
      </c>
      <c r="T123">
        <f>IF(I123&gt;$J$5,VLOOKUP(I123-$J$5,I$27:K$568,3,FALSE),0)</f>
        <v>2623775.0677623358</v>
      </c>
      <c r="U123">
        <f>IF(I123&gt;$J$6,VLOOKUP(I123-$J$6,I$27:J$568,2,FALSE),0)</f>
        <v>1668462.8429424097</v>
      </c>
      <c r="V123">
        <f t="shared" si="112"/>
        <v>161853.13886603317</v>
      </c>
      <c r="W123">
        <f t="shared" si="105"/>
        <v>7887.6569433016593</v>
      </c>
      <c r="X123">
        <f t="shared" si="106"/>
        <v>153965.4819227315</v>
      </c>
      <c r="Y123">
        <f t="shared" si="113"/>
        <v>75264.933320449243</v>
      </c>
      <c r="Z123">
        <f t="shared" si="114"/>
        <v>1593197.9096219605</v>
      </c>
      <c r="AA123">
        <f t="shared" si="107"/>
        <v>1518301.1870775928</v>
      </c>
      <c r="AB123">
        <f t="shared" si="93"/>
        <v>3334669.7814052245</v>
      </c>
      <c r="AC123">
        <f t="shared" si="94"/>
        <v>7924735.0666795503</v>
      </c>
      <c r="AD123">
        <f t="shared" si="95"/>
        <v>1590942.0051423651</v>
      </c>
      <c r="AE123">
        <f t="shared" si="127"/>
        <v>0.20075649113263883</v>
      </c>
      <c r="AF123">
        <f t="shared" si="96"/>
        <v>3334669.7814052245</v>
      </c>
      <c r="AG123">
        <f t="shared" si="109"/>
        <v>155556.78140453814</v>
      </c>
      <c r="AH123" s="1"/>
    </row>
    <row r="124" spans="5:34" x14ac:dyDescent="0.35">
      <c r="E124" t="e">
        <f t="shared" ref="E124" si="145">(F124-F123)/F123</f>
        <v>#DIV/0!</v>
      </c>
      <c r="F124" t="e">
        <f t="shared" si="111"/>
        <v>#DIV/0!</v>
      </c>
      <c r="H124" s="10">
        <f t="shared" si="99"/>
        <v>43977</v>
      </c>
      <c r="I124">
        <v>97</v>
      </c>
      <c r="J124">
        <f t="shared" si="100"/>
        <v>4820886.9999993136</v>
      </c>
      <c r="K124">
        <f t="shared" si="88"/>
        <v>2977816.535427954</v>
      </c>
      <c r="L124">
        <f t="shared" si="101"/>
        <v>1</v>
      </c>
      <c r="M124">
        <f t="shared" si="89"/>
        <v>232158.88089101156</v>
      </c>
      <c r="N124">
        <f t="shared" si="102"/>
        <v>2680034.8818851588</v>
      </c>
      <c r="O124">
        <f t="shared" si="103"/>
        <v>297781.65354279539</v>
      </c>
      <c r="P124">
        <f t="shared" si="90"/>
        <v>500</v>
      </c>
      <c r="Q124">
        <f t="shared" si="91"/>
        <v>297281.65354279539</v>
      </c>
      <c r="R124">
        <f t="shared" si="92"/>
        <v>9.9832091737670409E-2</v>
      </c>
      <c r="S124">
        <f t="shared" si="104"/>
        <v>0.90016790826232962</v>
      </c>
      <c r="T124">
        <f>IF(I124&gt;$J$5,VLOOKUP(I124-$J$5,I$27:K$568,3,FALSE),0)</f>
        <v>2745657.6545369425</v>
      </c>
      <c r="U124">
        <f>IF(I124&gt;$J$6,VLOOKUP(I124-$J$6,I$27:J$568,2,FALSE),0)</f>
        <v>1843070.4645713596</v>
      </c>
      <c r="V124">
        <f t="shared" si="112"/>
        <v>174607.62162894988</v>
      </c>
      <c r="W124">
        <f t="shared" si="105"/>
        <v>8525.3810814474946</v>
      </c>
      <c r="X124">
        <f t="shared" si="106"/>
        <v>166082.24054750238</v>
      </c>
      <c r="Y124">
        <f t="shared" si="113"/>
        <v>83790.314401896743</v>
      </c>
      <c r="Z124">
        <f t="shared" si="114"/>
        <v>1759280.1501694629</v>
      </c>
      <c r="AA124">
        <f t="shared" si="107"/>
        <v>1677194.1227599373</v>
      </c>
      <c r="AB124">
        <f t="shared" si="93"/>
        <v>3179113.0000006864</v>
      </c>
      <c r="AC124">
        <f t="shared" si="94"/>
        <v>7916209.6855981033</v>
      </c>
      <c r="AD124">
        <f t="shared" si="95"/>
        <v>1252252.2210274301</v>
      </c>
      <c r="AE124">
        <f t="shared" si="127"/>
        <v>0.15818835917214807</v>
      </c>
      <c r="AF124">
        <f t="shared" si="96"/>
        <v>3179113.0000006864</v>
      </c>
      <c r="AG124">
        <f t="shared" si="109"/>
        <v>128266.62231150336</v>
      </c>
      <c r="AH124" s="1"/>
    </row>
    <row r="125" spans="5:34" x14ac:dyDescent="0.35">
      <c r="E125" t="e">
        <f t="shared" ref="E125" si="146">(F125-F124)/F124</f>
        <v>#DIV/0!</v>
      </c>
      <c r="F125" t="e">
        <f t="shared" si="111"/>
        <v>#DIV/0!</v>
      </c>
      <c r="H125" s="10">
        <f t="shared" si="99"/>
        <v>43978</v>
      </c>
      <c r="I125">
        <v>98</v>
      </c>
      <c r="J125">
        <f t="shared" si="100"/>
        <v>4949153.6223108172</v>
      </c>
      <c r="K125">
        <f t="shared" si="88"/>
        <v>2918841.3259378253</v>
      </c>
      <c r="L125">
        <f t="shared" si="101"/>
        <v>1</v>
      </c>
      <c r="M125">
        <f t="shared" si="89"/>
        <v>70103.804999661166</v>
      </c>
      <c r="N125">
        <f t="shared" si="102"/>
        <v>2626957.1933440426</v>
      </c>
      <c r="O125">
        <f t="shared" si="103"/>
        <v>291884.13259378256</v>
      </c>
      <c r="P125">
        <f t="shared" si="90"/>
        <v>500</v>
      </c>
      <c r="Q125">
        <f t="shared" si="91"/>
        <v>291384.13259378256</v>
      </c>
      <c r="R125">
        <f t="shared" si="92"/>
        <v>9.9828699150050812E-2</v>
      </c>
      <c r="S125">
        <f t="shared" si="104"/>
        <v>0.90017130084994923</v>
      </c>
      <c r="T125">
        <f>IF(I125&gt;$J$5,VLOOKUP(I125-$J$5,I$27:K$568,3,FALSE),0)</f>
        <v>2848737.5209381641</v>
      </c>
      <c r="U125">
        <f>IF(I125&gt;$J$6,VLOOKUP(I125-$J$6,I$27:J$568,2,FALSE),0)</f>
        <v>2030312.296372992</v>
      </c>
      <c r="V125">
        <f t="shared" si="112"/>
        <v>187241.83180163242</v>
      </c>
      <c r="W125">
        <f t="shared" si="105"/>
        <v>9157.0915900816217</v>
      </c>
      <c r="X125">
        <f t="shared" si="106"/>
        <v>178084.74021155079</v>
      </c>
      <c r="Y125">
        <f t="shared" si="113"/>
        <v>92947.405991978361</v>
      </c>
      <c r="Z125">
        <f t="shared" si="114"/>
        <v>1937364.8903810137</v>
      </c>
      <c r="AA125">
        <f t="shared" si="107"/>
        <v>1847584.1896994228</v>
      </c>
      <c r="AB125">
        <f t="shared" si="93"/>
        <v>3050846.3776891828</v>
      </c>
      <c r="AC125">
        <f t="shared" si="94"/>
        <v>7907052.594008022</v>
      </c>
      <c r="AD125">
        <f t="shared" si="95"/>
        <v>927586.67532421276</v>
      </c>
      <c r="AE125">
        <f t="shared" si="127"/>
        <v>0.11731130712689827</v>
      </c>
      <c r="AF125">
        <f t="shared" si="96"/>
        <v>3050846.3776891828</v>
      </c>
      <c r="AG125">
        <f t="shared" si="109"/>
        <v>98692.706956020251</v>
      </c>
      <c r="AH125" s="1"/>
    </row>
    <row r="126" spans="5:34" x14ac:dyDescent="0.35">
      <c r="E126" t="e">
        <f t="shared" ref="E126" si="147">(F126-F125)/F125</f>
        <v>#DIV/0!</v>
      </c>
      <c r="F126" t="e">
        <f t="shared" si="111"/>
        <v>#DIV/0!</v>
      </c>
      <c r="H126" s="10">
        <f t="shared" si="99"/>
        <v>43979</v>
      </c>
      <c r="I126">
        <v>99</v>
      </c>
      <c r="J126">
        <f t="shared" si="100"/>
        <v>5047846.3292668378</v>
      </c>
      <c r="K126">
        <f t="shared" si="88"/>
        <v>2818091.3387708329</v>
      </c>
      <c r="L126">
        <f t="shared" si="101"/>
        <v>1</v>
      </c>
      <c r="M126">
        <f t="shared" si="89"/>
        <v>0</v>
      </c>
      <c r="N126">
        <f t="shared" si="102"/>
        <v>2536282.2048937497</v>
      </c>
      <c r="O126">
        <f t="shared" si="103"/>
        <v>281809.13387708331</v>
      </c>
      <c r="P126">
        <f t="shared" si="90"/>
        <v>500</v>
      </c>
      <c r="Q126">
        <f t="shared" si="91"/>
        <v>281309.13387708331</v>
      </c>
      <c r="R126">
        <f t="shared" si="92"/>
        <v>9.982257494882403E-2</v>
      </c>
      <c r="S126">
        <f t="shared" si="104"/>
        <v>0.90017742505117593</v>
      </c>
      <c r="T126">
        <f>IF(I126&gt;$J$5,VLOOKUP(I126-$J$5,I$27:K$568,3,FALSE),0)</f>
        <v>2928127.244752916</v>
      </c>
      <c r="U126">
        <f>IF(I126&gt;$J$6,VLOOKUP(I126-$J$6,I$27:J$568,2,FALSE),0)</f>
        <v>2229754.9904960049</v>
      </c>
      <c r="V126">
        <f t="shared" si="112"/>
        <v>199442.69412301295</v>
      </c>
      <c r="W126">
        <f t="shared" si="105"/>
        <v>9767.1347061506476</v>
      </c>
      <c r="X126">
        <f t="shared" si="106"/>
        <v>189675.55941686229</v>
      </c>
      <c r="Y126">
        <f t="shared" si="113"/>
        <v>102714.54069812901</v>
      </c>
      <c r="Z126">
        <f t="shared" si="114"/>
        <v>2127040.4497978762</v>
      </c>
      <c r="AA126">
        <f t="shared" si="107"/>
        <v>2029077.0413513645</v>
      </c>
      <c r="AB126">
        <f t="shared" si="93"/>
        <v>2952153.6707331622</v>
      </c>
      <c r="AC126">
        <f t="shared" si="94"/>
        <v>7897285.4593018712</v>
      </c>
      <c r="AD126">
        <f t="shared" si="95"/>
        <v>619684.13953902852</v>
      </c>
      <c r="AE126">
        <f t="shared" si="127"/>
        <v>7.8467992923964697E-2</v>
      </c>
      <c r="AF126">
        <f t="shared" si="96"/>
        <v>2952153.6707331622</v>
      </c>
      <c r="AG126">
        <f t="shared" si="109"/>
        <v>67853.966672490744</v>
      </c>
      <c r="AH126" s="1"/>
    </row>
    <row r="127" spans="5:34" x14ac:dyDescent="0.35">
      <c r="E127" t="e">
        <f t="shared" ref="E127" si="148">(F127-F126)/F126</f>
        <v>#DIV/0!</v>
      </c>
      <c r="F127" t="e">
        <f t="shared" si="111"/>
        <v>#DIV/0!</v>
      </c>
      <c r="H127" s="10">
        <f t="shared" si="99"/>
        <v>43980</v>
      </c>
      <c r="I127">
        <v>100</v>
      </c>
      <c r="J127">
        <f t="shared" si="100"/>
        <v>5115700.2959393281</v>
      </c>
      <c r="K127">
        <f t="shared" si="88"/>
        <v>2675108.0956990267</v>
      </c>
      <c r="L127">
        <f t="shared" si="101"/>
        <v>1</v>
      </c>
      <c r="M127">
        <f t="shared" si="89"/>
        <v>0</v>
      </c>
      <c r="N127">
        <f t="shared" si="102"/>
        <v>2407597.286129124</v>
      </c>
      <c r="O127">
        <f t="shared" si="103"/>
        <v>267510.80956990266</v>
      </c>
      <c r="P127">
        <f t="shared" si="90"/>
        <v>500</v>
      </c>
      <c r="Q127">
        <f t="shared" si="91"/>
        <v>267010.80956990266</v>
      </c>
      <c r="R127">
        <f t="shared" si="92"/>
        <v>9.9813091665041917E-2</v>
      </c>
      <c r="S127">
        <f t="shared" si="104"/>
        <v>0.90018690833495807</v>
      </c>
      <c r="T127">
        <f>IF(I127&gt;$J$5,VLOOKUP(I127-$J$5,I$27:K$568,3,FALSE),0)</f>
        <v>2979004.3959659263</v>
      </c>
      <c r="U127">
        <f>IF(I127&gt;$J$6,VLOOKUP(I127-$J$6,I$27:J$568,2,FALSE),0)</f>
        <v>2440592.2002403014</v>
      </c>
      <c r="V127">
        <f t="shared" si="112"/>
        <v>210837.2097442965</v>
      </c>
      <c r="W127">
        <f t="shared" si="105"/>
        <v>10336.860487214826</v>
      </c>
      <c r="X127">
        <f t="shared" si="106"/>
        <v>200500.34925708169</v>
      </c>
      <c r="Y127">
        <f t="shared" si="113"/>
        <v>113051.40118534384</v>
      </c>
      <c r="Z127">
        <f t="shared" si="114"/>
        <v>2327540.7990549579</v>
      </c>
      <c r="AA127">
        <f t="shared" si="107"/>
        <v>2220938.9022186743</v>
      </c>
      <c r="AB127">
        <f t="shared" si="93"/>
        <v>2884299.7040606719</v>
      </c>
      <c r="AC127">
        <f t="shared" si="94"/>
        <v>7886948.598814656</v>
      </c>
      <c r="AD127">
        <f t="shared" si="95"/>
        <v>330656.10263502644</v>
      </c>
      <c r="AE127">
        <f t="shared" si="127"/>
        <v>4.1924465272250078E-2</v>
      </c>
      <c r="AF127">
        <f t="shared" si="96"/>
        <v>2884299.7040606719</v>
      </c>
      <c r="AG127">
        <f t="shared" si="109"/>
        <v>36883.440682132925</v>
      </c>
      <c r="AH127" s="1"/>
    </row>
    <row r="128" spans="5:34" x14ac:dyDescent="0.35">
      <c r="E128" t="e">
        <f t="shared" ref="E128" si="149">(F128-F127)/F127</f>
        <v>#DIV/0!</v>
      </c>
      <c r="F128" t="e">
        <f t="shared" si="111"/>
        <v>#DIV/0!</v>
      </c>
      <c r="H128" s="10">
        <f t="shared" si="99"/>
        <v>43981</v>
      </c>
      <c r="I128">
        <v>101</v>
      </c>
      <c r="J128">
        <f t="shared" si="100"/>
        <v>5152583.7366214609</v>
      </c>
      <c r="K128">
        <f t="shared" si="88"/>
        <v>2490995.7148644123</v>
      </c>
      <c r="L128">
        <f t="shared" si="101"/>
        <v>1</v>
      </c>
      <c r="M128">
        <f t="shared" si="89"/>
        <v>0</v>
      </c>
      <c r="N128">
        <f t="shared" si="102"/>
        <v>2241896.1433779714</v>
      </c>
      <c r="O128">
        <f t="shared" si="103"/>
        <v>249099.57148644124</v>
      </c>
      <c r="P128">
        <f t="shared" si="90"/>
        <v>500</v>
      </c>
      <c r="Q128">
        <f t="shared" si="91"/>
        <v>248599.57148644124</v>
      </c>
      <c r="R128">
        <f t="shared" si="92"/>
        <v>9.9799277053342017E-2</v>
      </c>
      <c r="S128">
        <f t="shared" si="104"/>
        <v>0.90020072294665798</v>
      </c>
      <c r="T128">
        <f>IF(I128&gt;$J$5,VLOOKUP(I128-$J$5,I$27:K$568,3,FALSE),0)</f>
        <v>2996867.3756523659</v>
      </c>
      <c r="U128">
        <f>IF(I128&gt;$J$6,VLOOKUP(I128-$J$6,I$27:J$568,2,FALSE),0)</f>
        <v>2661588.0217570486</v>
      </c>
      <c r="V128">
        <f t="shared" si="112"/>
        <v>220995.82151674712</v>
      </c>
      <c r="W128">
        <f t="shared" si="105"/>
        <v>10844.791075837356</v>
      </c>
      <c r="X128">
        <f t="shared" si="106"/>
        <v>210151.03044090976</v>
      </c>
      <c r="Y128">
        <f t="shared" si="113"/>
        <v>123896.1922611812</v>
      </c>
      <c r="Z128">
        <f t="shared" si="114"/>
        <v>2537691.8294958677</v>
      </c>
      <c r="AA128">
        <f t="shared" si="107"/>
        <v>2422045.099798914</v>
      </c>
      <c r="AB128">
        <f t="shared" si="93"/>
        <v>2847416.2633785391</v>
      </c>
      <c r="AC128">
        <f t="shared" si="94"/>
        <v>7876103.8077388192</v>
      </c>
      <c r="AD128">
        <f t="shared" si="95"/>
        <v>61932.049360309727</v>
      </c>
      <c r="AE128">
        <f t="shared" si="127"/>
        <v>7.8632850546557272E-3</v>
      </c>
      <c r="AF128">
        <f t="shared" si="96"/>
        <v>2847416.2633785391</v>
      </c>
      <c r="AG128">
        <f t="shared" si="109"/>
        <v>6959.2797562785499</v>
      </c>
      <c r="AH128" s="1"/>
    </row>
    <row r="129" spans="5:34" x14ac:dyDescent="0.35">
      <c r="E129" t="e">
        <f t="shared" ref="E129" si="150">(F129-F128)/F128</f>
        <v>#DIV/0!</v>
      </c>
      <c r="F129" t="e">
        <f t="shared" si="111"/>
        <v>#DIV/0!</v>
      </c>
      <c r="H129" s="10">
        <f t="shared" si="99"/>
        <v>43982</v>
      </c>
      <c r="I129">
        <v>102</v>
      </c>
      <c r="J129">
        <f t="shared" si="100"/>
        <v>5159543.0163777396</v>
      </c>
      <c r="K129">
        <f t="shared" si="88"/>
        <v>2268514.8289691834</v>
      </c>
      <c r="L129">
        <f t="shared" si="101"/>
        <v>1</v>
      </c>
      <c r="M129">
        <f t="shared" si="89"/>
        <v>0</v>
      </c>
      <c r="N129">
        <f t="shared" si="102"/>
        <v>2041663.3460722652</v>
      </c>
      <c r="O129">
        <f t="shared" si="103"/>
        <v>226851.48289691834</v>
      </c>
      <c r="P129">
        <f t="shared" si="90"/>
        <v>500</v>
      </c>
      <c r="Q129">
        <f t="shared" si="91"/>
        <v>226351.48289691834</v>
      </c>
      <c r="R129">
        <f t="shared" si="92"/>
        <v>9.977959147825928E-2</v>
      </c>
      <c r="S129">
        <f t="shared" si="104"/>
        <v>0.90022040852174068</v>
      </c>
      <c r="T129">
        <f>IF(I129&gt;$J$5,VLOOKUP(I129-$J$5,I$27:K$568,3,FALSE),0)</f>
        <v>2977816.535427954</v>
      </c>
      <c r="U129">
        <f>IF(I129&gt;$J$6,VLOOKUP(I129-$J$6,I$27:J$568,2,FALSE),0)</f>
        <v>2891028.1874085562</v>
      </c>
      <c r="V129">
        <f t="shared" si="112"/>
        <v>229440.16565150768</v>
      </c>
      <c r="W129">
        <f t="shared" si="105"/>
        <v>11267.008282575385</v>
      </c>
      <c r="X129">
        <f t="shared" si="106"/>
        <v>218173.1573689323</v>
      </c>
      <c r="Y129">
        <f t="shared" si="113"/>
        <v>135163.2005437566</v>
      </c>
      <c r="Z129">
        <f t="shared" si="114"/>
        <v>2755864.9868648001</v>
      </c>
      <c r="AA129">
        <f t="shared" si="107"/>
        <v>2630835.6505417861</v>
      </c>
      <c r="AB129">
        <f t="shared" si="93"/>
        <v>2840456.9836222604</v>
      </c>
      <c r="AC129">
        <f t="shared" si="94"/>
        <v>7864836.7994562434</v>
      </c>
      <c r="AD129">
        <f t="shared" si="95"/>
        <v>-185734.40433005244</v>
      </c>
      <c r="AE129">
        <f t="shared" si="127"/>
        <v>-2.361579891179607E-2</v>
      </c>
      <c r="AF129">
        <f t="shared" si="96"/>
        <v>2840456.9836222604</v>
      </c>
      <c r="AG129">
        <f t="shared" si="109"/>
        <v>0</v>
      </c>
      <c r="AH129" s="1"/>
    </row>
    <row r="130" spans="5:34" x14ac:dyDescent="0.35">
      <c r="E130" t="e">
        <f t="shared" ref="E130" si="151">(F130-F129)/F129</f>
        <v>#DIV/0!</v>
      </c>
      <c r="F130" t="e">
        <f t="shared" si="111"/>
        <v>#DIV/0!</v>
      </c>
      <c r="H130" s="10">
        <f t="shared" si="99"/>
        <v>43983</v>
      </c>
      <c r="I130">
        <v>103</v>
      </c>
      <c r="J130">
        <f t="shared" si="100"/>
        <v>5159543.0163777396</v>
      </c>
      <c r="K130">
        <f t="shared" si="88"/>
        <v>2032857.4327904978</v>
      </c>
      <c r="L130">
        <f t="shared" si="101"/>
        <v>1</v>
      </c>
      <c r="M130">
        <f t="shared" si="89"/>
        <v>0</v>
      </c>
      <c r="N130">
        <f t="shared" si="102"/>
        <v>1829571.6895114481</v>
      </c>
      <c r="O130">
        <f t="shared" si="103"/>
        <v>203285.74327904978</v>
      </c>
      <c r="P130">
        <f t="shared" si="90"/>
        <v>500</v>
      </c>
      <c r="Q130">
        <f t="shared" si="91"/>
        <v>202785.74327904978</v>
      </c>
      <c r="R130">
        <f t="shared" si="92"/>
        <v>9.9754040794039531E-2</v>
      </c>
      <c r="S130">
        <f t="shared" si="104"/>
        <v>0.90024595920596051</v>
      </c>
      <c r="T130">
        <f>IF(I130&gt;$J$5,VLOOKUP(I130-$J$5,I$27:K$568,3,FALSE),0)</f>
        <v>2918841.3259378253</v>
      </c>
      <c r="U130">
        <f>IF(I130&gt;$J$6,VLOOKUP(I130-$J$6,I$27:J$568,2,FALSE),0)</f>
        <v>3126685.5835872418</v>
      </c>
      <c r="V130">
        <f t="shared" si="112"/>
        <v>235657.39617868559</v>
      </c>
      <c r="W130">
        <f t="shared" si="105"/>
        <v>11577.86980893428</v>
      </c>
      <c r="X130">
        <f t="shared" si="106"/>
        <v>224079.52636975131</v>
      </c>
      <c r="Y130">
        <f t="shared" si="113"/>
        <v>146741.07035269088</v>
      </c>
      <c r="Z130">
        <f t="shared" si="114"/>
        <v>2979944.5132345515</v>
      </c>
      <c r="AA130">
        <f t="shared" si="107"/>
        <v>2845283.8810643903</v>
      </c>
      <c r="AB130">
        <f t="shared" si="93"/>
        <v>2840456.9836222604</v>
      </c>
      <c r="AC130">
        <f t="shared" si="94"/>
        <v>7853258.9296473088</v>
      </c>
      <c r="AD130">
        <f t="shared" si="95"/>
        <v>-432969.67031767266</v>
      </c>
      <c r="AE130">
        <f t="shared" si="127"/>
        <v>-5.5132483749280557E-2</v>
      </c>
      <c r="AF130">
        <f t="shared" si="96"/>
        <v>2840456.9836222604</v>
      </c>
      <c r="AG130">
        <f t="shared" si="109"/>
        <v>0</v>
      </c>
      <c r="AH130" s="1"/>
    </row>
    <row r="131" spans="5:34" x14ac:dyDescent="0.35">
      <c r="E131" t="e">
        <f t="shared" ref="E131" si="152">(F131-F130)/F130</f>
        <v>#DIV/0!</v>
      </c>
      <c r="F131" t="e">
        <f t="shared" si="111"/>
        <v>#DIV/0!</v>
      </c>
      <c r="H131" s="10">
        <f t="shared" si="99"/>
        <v>43984</v>
      </c>
      <c r="I131">
        <v>104</v>
      </c>
      <c r="J131">
        <f t="shared" si="100"/>
        <v>5159543.0163777396</v>
      </c>
      <c r="K131">
        <f t="shared" si="88"/>
        <v>1793735.4078070698</v>
      </c>
      <c r="L131">
        <f t="shared" si="101"/>
        <v>1</v>
      </c>
      <c r="M131">
        <f t="shared" si="89"/>
        <v>0</v>
      </c>
      <c r="N131">
        <f t="shared" si="102"/>
        <v>1614361.8670263628</v>
      </c>
      <c r="O131">
        <f t="shared" si="103"/>
        <v>179373.540780707</v>
      </c>
      <c r="P131">
        <f t="shared" si="90"/>
        <v>500</v>
      </c>
      <c r="Q131">
        <f t="shared" si="91"/>
        <v>178873.540780707</v>
      </c>
      <c r="R131">
        <f t="shared" si="92"/>
        <v>9.9721252087780737E-2</v>
      </c>
      <c r="S131">
        <f t="shared" si="104"/>
        <v>0.90027874791221929</v>
      </c>
      <c r="T131">
        <f>IF(I131&gt;$J$5,VLOOKUP(I131-$J$5,I$27:K$568,3,FALSE),0)</f>
        <v>2818091.3387708329</v>
      </c>
      <c r="U131">
        <f>IF(I131&gt;$J$6,VLOOKUP(I131-$J$6,I$27:J$568,2,FALSE),0)</f>
        <v>3365807.6085706698</v>
      </c>
      <c r="V131">
        <f t="shared" si="112"/>
        <v>239122.02498342795</v>
      </c>
      <c r="W131">
        <f t="shared" si="105"/>
        <v>11751.101249171399</v>
      </c>
      <c r="X131">
        <f t="shared" si="106"/>
        <v>227370.92373425656</v>
      </c>
      <c r="Y131">
        <f t="shared" si="113"/>
        <v>158492.17160186227</v>
      </c>
      <c r="Z131">
        <f t="shared" si="114"/>
        <v>3207315.4369688081</v>
      </c>
      <c r="AA131">
        <f t="shared" si="107"/>
        <v>3062884.9237993094</v>
      </c>
      <c r="AB131">
        <f t="shared" si="93"/>
        <v>2840456.9836222604</v>
      </c>
      <c r="AC131">
        <f t="shared" si="94"/>
        <v>7841507.8283981374</v>
      </c>
      <c r="AD131">
        <f t="shared" si="95"/>
        <v>-683842.79655027203</v>
      </c>
      <c r="AE131">
        <f t="shared" si="127"/>
        <v>-8.720807420145972E-2</v>
      </c>
      <c r="AF131">
        <f t="shared" si="96"/>
        <v>2840456.9836222604</v>
      </c>
      <c r="AG131">
        <f t="shared" si="109"/>
        <v>0</v>
      </c>
      <c r="AH131" s="1"/>
    </row>
    <row r="132" spans="5:34" x14ac:dyDescent="0.35">
      <c r="E132" t="e">
        <f t="shared" ref="E132" si="153">(F132-F131)/F131</f>
        <v>#DIV/0!</v>
      </c>
      <c r="F132" t="e">
        <f t="shared" si="111"/>
        <v>#DIV/0!</v>
      </c>
      <c r="H132" s="10">
        <f t="shared" si="99"/>
        <v>43985</v>
      </c>
      <c r="I132">
        <v>105</v>
      </c>
      <c r="J132">
        <f t="shared" si="100"/>
        <v>5159543.0163777396</v>
      </c>
      <c r="K132">
        <f t="shared" si="88"/>
        <v>1554409.9710333757</v>
      </c>
      <c r="L132">
        <f t="shared" si="101"/>
        <v>1</v>
      </c>
      <c r="M132">
        <f t="shared" si="89"/>
        <v>0</v>
      </c>
      <c r="N132">
        <f t="shared" si="102"/>
        <v>1398968.9739300383</v>
      </c>
      <c r="O132">
        <f t="shared" si="103"/>
        <v>155440.99710333758</v>
      </c>
      <c r="P132">
        <f t="shared" si="90"/>
        <v>500</v>
      </c>
      <c r="Q132">
        <f t="shared" si="91"/>
        <v>154940.99710333758</v>
      </c>
      <c r="R132">
        <f t="shared" si="92"/>
        <v>9.9678334538945604E-2</v>
      </c>
      <c r="S132">
        <f t="shared" si="104"/>
        <v>0.90032166546105441</v>
      </c>
      <c r="T132">
        <f>IF(I132&gt;$J$5,VLOOKUP(I132-$J$5,I$27:K$568,3,FALSE),0)</f>
        <v>2675108.0956990267</v>
      </c>
      <c r="U132">
        <f>IF(I132&gt;$J$6,VLOOKUP(I132-$J$6,I$27:J$568,2,FALSE),0)</f>
        <v>3605133.0453443639</v>
      </c>
      <c r="V132">
        <f t="shared" si="112"/>
        <v>239325.43677369412</v>
      </c>
      <c r="W132">
        <f t="shared" si="105"/>
        <v>11761.271838684706</v>
      </c>
      <c r="X132">
        <f t="shared" si="106"/>
        <v>227564.16493500941</v>
      </c>
      <c r="Y132">
        <f t="shared" si="113"/>
        <v>170253.44344054698</v>
      </c>
      <c r="Z132">
        <f t="shared" si="114"/>
        <v>3434879.6019038176</v>
      </c>
      <c r="AA132">
        <f t="shared" si="107"/>
        <v>3280671.071263371</v>
      </c>
      <c r="AB132">
        <f t="shared" si="93"/>
        <v>2840456.9836222604</v>
      </c>
      <c r="AC132">
        <f t="shared" si="94"/>
        <v>7829746.5565594528</v>
      </c>
      <c r="AD132">
        <f t="shared" si="95"/>
        <v>-934929.50516265072</v>
      </c>
      <c r="AE132">
        <f t="shared" si="127"/>
        <v>-0.11940737780067781</v>
      </c>
      <c r="AF132">
        <f t="shared" si="96"/>
        <v>2840456.9836222604</v>
      </c>
      <c r="AG132">
        <f t="shared" si="109"/>
        <v>0</v>
      </c>
      <c r="AH132" s="1"/>
    </row>
    <row r="133" spans="5:34" x14ac:dyDescent="0.35">
      <c r="E133" t="e">
        <f t="shared" ref="E133" si="154">(F133-F132)/F132</f>
        <v>#DIV/0!</v>
      </c>
      <c r="F133" t="e">
        <f t="shared" si="111"/>
        <v>#DIV/0!</v>
      </c>
      <c r="H133" s="10">
        <f t="shared" si="99"/>
        <v>43986</v>
      </c>
      <c r="I133">
        <v>106</v>
      </c>
      <c r="J133">
        <f t="shared" si="100"/>
        <v>5159543.0163777396</v>
      </c>
      <c r="K133">
        <f t="shared" si="88"/>
        <v>1318597.5942967222</v>
      </c>
      <c r="L133">
        <f t="shared" si="101"/>
        <v>1</v>
      </c>
      <c r="M133">
        <f t="shared" si="89"/>
        <v>0</v>
      </c>
      <c r="N133">
        <f t="shared" si="102"/>
        <v>1186737.8348670499</v>
      </c>
      <c r="O133">
        <f t="shared" si="103"/>
        <v>131859.75942967224</v>
      </c>
      <c r="P133">
        <f t="shared" si="90"/>
        <v>500</v>
      </c>
      <c r="Q133">
        <f t="shared" si="91"/>
        <v>131359.75942967224</v>
      </c>
      <c r="R133">
        <f t="shared" si="92"/>
        <v>9.9620809258137114E-2</v>
      </c>
      <c r="S133">
        <f t="shared" si="104"/>
        <v>0.9003791907418629</v>
      </c>
      <c r="T133">
        <f>IF(I133&gt;$J$5,VLOOKUP(I133-$J$5,I$27:K$568,3,FALSE),0)</f>
        <v>2490995.7148644123</v>
      </c>
      <c r="U133">
        <f>IF(I133&gt;$J$6,VLOOKUP(I133-$J$6,I$27:J$568,2,FALSE),0)</f>
        <v>3840945.4220810174</v>
      </c>
      <c r="V133">
        <f t="shared" si="112"/>
        <v>235812.3767366535</v>
      </c>
      <c r="W133">
        <f t="shared" si="105"/>
        <v>11585.618836832677</v>
      </c>
      <c r="X133">
        <f t="shared" si="106"/>
        <v>224226.75789982083</v>
      </c>
      <c r="Y133">
        <f t="shared" si="113"/>
        <v>181839.06227737965</v>
      </c>
      <c r="Z133">
        <f t="shared" si="114"/>
        <v>3659106.3598036384</v>
      </c>
      <c r="AA133">
        <f t="shared" si="107"/>
        <v>3495260.3340937258</v>
      </c>
      <c r="AB133">
        <f t="shared" si="93"/>
        <v>2840456.9836222604</v>
      </c>
      <c r="AC133">
        <f t="shared" si="94"/>
        <v>7818160.9377226206</v>
      </c>
      <c r="AD133">
        <f t="shared" si="95"/>
        <v>-1182327.5007361365</v>
      </c>
      <c r="AE133">
        <f t="shared" si="127"/>
        <v>-0.15122834003472699</v>
      </c>
      <c r="AF133">
        <f t="shared" si="96"/>
        <v>2840456.9836222604</v>
      </c>
      <c r="AG133">
        <f t="shared" si="109"/>
        <v>0</v>
      </c>
      <c r="AH133" s="1"/>
    </row>
    <row r="134" spans="5:34" x14ac:dyDescent="0.35">
      <c r="E134" t="e">
        <f t="shared" ref="E134" si="155">(F134-F133)/F133</f>
        <v>#DIV/0!</v>
      </c>
      <c r="F134" t="e">
        <f t="shared" si="111"/>
        <v>#DIV/0!</v>
      </c>
      <c r="H134" s="10">
        <f t="shared" si="99"/>
        <v>43987</v>
      </c>
      <c r="I134">
        <v>107</v>
      </c>
      <c r="J134">
        <f t="shared" si="100"/>
        <v>5159543.0163777396</v>
      </c>
      <c r="K134">
        <f t="shared" si="88"/>
        <v>1090374.7174463454</v>
      </c>
      <c r="L134">
        <f t="shared" si="101"/>
        <v>1</v>
      </c>
      <c r="M134">
        <f t="shared" si="89"/>
        <v>0</v>
      </c>
      <c r="N134">
        <f t="shared" si="102"/>
        <v>981337.24570171081</v>
      </c>
      <c r="O134">
        <f t="shared" si="103"/>
        <v>109037.47174463455</v>
      </c>
      <c r="P134">
        <f t="shared" si="90"/>
        <v>500</v>
      </c>
      <c r="Q134">
        <f t="shared" si="91"/>
        <v>108537.47174463455</v>
      </c>
      <c r="R134">
        <f t="shared" si="92"/>
        <v>9.9541442045564865E-2</v>
      </c>
      <c r="S134">
        <f t="shared" si="104"/>
        <v>0.90045855795443508</v>
      </c>
      <c r="T134">
        <f>IF(I134&gt;$J$5,VLOOKUP(I134-$J$5,I$27:K$568,3,FALSE),0)</f>
        <v>2268514.8289691834</v>
      </c>
      <c r="U134">
        <f>IF(I134&gt;$J$6,VLOOKUP(I134-$J$6,I$27:J$568,2,FALSE),0)</f>
        <v>4069168.2989313942</v>
      </c>
      <c r="V134">
        <f t="shared" si="112"/>
        <v>228222.87685037684</v>
      </c>
      <c r="W134">
        <f t="shared" si="105"/>
        <v>11206.143842518843</v>
      </c>
      <c r="X134">
        <f t="shared" si="106"/>
        <v>217016.73300785798</v>
      </c>
      <c r="Y134">
        <f t="shared" si="113"/>
        <v>193045.2061198985</v>
      </c>
      <c r="Z134">
        <f t="shared" si="114"/>
        <v>3876123.0928114965</v>
      </c>
      <c r="AA134">
        <f t="shared" si="107"/>
        <v>3702943.1520275688</v>
      </c>
      <c r="AB134">
        <f t="shared" si="93"/>
        <v>2840456.9836222604</v>
      </c>
      <c r="AC134">
        <f t="shared" si="94"/>
        <v>7806954.7938801013</v>
      </c>
      <c r="AD134">
        <f t="shared" si="95"/>
        <v>-1421756.5214290326</v>
      </c>
      <c r="AE134">
        <f t="shared" si="127"/>
        <v>-0.18211409684907517</v>
      </c>
      <c r="AF134">
        <f t="shared" si="96"/>
        <v>2840456.9836222604</v>
      </c>
      <c r="AG134">
        <f t="shared" si="109"/>
        <v>0</v>
      </c>
      <c r="AH134" s="1"/>
    </row>
    <row r="135" spans="5:34" x14ac:dyDescent="0.35">
      <c r="E135" t="e">
        <f t="shared" ref="E135" si="156">(F135-F134)/F134</f>
        <v>#DIV/0!</v>
      </c>
      <c r="F135" t="e">
        <f t="shared" si="111"/>
        <v>#DIV/0!</v>
      </c>
      <c r="H135" s="10">
        <f t="shared" si="99"/>
        <v>43988</v>
      </c>
      <c r="I135">
        <v>108</v>
      </c>
      <c r="J135">
        <f t="shared" si="100"/>
        <v>5159543.0163777396</v>
      </c>
      <c r="K135">
        <f t="shared" si="88"/>
        <v>874038.86099868175</v>
      </c>
      <c r="L135">
        <f t="shared" si="101"/>
        <v>1</v>
      </c>
      <c r="M135">
        <f t="shared" si="89"/>
        <v>0</v>
      </c>
      <c r="N135">
        <f t="shared" si="102"/>
        <v>786634.97489881364</v>
      </c>
      <c r="O135">
        <f t="shared" si="103"/>
        <v>87403.886099868178</v>
      </c>
      <c r="P135">
        <f t="shared" si="90"/>
        <v>500</v>
      </c>
      <c r="Q135">
        <f t="shared" si="91"/>
        <v>86903.886099868178</v>
      </c>
      <c r="R135">
        <f t="shared" si="92"/>
        <v>9.9427943055725582E-2</v>
      </c>
      <c r="S135">
        <f t="shared" si="104"/>
        <v>0.90057205694427445</v>
      </c>
      <c r="T135">
        <f>IF(I135&gt;$J$5,VLOOKUP(I135-$J$5,I$27:K$568,3,FALSE),0)</f>
        <v>2032857.4327904978</v>
      </c>
      <c r="U135">
        <f>IF(I135&gt;$J$6,VLOOKUP(I135-$J$6,I$27:J$568,2,FALSE),0)</f>
        <v>4285504.1553790579</v>
      </c>
      <c r="V135">
        <f t="shared" si="112"/>
        <v>216335.85644766362</v>
      </c>
      <c r="W135">
        <f t="shared" si="105"/>
        <v>10611.792822383182</v>
      </c>
      <c r="X135">
        <f t="shared" si="106"/>
        <v>205724.06362528045</v>
      </c>
      <c r="Y135">
        <f t="shared" si="113"/>
        <v>203656.99894228167</v>
      </c>
      <c r="Z135">
        <f t="shared" si="114"/>
        <v>4081847.1564367767</v>
      </c>
      <c r="AA135">
        <f t="shared" si="107"/>
        <v>3899808.7813949427</v>
      </c>
      <c r="AB135">
        <f t="shared" si="93"/>
        <v>2840456.9836222604</v>
      </c>
      <c r="AC135">
        <f t="shared" si="94"/>
        <v>7796343.0010577179</v>
      </c>
      <c r="AD135">
        <f t="shared" si="95"/>
        <v>-1648704.1706990795</v>
      </c>
      <c r="AE135">
        <f t="shared" si="127"/>
        <v>-0.21147147713683229</v>
      </c>
      <c r="AF135">
        <f t="shared" si="96"/>
        <v>2840456.9836222604</v>
      </c>
      <c r="AG135">
        <f t="shared" si="109"/>
        <v>0</v>
      </c>
      <c r="AH135" s="1"/>
    </row>
    <row r="136" spans="5:34" x14ac:dyDescent="0.35">
      <c r="E136" t="e">
        <f t="shared" ref="E136" si="157">(F136-F135)/F135</f>
        <v>#DIV/0!</v>
      </c>
      <c r="F136" t="e">
        <f t="shared" si="111"/>
        <v>#DIV/0!</v>
      </c>
      <c r="H136" s="10">
        <f t="shared" si="99"/>
        <v>43989</v>
      </c>
      <c r="I136">
        <v>109</v>
      </c>
      <c r="J136">
        <f t="shared" si="100"/>
        <v>5159543.0163777396</v>
      </c>
      <c r="K136">
        <f t="shared" si="88"/>
        <v>673928.91633543652</v>
      </c>
      <c r="L136">
        <f t="shared" si="101"/>
        <v>1</v>
      </c>
      <c r="M136">
        <f t="shared" si="89"/>
        <v>0</v>
      </c>
      <c r="N136">
        <f t="shared" si="102"/>
        <v>606536.02470189286</v>
      </c>
      <c r="O136">
        <f t="shared" si="103"/>
        <v>67392.891633543652</v>
      </c>
      <c r="P136">
        <f t="shared" si="90"/>
        <v>500</v>
      </c>
      <c r="Q136">
        <f t="shared" si="91"/>
        <v>66892.891633543652</v>
      </c>
      <c r="R136">
        <f t="shared" si="92"/>
        <v>9.9258081990725666E-2</v>
      </c>
      <c r="S136">
        <f t="shared" si="104"/>
        <v>0.90074191800927439</v>
      </c>
      <c r="T136">
        <f>IF(I136&gt;$J$5,VLOOKUP(I136-$J$5,I$27:K$568,3,FALSE),0)</f>
        <v>1793735.4078070698</v>
      </c>
      <c r="U136">
        <f>IF(I136&gt;$J$6,VLOOKUP(I136-$J$6,I$27:J$568,2,FALSE),0)</f>
        <v>4485614.1000423031</v>
      </c>
      <c r="V136">
        <f t="shared" si="112"/>
        <v>200109.94466324523</v>
      </c>
      <c r="W136">
        <f t="shared" si="105"/>
        <v>9800.497233162263</v>
      </c>
      <c r="X136">
        <f t="shared" si="106"/>
        <v>190309.44743008298</v>
      </c>
      <c r="Y136">
        <f t="shared" si="113"/>
        <v>213457.49617544393</v>
      </c>
      <c r="Z136">
        <f t="shared" si="114"/>
        <v>4272156.6038668593</v>
      </c>
      <c r="AA136">
        <f t="shared" si="107"/>
        <v>4081908.831038496</v>
      </c>
      <c r="AB136">
        <f t="shared" si="93"/>
        <v>2840456.9836222604</v>
      </c>
      <c r="AC136">
        <f t="shared" si="94"/>
        <v>7786542.5038245562</v>
      </c>
      <c r="AD136">
        <f t="shared" si="95"/>
        <v>-1858614.6125954865</v>
      </c>
      <c r="AE136">
        <f t="shared" si="127"/>
        <v>-0.23869575125064574</v>
      </c>
      <c r="AF136">
        <f t="shared" si="96"/>
        <v>2840456.9836222604</v>
      </c>
      <c r="AG136">
        <f t="shared" si="109"/>
        <v>0</v>
      </c>
      <c r="AH136" s="1"/>
    </row>
    <row r="137" spans="5:34" x14ac:dyDescent="0.35">
      <c r="E137" t="e">
        <f t="shared" ref="E137" si="158">(F137-F136)/F136</f>
        <v>#DIV/0!</v>
      </c>
      <c r="F137" t="e">
        <f t="shared" si="111"/>
        <v>#DIV/0!</v>
      </c>
      <c r="H137" s="10">
        <f t="shared" si="99"/>
        <v>43990</v>
      </c>
      <c r="I137">
        <v>110</v>
      </c>
      <c r="J137">
        <f t="shared" si="100"/>
        <v>5159543.0163777396</v>
      </c>
      <c r="K137">
        <f t="shared" si="88"/>
        <v>494212.79778296407</v>
      </c>
      <c r="L137">
        <f t="shared" si="101"/>
        <v>1</v>
      </c>
      <c r="M137">
        <f t="shared" si="89"/>
        <v>0</v>
      </c>
      <c r="N137">
        <f t="shared" si="102"/>
        <v>444791.51800466765</v>
      </c>
      <c r="O137">
        <f t="shared" si="103"/>
        <v>49421.279778296412</v>
      </c>
      <c r="P137">
        <f t="shared" si="90"/>
        <v>500</v>
      </c>
      <c r="Q137">
        <f t="shared" si="91"/>
        <v>48921.279778296412</v>
      </c>
      <c r="R137">
        <f t="shared" si="92"/>
        <v>9.8988290059984302E-2</v>
      </c>
      <c r="S137">
        <f t="shared" si="104"/>
        <v>0.90101170994001567</v>
      </c>
      <c r="T137">
        <f>IF(I137&gt;$J$5,VLOOKUP(I137-$J$5,I$27:K$568,3,FALSE),0)</f>
        <v>1554409.9710333757</v>
      </c>
      <c r="U137">
        <f>IF(I137&gt;$J$6,VLOOKUP(I137-$J$6,I$27:J$568,2,FALSE),0)</f>
        <v>4665330.2185947755</v>
      </c>
      <c r="V137">
        <f t="shared" si="112"/>
        <v>179716.11855247244</v>
      </c>
      <c r="W137">
        <f t="shared" si="105"/>
        <v>8780.8059276236218</v>
      </c>
      <c r="X137">
        <f t="shared" si="106"/>
        <v>170935.31262484883</v>
      </c>
      <c r="Y137">
        <f t="shared" si="113"/>
        <v>222238.30210306754</v>
      </c>
      <c r="Z137">
        <f t="shared" si="114"/>
        <v>4443091.9164917078</v>
      </c>
      <c r="AA137">
        <f t="shared" si="107"/>
        <v>4245450.4989212463</v>
      </c>
      <c r="AB137">
        <f t="shared" si="93"/>
        <v>2840456.9836222604</v>
      </c>
      <c r="AC137">
        <f t="shared" si="94"/>
        <v>7777761.6978969323</v>
      </c>
      <c r="AD137">
        <f t="shared" si="95"/>
        <v>-2047111.5370755829</v>
      </c>
      <c r="AE137">
        <f t="shared" si="127"/>
        <v>-0.26320059891126668</v>
      </c>
      <c r="AF137">
        <f t="shared" si="96"/>
        <v>2840456.9836222604</v>
      </c>
      <c r="AG137">
        <f t="shared" si="109"/>
        <v>0</v>
      </c>
      <c r="AH137" s="1"/>
    </row>
    <row r="138" spans="5:34" x14ac:dyDescent="0.35">
      <c r="E138" t="e">
        <f t="shared" ref="E138" si="159">(F138-F137)/F137</f>
        <v>#DIV/0!</v>
      </c>
      <c r="F138" t="e">
        <f t="shared" si="111"/>
        <v>#DIV/0!</v>
      </c>
      <c r="H138" s="10">
        <f t="shared" si="99"/>
        <v>43991</v>
      </c>
      <c r="I138">
        <v>111</v>
      </c>
      <c r="J138">
        <f t="shared" si="100"/>
        <v>5159543.0163777396</v>
      </c>
      <c r="K138">
        <f t="shared" si="88"/>
        <v>338656.01637842599</v>
      </c>
      <c r="L138">
        <f t="shared" si="101"/>
        <v>1</v>
      </c>
      <c r="M138">
        <f t="shared" si="89"/>
        <v>0</v>
      </c>
      <c r="N138">
        <f t="shared" si="102"/>
        <v>304790.41474058339</v>
      </c>
      <c r="O138">
        <f t="shared" si="103"/>
        <v>33865.601637842599</v>
      </c>
      <c r="P138">
        <f t="shared" si="90"/>
        <v>500</v>
      </c>
      <c r="Q138">
        <f t="shared" si="91"/>
        <v>33365.601637842599</v>
      </c>
      <c r="R138">
        <f t="shared" si="92"/>
        <v>9.8523575617090811E-2</v>
      </c>
      <c r="S138">
        <f t="shared" si="104"/>
        <v>0.9014764243829092</v>
      </c>
      <c r="T138">
        <f>IF(I138&gt;$J$5,VLOOKUP(I138-$J$5,I$27:K$568,3,FALSE),0)</f>
        <v>1318597.5942967222</v>
      </c>
      <c r="U138">
        <f>IF(I138&gt;$J$6,VLOOKUP(I138-$J$6,I$27:J$568,2,FALSE),0)</f>
        <v>4820886.9999993136</v>
      </c>
      <c r="V138">
        <f t="shared" si="112"/>
        <v>155556.78140453808</v>
      </c>
      <c r="W138">
        <f t="shared" si="105"/>
        <v>7572.8390702269044</v>
      </c>
      <c r="X138">
        <f t="shared" si="106"/>
        <v>147983.94233431117</v>
      </c>
      <c r="Y138">
        <f t="shared" si="113"/>
        <v>229811.14117329445</v>
      </c>
      <c r="Z138">
        <f t="shared" si="114"/>
        <v>4591075.8588260189</v>
      </c>
      <c r="AA138">
        <f t="shared" si="107"/>
        <v>4387007.1699993759</v>
      </c>
      <c r="AB138">
        <f t="shared" si="93"/>
        <v>2840456.9836222604</v>
      </c>
      <c r="AC138">
        <f t="shared" si="94"/>
        <v>7770188.8588267053</v>
      </c>
      <c r="AD138">
        <f t="shared" si="95"/>
        <v>-2210241.157550348</v>
      </c>
      <c r="AE138">
        <f t="shared" ref="AE138:AE201" si="160">AD138/AC138</f>
        <v>-0.28445140751496395</v>
      </c>
      <c r="AF138">
        <f t="shared" si="96"/>
        <v>2840456.9836222604</v>
      </c>
      <c r="AG138">
        <f t="shared" si="109"/>
        <v>0</v>
      </c>
      <c r="AH138" s="1"/>
    </row>
    <row r="139" spans="5:34" x14ac:dyDescent="0.35">
      <c r="E139" t="e">
        <f t="shared" ref="E139" si="161">(F139-F138)/F138</f>
        <v>#DIV/0!</v>
      </c>
      <c r="F139" t="e">
        <f t="shared" si="111"/>
        <v>#DIV/0!</v>
      </c>
      <c r="H139" s="10">
        <f t="shared" si="99"/>
        <v>43992</v>
      </c>
      <c r="I139">
        <v>112</v>
      </c>
      <c r="J139">
        <f t="shared" si="100"/>
        <v>5159543.0163777396</v>
      </c>
      <c r="K139">
        <f t="shared" si="88"/>
        <v>210389.39406692237</v>
      </c>
      <c r="L139">
        <f t="shared" si="101"/>
        <v>1</v>
      </c>
      <c r="M139">
        <f t="shared" si="89"/>
        <v>0</v>
      </c>
      <c r="N139">
        <f t="shared" si="102"/>
        <v>189350.45466023014</v>
      </c>
      <c r="O139">
        <f t="shared" si="103"/>
        <v>21038.93940669224</v>
      </c>
      <c r="P139">
        <f t="shared" si="90"/>
        <v>500</v>
      </c>
      <c r="Q139">
        <f t="shared" si="91"/>
        <v>20538.93940669224</v>
      </c>
      <c r="R139">
        <f t="shared" si="92"/>
        <v>9.7623454346558211E-2</v>
      </c>
      <c r="S139">
        <f t="shared" si="104"/>
        <v>0.90237654565344183</v>
      </c>
      <c r="T139">
        <f>IF(I139&gt;$J$5,VLOOKUP(I139-$J$5,I$27:K$568,3,FALSE),0)</f>
        <v>1090374.7174463454</v>
      </c>
      <c r="U139">
        <f>IF(I139&gt;$J$6,VLOOKUP(I139-$J$6,I$27:J$568,2,FALSE),0)</f>
        <v>4949153.6223108172</v>
      </c>
      <c r="V139">
        <f t="shared" si="112"/>
        <v>128266.62231150363</v>
      </c>
      <c r="W139">
        <f t="shared" si="105"/>
        <v>6208.3311155751817</v>
      </c>
      <c r="X139">
        <f t="shared" si="106"/>
        <v>122058.29119592844</v>
      </c>
      <c r="Y139">
        <f t="shared" si="113"/>
        <v>236019.47228886964</v>
      </c>
      <c r="Z139">
        <f t="shared" si="114"/>
        <v>4713134.150021947</v>
      </c>
      <c r="AA139">
        <f t="shared" si="107"/>
        <v>4503729.7963028438</v>
      </c>
      <c r="AB139">
        <f t="shared" si="93"/>
        <v>2840456.9836222604</v>
      </c>
      <c r="AC139">
        <f t="shared" si="94"/>
        <v>7763980.5277111307</v>
      </c>
      <c r="AD139">
        <f t="shared" si="95"/>
        <v>-2344716.1109774262</v>
      </c>
      <c r="AE139">
        <f t="shared" si="160"/>
        <v>-0.30199922611973151</v>
      </c>
      <c r="AF139">
        <f t="shared" si="96"/>
        <v>2840456.9836222604</v>
      </c>
      <c r="AG139">
        <f t="shared" si="109"/>
        <v>0</v>
      </c>
      <c r="AH139" s="1"/>
    </row>
    <row r="140" spans="5:34" x14ac:dyDescent="0.35">
      <c r="E140" t="e">
        <f t="shared" ref="E140" si="162">(F140-F139)/F139</f>
        <v>#DIV/0!</v>
      </c>
      <c r="F140" t="e">
        <f t="shared" si="111"/>
        <v>#DIV/0!</v>
      </c>
      <c r="H140" s="10">
        <f t="shared" si="99"/>
        <v>43993</v>
      </c>
      <c r="I140">
        <v>113</v>
      </c>
      <c r="J140">
        <f t="shared" si="100"/>
        <v>5159543.0163777396</v>
      </c>
      <c r="K140">
        <f t="shared" si="88"/>
        <v>111696.68711090181</v>
      </c>
      <c r="L140">
        <f t="shared" si="101"/>
        <v>1</v>
      </c>
      <c r="M140">
        <f t="shared" si="89"/>
        <v>0</v>
      </c>
      <c r="N140">
        <f t="shared" si="102"/>
        <v>100527.01839981163</v>
      </c>
      <c r="O140">
        <f t="shared" si="103"/>
        <v>11169.668711090182</v>
      </c>
      <c r="P140">
        <f t="shared" si="90"/>
        <v>500</v>
      </c>
      <c r="Q140">
        <f t="shared" si="91"/>
        <v>10669.668711090182</v>
      </c>
      <c r="R140">
        <f t="shared" si="92"/>
        <v>9.5523591496464375E-2</v>
      </c>
      <c r="S140">
        <f t="shared" si="104"/>
        <v>0.90447640850353561</v>
      </c>
      <c r="T140">
        <f>IF(I140&gt;$J$5,VLOOKUP(I140-$J$5,I$27:K$568,3,FALSE),0)</f>
        <v>874038.86099868175</v>
      </c>
      <c r="U140">
        <f>IF(I140&gt;$J$6,VLOOKUP(I140-$J$6,I$27:J$568,2,FALSE),0)</f>
        <v>5047846.3292668378</v>
      </c>
      <c r="V140">
        <f t="shared" si="112"/>
        <v>98692.706956020556</v>
      </c>
      <c r="W140">
        <f t="shared" si="105"/>
        <v>4729.6353478010278</v>
      </c>
      <c r="X140">
        <f t="shared" si="106"/>
        <v>93963.071608219529</v>
      </c>
      <c r="Y140">
        <f t="shared" si="113"/>
        <v>240749.10763667067</v>
      </c>
      <c r="Z140">
        <f t="shared" si="114"/>
        <v>4807097.2216301663</v>
      </c>
      <c r="AA140">
        <f t="shared" si="107"/>
        <v>4593540.1596328225</v>
      </c>
      <c r="AB140">
        <f t="shared" si="93"/>
        <v>2840456.9836222604</v>
      </c>
      <c r="AC140">
        <f t="shared" si="94"/>
        <v>7759250.8923633294</v>
      </c>
      <c r="AD140">
        <f t="shared" si="95"/>
        <v>-2448138.453281248</v>
      </c>
      <c r="AE140">
        <f t="shared" si="160"/>
        <v>-0.31551221725420825</v>
      </c>
      <c r="AF140">
        <f t="shared" si="96"/>
        <v>2840456.9836222604</v>
      </c>
      <c r="AG140">
        <f t="shared" si="109"/>
        <v>0</v>
      </c>
      <c r="AH140" s="1"/>
    </row>
    <row r="141" spans="5:34" x14ac:dyDescent="0.35">
      <c r="E141" t="e">
        <f t="shared" ref="E141" si="163">(F141-F140)/F140</f>
        <v>#DIV/0!</v>
      </c>
      <c r="F141" t="e">
        <f t="shared" si="111"/>
        <v>#DIV/0!</v>
      </c>
      <c r="H141" s="10">
        <f t="shared" si="99"/>
        <v>43994</v>
      </c>
      <c r="I141">
        <v>114</v>
      </c>
      <c r="J141">
        <f t="shared" si="100"/>
        <v>5159543.0163777396</v>
      </c>
      <c r="K141">
        <f t="shared" si="88"/>
        <v>43842.720438411459</v>
      </c>
      <c r="L141">
        <f t="shared" si="101"/>
        <v>1</v>
      </c>
      <c r="M141">
        <f t="shared" si="89"/>
        <v>0</v>
      </c>
      <c r="N141">
        <f t="shared" si="102"/>
        <v>39458.448394570318</v>
      </c>
      <c r="O141">
        <f t="shared" si="103"/>
        <v>4384.2720438411461</v>
      </c>
      <c r="P141">
        <f t="shared" si="90"/>
        <v>500</v>
      </c>
      <c r="Q141">
        <f t="shared" si="91"/>
        <v>3884.2720438411461</v>
      </c>
      <c r="R141">
        <f t="shared" si="92"/>
        <v>8.859559819737052E-2</v>
      </c>
      <c r="S141">
        <f t="shared" si="104"/>
        <v>0.91140440180262949</v>
      </c>
      <c r="T141">
        <f>IF(I141&gt;$J$5,VLOOKUP(I141-$J$5,I$27:K$568,3,FALSE),0)</f>
        <v>673928.91633543652</v>
      </c>
      <c r="U141">
        <f>IF(I141&gt;$J$6,VLOOKUP(I141-$J$6,I$27:J$568,2,FALSE),0)</f>
        <v>5115700.2959393281</v>
      </c>
      <c r="V141">
        <f t="shared" si="112"/>
        <v>67853.966672490351</v>
      </c>
      <c r="W141">
        <f t="shared" si="105"/>
        <v>3187.6983336245175</v>
      </c>
      <c r="X141">
        <f t="shared" si="106"/>
        <v>64666.268338865833</v>
      </c>
      <c r="Y141">
        <f t="shared" si="113"/>
        <v>243936.80597029519</v>
      </c>
      <c r="Z141">
        <f t="shared" si="114"/>
        <v>4871763.4899690319</v>
      </c>
      <c r="AA141">
        <f t="shared" si="107"/>
        <v>4655287.2693047887</v>
      </c>
      <c r="AB141">
        <f t="shared" si="93"/>
        <v>2840456.9836222604</v>
      </c>
      <c r="AC141">
        <f t="shared" si="94"/>
        <v>7756063.1940297047</v>
      </c>
      <c r="AD141">
        <f t="shared" si="95"/>
        <v>-2519180.1182873631</v>
      </c>
      <c r="AE141">
        <f t="shared" si="160"/>
        <v>-0.32480139153927001</v>
      </c>
      <c r="AF141">
        <f t="shared" si="96"/>
        <v>2840456.9836222604</v>
      </c>
      <c r="AG141">
        <f t="shared" si="109"/>
        <v>0</v>
      </c>
      <c r="AH141" s="1"/>
    </row>
    <row r="142" spans="5:34" x14ac:dyDescent="0.35">
      <c r="E142" t="e">
        <f t="shared" ref="E142" si="164">(F142-F141)/F141</f>
        <v>#DIV/0!</v>
      </c>
      <c r="F142" t="e">
        <f t="shared" si="111"/>
        <v>#DIV/0!</v>
      </c>
      <c r="H142" s="10">
        <f t="shared" si="99"/>
        <v>43995</v>
      </c>
      <c r="I142">
        <v>115</v>
      </c>
      <c r="J142">
        <f t="shared" si="100"/>
        <v>5159543.0163777396</v>
      </c>
      <c r="K142">
        <f t="shared" si="88"/>
        <v>6959.2797562787309</v>
      </c>
      <c r="L142">
        <f t="shared" si="101"/>
        <v>1</v>
      </c>
      <c r="M142">
        <f t="shared" si="89"/>
        <v>0</v>
      </c>
      <c r="N142">
        <f t="shared" si="102"/>
        <v>6263.351780650858</v>
      </c>
      <c r="O142">
        <f t="shared" si="103"/>
        <v>695.92797562787314</v>
      </c>
      <c r="P142">
        <f t="shared" si="90"/>
        <v>500</v>
      </c>
      <c r="Q142">
        <f t="shared" si="91"/>
        <v>195.92797562787314</v>
      </c>
      <c r="R142">
        <f t="shared" si="92"/>
        <v>2.8153484626207904E-2</v>
      </c>
      <c r="S142">
        <f t="shared" si="104"/>
        <v>0.97184651537379207</v>
      </c>
      <c r="T142">
        <f>IF(I142&gt;$J$5,VLOOKUP(I142-$J$5,I$27:K$568,3,FALSE),0)</f>
        <v>494212.79778296407</v>
      </c>
      <c r="U142">
        <f>IF(I142&gt;$J$6,VLOOKUP(I142-$J$6,I$27:J$568,2,FALSE),0)</f>
        <v>5152583.7366214609</v>
      </c>
      <c r="V142">
        <f t="shared" si="112"/>
        <v>36883.440682132728</v>
      </c>
      <c r="W142">
        <f t="shared" si="105"/>
        <v>1639.1720341066366</v>
      </c>
      <c r="X142">
        <f t="shared" si="106"/>
        <v>35244.268648026089</v>
      </c>
      <c r="Y142">
        <f t="shared" si="113"/>
        <v>245575.97800440181</v>
      </c>
      <c r="Z142">
        <f t="shared" si="114"/>
        <v>4907007.7586170584</v>
      </c>
      <c r="AA142">
        <f t="shared" si="107"/>
        <v>4688851.20032553</v>
      </c>
      <c r="AB142">
        <f t="shared" si="93"/>
        <v>2840456.9836222604</v>
      </c>
      <c r="AC142">
        <f t="shared" si="94"/>
        <v>7754424.0219955985</v>
      </c>
      <c r="AD142">
        <f t="shared" si="95"/>
        <v>-2557702.731003602</v>
      </c>
      <c r="AE142">
        <f t="shared" si="160"/>
        <v>-0.32983787367683537</v>
      </c>
      <c r="AF142">
        <f t="shared" si="96"/>
        <v>2840456.9836222604</v>
      </c>
      <c r="AG142">
        <f t="shared" si="109"/>
        <v>0</v>
      </c>
      <c r="AH142" s="1"/>
    </row>
    <row r="143" spans="5:34" x14ac:dyDescent="0.35">
      <c r="E143" t="e">
        <f t="shared" ref="E143" si="165">(F143-F142)/F142</f>
        <v>#DIV/0!</v>
      </c>
      <c r="F143" t="e">
        <f t="shared" si="111"/>
        <v>#DIV/0!</v>
      </c>
      <c r="H143" s="10">
        <f t="shared" si="99"/>
        <v>43996</v>
      </c>
      <c r="I143">
        <v>116</v>
      </c>
      <c r="J143">
        <f t="shared" si="100"/>
        <v>5159543.0163777396</v>
      </c>
      <c r="K143">
        <f t="shared" si="88"/>
        <v>0</v>
      </c>
      <c r="L143">
        <f t="shared" si="101"/>
        <v>0</v>
      </c>
      <c r="M143">
        <f t="shared" si="89"/>
        <v>0</v>
      </c>
      <c r="N143">
        <f t="shared" si="102"/>
        <v>0</v>
      </c>
      <c r="O143">
        <f t="shared" si="103"/>
        <v>0</v>
      </c>
      <c r="P143">
        <f t="shared" si="90"/>
        <v>0</v>
      </c>
      <c r="Q143">
        <f t="shared" si="91"/>
        <v>0</v>
      </c>
      <c r="R143">
        <f t="shared" si="92"/>
        <v>0</v>
      </c>
      <c r="S143">
        <f t="shared" si="104"/>
        <v>1</v>
      </c>
      <c r="T143">
        <f>IF(I143&gt;$J$5,VLOOKUP(I143-$J$5,I$27:K$568,3,FALSE),0)</f>
        <v>338656.01637842599</v>
      </c>
      <c r="U143">
        <f>IF(I143&gt;$J$6,VLOOKUP(I143-$J$6,I$27:J$568,2,FALSE),0)</f>
        <v>5159543.0163777396</v>
      </c>
      <c r="V143">
        <f t="shared" si="112"/>
        <v>6959.2797562787309</v>
      </c>
      <c r="W143">
        <f t="shared" si="105"/>
        <v>142.96398781393657</v>
      </c>
      <c r="X143">
        <f t="shared" si="106"/>
        <v>6816.315768464794</v>
      </c>
      <c r="Y143">
        <f t="shared" si="113"/>
        <v>245718.94199221575</v>
      </c>
      <c r="Z143">
        <f t="shared" si="114"/>
        <v>4913824.0743855229</v>
      </c>
      <c r="AA143">
        <f t="shared" si="107"/>
        <v>4695184.1449037436</v>
      </c>
      <c r="AB143">
        <f t="shared" si="93"/>
        <v>2840456.9836222604</v>
      </c>
      <c r="AC143">
        <f t="shared" si="94"/>
        <v>7754281.0580077842</v>
      </c>
      <c r="AD143">
        <f t="shared" si="95"/>
        <v>-2564804.974747695</v>
      </c>
      <c r="AE143">
        <f t="shared" si="160"/>
        <v>-0.3307598674282049</v>
      </c>
      <c r="AF143">
        <f t="shared" si="96"/>
        <v>2840456.9836222604</v>
      </c>
      <c r="AG143">
        <f t="shared" si="109"/>
        <v>0</v>
      </c>
      <c r="AH143" s="1"/>
    </row>
    <row r="144" spans="5:34" x14ac:dyDescent="0.35">
      <c r="E144" t="e">
        <f t="shared" ref="E144" si="166">(F144-F143)/F143</f>
        <v>#DIV/0!</v>
      </c>
      <c r="F144" t="e">
        <f t="shared" si="111"/>
        <v>#DIV/0!</v>
      </c>
      <c r="H144" s="10">
        <f t="shared" si="99"/>
        <v>43997</v>
      </c>
      <c r="I144">
        <v>117</v>
      </c>
      <c r="J144">
        <f t="shared" si="100"/>
        <v>5159543.0163777396</v>
      </c>
      <c r="K144">
        <f t="shared" si="88"/>
        <v>0</v>
      </c>
      <c r="L144">
        <f t="shared" si="101"/>
        <v>0</v>
      </c>
      <c r="M144">
        <f t="shared" si="89"/>
        <v>0</v>
      </c>
      <c r="N144">
        <f t="shared" si="102"/>
        <v>0</v>
      </c>
      <c r="O144">
        <f t="shared" si="103"/>
        <v>0</v>
      </c>
      <c r="P144">
        <f t="shared" si="90"/>
        <v>0</v>
      </c>
      <c r="Q144">
        <f t="shared" si="91"/>
        <v>0</v>
      </c>
      <c r="R144">
        <f t="shared" si="92"/>
        <v>0</v>
      </c>
      <c r="S144">
        <f t="shared" si="104"/>
        <v>1</v>
      </c>
      <c r="T144">
        <f>IF(I144&gt;$J$5,VLOOKUP(I144-$J$5,I$27:K$568,3,FALSE),0)</f>
        <v>210389.39406692237</v>
      </c>
      <c r="U144">
        <f>IF(I144&gt;$J$6,VLOOKUP(I144-$J$6,I$27:J$568,2,FALSE),0)</f>
        <v>5159543.0163777396</v>
      </c>
      <c r="V144">
        <f t="shared" si="112"/>
        <v>0</v>
      </c>
      <c r="W144">
        <f t="shared" si="105"/>
        <v>0</v>
      </c>
      <c r="X144">
        <f t="shared" si="106"/>
        <v>0</v>
      </c>
      <c r="Y144">
        <f t="shared" si="113"/>
        <v>245718.94199221575</v>
      </c>
      <c r="Z144">
        <f t="shared" si="114"/>
        <v>4913824.0743855229</v>
      </c>
      <c r="AA144">
        <f t="shared" si="107"/>
        <v>4695184.1449037436</v>
      </c>
      <c r="AB144">
        <f t="shared" si="93"/>
        <v>2840456.9836222604</v>
      </c>
      <c r="AC144">
        <f t="shared" si="94"/>
        <v>7754281.0580077842</v>
      </c>
      <c r="AD144">
        <f t="shared" si="95"/>
        <v>-2564804.974747695</v>
      </c>
      <c r="AE144">
        <f t="shared" si="160"/>
        <v>-0.3307598674282049</v>
      </c>
      <c r="AF144">
        <f t="shared" si="96"/>
        <v>2840456.9836222604</v>
      </c>
      <c r="AG144">
        <f t="shared" si="109"/>
        <v>0</v>
      </c>
      <c r="AH144" s="1"/>
    </row>
    <row r="145" spans="5:34" x14ac:dyDescent="0.35">
      <c r="E145" t="e">
        <f t="shared" ref="E145" si="167">(F145-F144)/F144</f>
        <v>#DIV/0!</v>
      </c>
      <c r="F145" t="e">
        <f t="shared" si="111"/>
        <v>#DIV/0!</v>
      </c>
      <c r="H145" s="10">
        <f t="shared" si="99"/>
        <v>43998</v>
      </c>
      <c r="I145">
        <v>118</v>
      </c>
      <c r="J145">
        <f t="shared" si="100"/>
        <v>5159543.0163777396</v>
      </c>
      <c r="K145">
        <f t="shared" si="88"/>
        <v>0</v>
      </c>
      <c r="L145">
        <f t="shared" si="101"/>
        <v>0</v>
      </c>
      <c r="M145">
        <f t="shared" si="89"/>
        <v>0</v>
      </c>
      <c r="N145">
        <f t="shared" si="102"/>
        <v>0</v>
      </c>
      <c r="O145">
        <f t="shared" si="103"/>
        <v>0</v>
      </c>
      <c r="P145">
        <f t="shared" si="90"/>
        <v>0</v>
      </c>
      <c r="Q145">
        <f t="shared" si="91"/>
        <v>0</v>
      </c>
      <c r="R145">
        <f t="shared" si="92"/>
        <v>0</v>
      </c>
      <c r="S145">
        <f t="shared" si="104"/>
        <v>1</v>
      </c>
      <c r="T145">
        <f>IF(I145&gt;$J$5,VLOOKUP(I145-$J$5,I$27:K$568,3,FALSE),0)</f>
        <v>111696.68711090181</v>
      </c>
      <c r="U145">
        <f>IF(I145&gt;$J$6,VLOOKUP(I145-$J$6,I$27:J$568,2,FALSE),0)</f>
        <v>5159543.0163777396</v>
      </c>
      <c r="V145">
        <f t="shared" si="112"/>
        <v>0</v>
      </c>
      <c r="W145">
        <f t="shared" si="105"/>
        <v>0</v>
      </c>
      <c r="X145">
        <f t="shared" si="106"/>
        <v>0</v>
      </c>
      <c r="Y145">
        <f t="shared" si="113"/>
        <v>245718.94199221575</v>
      </c>
      <c r="Z145">
        <f t="shared" si="114"/>
        <v>4913824.0743855229</v>
      </c>
      <c r="AA145">
        <f t="shared" si="107"/>
        <v>4695184.1449037436</v>
      </c>
      <c r="AB145">
        <f t="shared" si="93"/>
        <v>2840456.9836222604</v>
      </c>
      <c r="AC145">
        <f t="shared" si="94"/>
        <v>7754281.0580077842</v>
      </c>
      <c r="AD145">
        <f t="shared" si="95"/>
        <v>-2564804.974747695</v>
      </c>
      <c r="AE145">
        <f t="shared" si="160"/>
        <v>-0.3307598674282049</v>
      </c>
      <c r="AF145">
        <f t="shared" si="96"/>
        <v>2840456.9836222604</v>
      </c>
      <c r="AG145">
        <f t="shared" si="109"/>
        <v>0</v>
      </c>
      <c r="AH145" s="1"/>
    </row>
    <row r="146" spans="5:34" x14ac:dyDescent="0.35">
      <c r="E146" t="e">
        <f t="shared" ref="E146" si="168">(F146-F145)/F145</f>
        <v>#DIV/0!</v>
      </c>
      <c r="F146" t="e">
        <f t="shared" si="111"/>
        <v>#DIV/0!</v>
      </c>
      <c r="H146" s="10">
        <f t="shared" si="99"/>
        <v>43999</v>
      </c>
      <c r="I146">
        <v>119</v>
      </c>
      <c r="J146">
        <f t="shared" si="100"/>
        <v>5159543.0163777396</v>
      </c>
      <c r="K146">
        <f t="shared" si="88"/>
        <v>0</v>
      </c>
      <c r="L146">
        <f t="shared" si="101"/>
        <v>0</v>
      </c>
      <c r="M146">
        <f t="shared" si="89"/>
        <v>0</v>
      </c>
      <c r="N146">
        <f t="shared" si="102"/>
        <v>0</v>
      </c>
      <c r="O146">
        <f t="shared" si="103"/>
        <v>0</v>
      </c>
      <c r="P146">
        <f t="shared" si="90"/>
        <v>0</v>
      </c>
      <c r="Q146">
        <f t="shared" si="91"/>
        <v>0</v>
      </c>
      <c r="R146">
        <f t="shared" si="92"/>
        <v>0</v>
      </c>
      <c r="S146">
        <f t="shared" si="104"/>
        <v>1</v>
      </c>
      <c r="T146">
        <f>IF(I146&gt;$J$5,VLOOKUP(I146-$J$5,I$27:K$568,3,FALSE),0)</f>
        <v>43842.720438411459</v>
      </c>
      <c r="U146">
        <f>IF(I146&gt;$J$6,VLOOKUP(I146-$J$6,I$27:J$568,2,FALSE),0)</f>
        <v>5159543.0163777396</v>
      </c>
      <c r="V146">
        <f t="shared" si="112"/>
        <v>0</v>
      </c>
      <c r="W146">
        <f t="shared" si="105"/>
        <v>0</v>
      </c>
      <c r="X146">
        <f t="shared" si="106"/>
        <v>0</v>
      </c>
      <c r="Y146">
        <f t="shared" si="113"/>
        <v>245718.94199221575</v>
      </c>
      <c r="Z146">
        <f t="shared" si="114"/>
        <v>4913824.0743855229</v>
      </c>
      <c r="AA146">
        <f t="shared" si="107"/>
        <v>4695184.1449037436</v>
      </c>
      <c r="AB146">
        <f t="shared" si="93"/>
        <v>2840456.9836222604</v>
      </c>
      <c r="AC146">
        <f t="shared" si="94"/>
        <v>7754281.0580077842</v>
      </c>
      <c r="AD146">
        <f t="shared" si="95"/>
        <v>-2564804.974747695</v>
      </c>
      <c r="AE146">
        <f t="shared" si="160"/>
        <v>-0.3307598674282049</v>
      </c>
      <c r="AF146">
        <f t="shared" si="96"/>
        <v>2840456.9836222604</v>
      </c>
      <c r="AG146">
        <f t="shared" si="109"/>
        <v>0</v>
      </c>
      <c r="AH146" s="1"/>
    </row>
    <row r="147" spans="5:34" x14ac:dyDescent="0.35">
      <c r="E147" t="e">
        <f t="shared" ref="E147" si="169">(F147-F146)/F146</f>
        <v>#DIV/0!</v>
      </c>
      <c r="F147" t="e">
        <f t="shared" si="111"/>
        <v>#DIV/0!</v>
      </c>
      <c r="H147" s="10">
        <f t="shared" si="99"/>
        <v>44000</v>
      </c>
      <c r="I147">
        <v>120</v>
      </c>
      <c r="J147">
        <f t="shared" si="100"/>
        <v>5159543.0163777396</v>
      </c>
      <c r="K147">
        <f t="shared" si="88"/>
        <v>0</v>
      </c>
      <c r="L147">
        <f t="shared" si="101"/>
        <v>0</v>
      </c>
      <c r="M147">
        <f t="shared" si="89"/>
        <v>0</v>
      </c>
      <c r="N147">
        <f t="shared" si="102"/>
        <v>0</v>
      </c>
      <c r="O147">
        <f t="shared" si="103"/>
        <v>0</v>
      </c>
      <c r="P147">
        <f t="shared" si="90"/>
        <v>0</v>
      </c>
      <c r="Q147">
        <f t="shared" si="91"/>
        <v>0</v>
      </c>
      <c r="R147">
        <f t="shared" si="92"/>
        <v>0</v>
      </c>
      <c r="S147">
        <f t="shared" si="104"/>
        <v>1</v>
      </c>
      <c r="T147">
        <f>IF(I147&gt;$J$5,VLOOKUP(I147-$J$5,I$27:K$568,3,FALSE),0)</f>
        <v>6959.2797562787309</v>
      </c>
      <c r="U147">
        <f>IF(I147&gt;$J$6,VLOOKUP(I147-$J$6,I$27:J$568,2,FALSE),0)</f>
        <v>5159543.0163777396</v>
      </c>
      <c r="V147">
        <f t="shared" si="112"/>
        <v>0</v>
      </c>
      <c r="W147">
        <f t="shared" si="105"/>
        <v>0</v>
      </c>
      <c r="X147">
        <f t="shared" si="106"/>
        <v>0</v>
      </c>
      <c r="Y147">
        <f t="shared" si="113"/>
        <v>245718.94199221575</v>
      </c>
      <c r="Z147">
        <f t="shared" si="114"/>
        <v>4913824.0743855229</v>
      </c>
      <c r="AA147">
        <f t="shared" si="107"/>
        <v>4695184.1449037436</v>
      </c>
      <c r="AB147">
        <f t="shared" si="93"/>
        <v>2840456.9836222604</v>
      </c>
      <c r="AC147">
        <f t="shared" si="94"/>
        <v>7754281.0580077842</v>
      </c>
      <c r="AD147">
        <f t="shared" si="95"/>
        <v>-2564804.974747695</v>
      </c>
      <c r="AE147">
        <f t="shared" si="160"/>
        <v>-0.3307598674282049</v>
      </c>
      <c r="AF147">
        <f t="shared" si="96"/>
        <v>2840456.9836222604</v>
      </c>
      <c r="AG147">
        <f t="shared" si="109"/>
        <v>0</v>
      </c>
      <c r="AH147" s="1"/>
    </row>
    <row r="148" spans="5:34" x14ac:dyDescent="0.35">
      <c r="E148" t="e">
        <f t="shared" ref="E148" si="170">(F148-F147)/F147</f>
        <v>#DIV/0!</v>
      </c>
      <c r="F148" t="e">
        <f t="shared" si="111"/>
        <v>#DIV/0!</v>
      </c>
      <c r="H148" s="10">
        <f t="shared" si="99"/>
        <v>44001</v>
      </c>
      <c r="I148">
        <v>121</v>
      </c>
      <c r="J148">
        <f t="shared" si="100"/>
        <v>5159543.0163777396</v>
      </c>
      <c r="K148">
        <f t="shared" si="88"/>
        <v>0</v>
      </c>
      <c r="L148">
        <f t="shared" si="101"/>
        <v>0</v>
      </c>
      <c r="M148">
        <f t="shared" si="89"/>
        <v>0</v>
      </c>
      <c r="N148">
        <f t="shared" si="102"/>
        <v>0</v>
      </c>
      <c r="O148">
        <f t="shared" si="103"/>
        <v>0</v>
      </c>
      <c r="P148">
        <f t="shared" si="90"/>
        <v>0</v>
      </c>
      <c r="Q148">
        <f t="shared" si="91"/>
        <v>0</v>
      </c>
      <c r="R148">
        <f t="shared" si="92"/>
        <v>0</v>
      </c>
      <c r="S148">
        <f t="shared" si="104"/>
        <v>1</v>
      </c>
      <c r="T148">
        <f>IF(I148&gt;$J$5,VLOOKUP(I148-$J$5,I$27:K$568,3,FALSE),0)</f>
        <v>0</v>
      </c>
      <c r="U148">
        <f>IF(I148&gt;$J$6,VLOOKUP(I148-$J$6,I$27:J$568,2,FALSE),0)</f>
        <v>5159543.0163777396</v>
      </c>
      <c r="V148">
        <f t="shared" si="112"/>
        <v>0</v>
      </c>
      <c r="W148">
        <f t="shared" si="105"/>
        <v>0</v>
      </c>
      <c r="X148">
        <f t="shared" si="106"/>
        <v>0</v>
      </c>
      <c r="Y148">
        <f t="shared" si="113"/>
        <v>245718.94199221575</v>
      </c>
      <c r="Z148">
        <f t="shared" si="114"/>
        <v>4913824.0743855229</v>
      </c>
      <c r="AA148">
        <f t="shared" si="107"/>
        <v>4695184.1449037436</v>
      </c>
      <c r="AB148">
        <f t="shared" si="93"/>
        <v>2840456.9836222604</v>
      </c>
      <c r="AC148">
        <f t="shared" si="94"/>
        <v>7754281.0580077842</v>
      </c>
      <c r="AD148">
        <f t="shared" si="95"/>
        <v>-2564804.974747695</v>
      </c>
      <c r="AE148">
        <f t="shared" si="160"/>
        <v>-0.3307598674282049</v>
      </c>
      <c r="AF148">
        <f t="shared" si="96"/>
        <v>2840456.9836222604</v>
      </c>
      <c r="AG148">
        <f t="shared" si="109"/>
        <v>0</v>
      </c>
      <c r="AH148" s="1"/>
    </row>
    <row r="149" spans="5:34" x14ac:dyDescent="0.35">
      <c r="E149" t="e">
        <f t="shared" ref="E149" si="171">(F149-F148)/F148</f>
        <v>#DIV/0!</v>
      </c>
      <c r="F149" t="e">
        <f t="shared" si="111"/>
        <v>#DIV/0!</v>
      </c>
      <c r="H149" s="10">
        <f t="shared" si="99"/>
        <v>44002</v>
      </c>
      <c r="I149">
        <v>122</v>
      </c>
      <c r="J149">
        <f t="shared" si="100"/>
        <v>5159543.0163777396</v>
      </c>
      <c r="K149">
        <f t="shared" si="88"/>
        <v>0</v>
      </c>
      <c r="L149">
        <f t="shared" si="101"/>
        <v>0</v>
      </c>
      <c r="M149">
        <f t="shared" si="89"/>
        <v>0</v>
      </c>
      <c r="N149">
        <f t="shared" si="102"/>
        <v>0</v>
      </c>
      <c r="O149">
        <f t="shared" si="103"/>
        <v>0</v>
      </c>
      <c r="P149">
        <f t="shared" si="90"/>
        <v>0</v>
      </c>
      <c r="Q149">
        <f t="shared" si="91"/>
        <v>0</v>
      </c>
      <c r="R149">
        <f t="shared" si="92"/>
        <v>0</v>
      </c>
      <c r="S149">
        <f t="shared" si="104"/>
        <v>1</v>
      </c>
      <c r="T149">
        <f>IF(I149&gt;$J$5,VLOOKUP(I149-$J$5,I$27:K$568,3,FALSE),0)</f>
        <v>0</v>
      </c>
      <c r="U149">
        <f>IF(I149&gt;$J$6,VLOOKUP(I149-$J$6,I$27:J$568,2,FALSE),0)</f>
        <v>5159543.0163777396</v>
      </c>
      <c r="V149">
        <f t="shared" si="112"/>
        <v>0</v>
      </c>
      <c r="W149">
        <f t="shared" si="105"/>
        <v>0</v>
      </c>
      <c r="X149">
        <f t="shared" si="106"/>
        <v>0</v>
      </c>
      <c r="Y149">
        <f t="shared" si="113"/>
        <v>245718.94199221575</v>
      </c>
      <c r="Z149">
        <f t="shared" si="114"/>
        <v>4913824.0743855229</v>
      </c>
      <c r="AA149">
        <f t="shared" si="107"/>
        <v>4695184.1449037436</v>
      </c>
      <c r="AB149">
        <f t="shared" si="93"/>
        <v>2840456.9836222604</v>
      </c>
      <c r="AC149">
        <f t="shared" si="94"/>
        <v>7754281.0580077842</v>
      </c>
      <c r="AD149">
        <f t="shared" si="95"/>
        <v>-2564804.974747695</v>
      </c>
      <c r="AE149">
        <f t="shared" si="160"/>
        <v>-0.3307598674282049</v>
      </c>
      <c r="AF149">
        <f t="shared" si="96"/>
        <v>2840456.9836222604</v>
      </c>
      <c r="AG149">
        <f t="shared" si="109"/>
        <v>0</v>
      </c>
      <c r="AH149" s="1"/>
    </row>
    <row r="150" spans="5:34" x14ac:dyDescent="0.35">
      <c r="E150" t="e">
        <f t="shared" ref="E150" si="172">(F150-F149)/F149</f>
        <v>#DIV/0!</v>
      </c>
      <c r="F150" t="e">
        <f t="shared" si="111"/>
        <v>#DIV/0!</v>
      </c>
      <c r="H150" s="10">
        <f t="shared" si="99"/>
        <v>44003</v>
      </c>
      <c r="I150">
        <v>123</v>
      </c>
      <c r="J150">
        <f t="shared" si="100"/>
        <v>5159543.0163777396</v>
      </c>
      <c r="K150">
        <f t="shared" si="88"/>
        <v>0</v>
      </c>
      <c r="L150">
        <f t="shared" si="101"/>
        <v>0</v>
      </c>
      <c r="M150">
        <f t="shared" si="89"/>
        <v>0</v>
      </c>
      <c r="N150">
        <f t="shared" si="102"/>
        <v>0</v>
      </c>
      <c r="O150">
        <f t="shared" si="103"/>
        <v>0</v>
      </c>
      <c r="P150">
        <f t="shared" si="90"/>
        <v>0</v>
      </c>
      <c r="Q150">
        <f t="shared" si="91"/>
        <v>0</v>
      </c>
      <c r="R150">
        <f t="shared" si="92"/>
        <v>0</v>
      </c>
      <c r="S150">
        <f t="shared" si="104"/>
        <v>1</v>
      </c>
      <c r="T150">
        <f>IF(I150&gt;$J$5,VLOOKUP(I150-$J$5,I$27:K$568,3,FALSE),0)</f>
        <v>0</v>
      </c>
      <c r="U150">
        <f>IF(I150&gt;$J$6,VLOOKUP(I150-$J$6,I$27:J$568,2,FALSE),0)</f>
        <v>5159543.0163777396</v>
      </c>
      <c r="V150">
        <f t="shared" si="112"/>
        <v>0</v>
      </c>
      <c r="W150">
        <f t="shared" si="105"/>
        <v>0</v>
      </c>
      <c r="X150">
        <f t="shared" si="106"/>
        <v>0</v>
      </c>
      <c r="Y150">
        <f t="shared" si="113"/>
        <v>245718.94199221575</v>
      </c>
      <c r="Z150">
        <f t="shared" si="114"/>
        <v>4913824.0743855229</v>
      </c>
      <c r="AA150">
        <f t="shared" si="107"/>
        <v>4695184.1449037436</v>
      </c>
      <c r="AB150">
        <f t="shared" si="93"/>
        <v>2840456.9836222604</v>
      </c>
      <c r="AC150">
        <f t="shared" si="94"/>
        <v>7754281.0580077842</v>
      </c>
      <c r="AD150">
        <f t="shared" si="95"/>
        <v>-2564804.974747695</v>
      </c>
      <c r="AE150">
        <f t="shared" si="160"/>
        <v>-0.3307598674282049</v>
      </c>
      <c r="AF150">
        <f t="shared" si="96"/>
        <v>2840456.9836222604</v>
      </c>
      <c r="AG150">
        <f t="shared" si="109"/>
        <v>0</v>
      </c>
      <c r="AH150" s="1"/>
    </row>
    <row r="151" spans="5:34" x14ac:dyDescent="0.35">
      <c r="E151" t="e">
        <f t="shared" ref="E151" si="173">(F151-F150)/F150</f>
        <v>#DIV/0!</v>
      </c>
      <c r="F151" t="e">
        <f t="shared" si="111"/>
        <v>#DIV/0!</v>
      </c>
      <c r="H151" s="10">
        <f t="shared" si="99"/>
        <v>44004</v>
      </c>
      <c r="I151">
        <v>124</v>
      </c>
      <c r="J151">
        <f t="shared" si="100"/>
        <v>5159543.0163777396</v>
      </c>
      <c r="K151">
        <f t="shared" si="88"/>
        <v>0</v>
      </c>
      <c r="L151">
        <f t="shared" si="101"/>
        <v>0</v>
      </c>
      <c r="M151">
        <f t="shared" si="89"/>
        <v>0</v>
      </c>
      <c r="N151">
        <f t="shared" si="102"/>
        <v>0</v>
      </c>
      <c r="O151">
        <f t="shared" si="103"/>
        <v>0</v>
      </c>
      <c r="P151">
        <f t="shared" si="90"/>
        <v>0</v>
      </c>
      <c r="Q151">
        <f t="shared" si="91"/>
        <v>0</v>
      </c>
      <c r="R151">
        <f t="shared" si="92"/>
        <v>0</v>
      </c>
      <c r="S151">
        <f t="shared" si="104"/>
        <v>1</v>
      </c>
      <c r="T151">
        <f>IF(I151&gt;$J$5,VLOOKUP(I151-$J$5,I$27:K$568,3,FALSE),0)</f>
        <v>0</v>
      </c>
      <c r="U151">
        <f>IF(I151&gt;$J$6,VLOOKUP(I151-$J$6,I$27:J$568,2,FALSE),0)</f>
        <v>5159543.0163777396</v>
      </c>
      <c r="V151">
        <f t="shared" si="112"/>
        <v>0</v>
      </c>
      <c r="W151">
        <f t="shared" si="105"/>
        <v>0</v>
      </c>
      <c r="X151">
        <f t="shared" si="106"/>
        <v>0</v>
      </c>
      <c r="Y151">
        <f t="shared" si="113"/>
        <v>245718.94199221575</v>
      </c>
      <c r="Z151">
        <f t="shared" si="114"/>
        <v>4913824.0743855229</v>
      </c>
      <c r="AA151">
        <f t="shared" si="107"/>
        <v>4695184.1449037436</v>
      </c>
      <c r="AB151">
        <f t="shared" si="93"/>
        <v>2840456.9836222604</v>
      </c>
      <c r="AC151">
        <f t="shared" si="94"/>
        <v>7754281.0580077842</v>
      </c>
      <c r="AD151">
        <f t="shared" si="95"/>
        <v>-2564804.974747695</v>
      </c>
      <c r="AE151">
        <f t="shared" si="160"/>
        <v>-0.3307598674282049</v>
      </c>
      <c r="AF151">
        <f t="shared" si="96"/>
        <v>2840456.9836222604</v>
      </c>
      <c r="AG151">
        <f t="shared" si="109"/>
        <v>0</v>
      </c>
      <c r="AH151" s="1"/>
    </row>
    <row r="152" spans="5:34" x14ac:dyDescent="0.35">
      <c r="E152" t="e">
        <f t="shared" ref="E152" si="174">(F152-F151)/F151</f>
        <v>#DIV/0!</v>
      </c>
      <c r="F152" t="e">
        <f t="shared" si="111"/>
        <v>#DIV/0!</v>
      </c>
      <c r="H152" s="10">
        <f t="shared" si="99"/>
        <v>44005</v>
      </c>
      <c r="I152">
        <v>125</v>
      </c>
      <c r="J152">
        <f t="shared" si="100"/>
        <v>5159543.0163777396</v>
      </c>
      <c r="K152">
        <f t="shared" si="88"/>
        <v>0</v>
      </c>
      <c r="L152">
        <f t="shared" si="101"/>
        <v>0</v>
      </c>
      <c r="M152">
        <f t="shared" si="89"/>
        <v>0</v>
      </c>
      <c r="N152">
        <f t="shared" si="102"/>
        <v>0</v>
      </c>
      <c r="O152">
        <f t="shared" si="103"/>
        <v>0</v>
      </c>
      <c r="P152">
        <f t="shared" si="90"/>
        <v>0</v>
      </c>
      <c r="Q152">
        <f t="shared" si="91"/>
        <v>0</v>
      </c>
      <c r="R152">
        <f t="shared" si="92"/>
        <v>0</v>
      </c>
      <c r="S152">
        <f t="shared" si="104"/>
        <v>1</v>
      </c>
      <c r="T152">
        <f>IF(I152&gt;$J$5,VLOOKUP(I152-$J$5,I$27:K$568,3,FALSE),0)</f>
        <v>0</v>
      </c>
      <c r="U152">
        <f>IF(I152&gt;$J$6,VLOOKUP(I152-$J$6,I$27:J$568,2,FALSE),0)</f>
        <v>5159543.0163777396</v>
      </c>
      <c r="V152">
        <f t="shared" si="112"/>
        <v>0</v>
      </c>
      <c r="W152">
        <f t="shared" si="105"/>
        <v>0</v>
      </c>
      <c r="X152">
        <f t="shared" si="106"/>
        <v>0</v>
      </c>
      <c r="Y152">
        <f t="shared" si="113"/>
        <v>245718.94199221575</v>
      </c>
      <c r="Z152">
        <f t="shared" si="114"/>
        <v>4913824.0743855229</v>
      </c>
      <c r="AA152">
        <f t="shared" si="107"/>
        <v>4695184.1449037436</v>
      </c>
      <c r="AB152">
        <f t="shared" si="93"/>
        <v>2840456.9836222604</v>
      </c>
      <c r="AC152">
        <f t="shared" si="94"/>
        <v>7754281.0580077842</v>
      </c>
      <c r="AD152">
        <f t="shared" si="95"/>
        <v>-2564804.974747695</v>
      </c>
      <c r="AE152">
        <f t="shared" si="160"/>
        <v>-0.3307598674282049</v>
      </c>
      <c r="AF152">
        <f t="shared" si="96"/>
        <v>2840456.9836222604</v>
      </c>
      <c r="AG152">
        <f t="shared" si="109"/>
        <v>0</v>
      </c>
      <c r="AH152" s="1"/>
    </row>
    <row r="153" spans="5:34" x14ac:dyDescent="0.35">
      <c r="E153" t="e">
        <f t="shared" ref="E153" si="175">(F153-F152)/F152</f>
        <v>#DIV/0!</v>
      </c>
      <c r="F153" t="e">
        <f t="shared" si="111"/>
        <v>#DIV/0!</v>
      </c>
      <c r="H153" s="10">
        <f t="shared" si="99"/>
        <v>44006</v>
      </c>
      <c r="I153">
        <v>126</v>
      </c>
      <c r="J153">
        <f t="shared" si="100"/>
        <v>5159543.0163777396</v>
      </c>
      <c r="K153">
        <f t="shared" si="88"/>
        <v>0</v>
      </c>
      <c r="L153">
        <f t="shared" si="101"/>
        <v>0</v>
      </c>
      <c r="M153">
        <f t="shared" si="89"/>
        <v>0</v>
      </c>
      <c r="N153">
        <f t="shared" si="102"/>
        <v>0</v>
      </c>
      <c r="O153">
        <f t="shared" si="103"/>
        <v>0</v>
      </c>
      <c r="P153">
        <f t="shared" si="90"/>
        <v>0</v>
      </c>
      <c r="Q153">
        <f t="shared" si="91"/>
        <v>0</v>
      </c>
      <c r="R153">
        <f t="shared" si="92"/>
        <v>0</v>
      </c>
      <c r="S153">
        <f t="shared" si="104"/>
        <v>1</v>
      </c>
      <c r="T153">
        <f>IF(I153&gt;$J$5,VLOOKUP(I153-$J$5,I$27:K$568,3,FALSE),0)</f>
        <v>0</v>
      </c>
      <c r="U153">
        <f>IF(I153&gt;$J$6,VLOOKUP(I153-$J$6,I$27:J$568,2,FALSE),0)</f>
        <v>5159543.0163777396</v>
      </c>
      <c r="V153">
        <f t="shared" si="112"/>
        <v>0</v>
      </c>
      <c r="W153">
        <f t="shared" si="105"/>
        <v>0</v>
      </c>
      <c r="X153">
        <f t="shared" si="106"/>
        <v>0</v>
      </c>
      <c r="Y153">
        <f t="shared" si="113"/>
        <v>245718.94199221575</v>
      </c>
      <c r="Z153">
        <f t="shared" si="114"/>
        <v>4913824.0743855229</v>
      </c>
      <c r="AA153">
        <f t="shared" si="107"/>
        <v>4695184.1449037436</v>
      </c>
      <c r="AB153">
        <f t="shared" si="93"/>
        <v>2840456.9836222604</v>
      </c>
      <c r="AC153">
        <f t="shared" si="94"/>
        <v>7754281.0580077842</v>
      </c>
      <c r="AD153">
        <f t="shared" si="95"/>
        <v>-2564804.974747695</v>
      </c>
      <c r="AE153">
        <f t="shared" si="160"/>
        <v>-0.3307598674282049</v>
      </c>
      <c r="AF153">
        <f t="shared" si="96"/>
        <v>2840456.9836222604</v>
      </c>
      <c r="AG153">
        <f t="shared" si="109"/>
        <v>0</v>
      </c>
      <c r="AH153" s="1"/>
    </row>
    <row r="154" spans="5:34" x14ac:dyDescent="0.35">
      <c r="E154" t="e">
        <f t="shared" ref="E154" si="176">(F154-F153)/F153</f>
        <v>#DIV/0!</v>
      </c>
      <c r="F154" t="e">
        <f t="shared" si="111"/>
        <v>#DIV/0!</v>
      </c>
      <c r="H154" s="10">
        <f t="shared" si="99"/>
        <v>44007</v>
      </c>
      <c r="I154">
        <v>127</v>
      </c>
      <c r="J154">
        <f t="shared" si="100"/>
        <v>5159543.0163777396</v>
      </c>
      <c r="K154">
        <f t="shared" si="88"/>
        <v>0</v>
      </c>
      <c r="L154">
        <f t="shared" si="101"/>
        <v>0</v>
      </c>
      <c r="M154">
        <f t="shared" si="89"/>
        <v>0</v>
      </c>
      <c r="N154">
        <f t="shared" si="102"/>
        <v>0</v>
      </c>
      <c r="O154">
        <f t="shared" si="103"/>
        <v>0</v>
      </c>
      <c r="P154">
        <f t="shared" si="90"/>
        <v>0</v>
      </c>
      <c r="Q154">
        <f t="shared" si="91"/>
        <v>0</v>
      </c>
      <c r="R154">
        <f t="shared" si="92"/>
        <v>0</v>
      </c>
      <c r="S154">
        <f t="shared" si="104"/>
        <v>1</v>
      </c>
      <c r="T154">
        <f>IF(I154&gt;$J$5,VLOOKUP(I154-$J$5,I$27:K$568,3,FALSE),0)</f>
        <v>0</v>
      </c>
      <c r="U154">
        <f>IF(I154&gt;$J$6,VLOOKUP(I154-$J$6,I$27:J$568,2,FALSE),0)</f>
        <v>5159543.0163777396</v>
      </c>
      <c r="V154">
        <f t="shared" si="112"/>
        <v>0</v>
      </c>
      <c r="W154">
        <f t="shared" si="105"/>
        <v>0</v>
      </c>
      <c r="X154">
        <f t="shared" si="106"/>
        <v>0</v>
      </c>
      <c r="Y154">
        <f t="shared" si="113"/>
        <v>245718.94199221575</v>
      </c>
      <c r="Z154">
        <f t="shared" si="114"/>
        <v>4913824.0743855229</v>
      </c>
      <c r="AA154">
        <f t="shared" si="107"/>
        <v>4695184.1449037436</v>
      </c>
      <c r="AB154">
        <f t="shared" si="93"/>
        <v>2840456.9836222604</v>
      </c>
      <c r="AC154">
        <f t="shared" si="94"/>
        <v>7754281.0580077842</v>
      </c>
      <c r="AD154">
        <f t="shared" si="95"/>
        <v>-2564804.974747695</v>
      </c>
      <c r="AE154">
        <f t="shared" si="160"/>
        <v>-0.3307598674282049</v>
      </c>
      <c r="AF154">
        <f t="shared" si="96"/>
        <v>2840456.9836222604</v>
      </c>
      <c r="AG154">
        <f t="shared" si="109"/>
        <v>0</v>
      </c>
      <c r="AH154" s="1"/>
    </row>
    <row r="155" spans="5:34" x14ac:dyDescent="0.35">
      <c r="E155" t="e">
        <f t="shared" ref="E155" si="177">(F155-F154)/F154</f>
        <v>#DIV/0!</v>
      </c>
      <c r="F155" t="e">
        <f t="shared" si="111"/>
        <v>#DIV/0!</v>
      </c>
      <c r="H155" s="10">
        <f t="shared" si="99"/>
        <v>44008</v>
      </c>
      <c r="I155">
        <v>128</v>
      </c>
      <c r="J155">
        <f t="shared" si="100"/>
        <v>5159543.0163777396</v>
      </c>
      <c r="K155">
        <f t="shared" si="88"/>
        <v>0</v>
      </c>
      <c r="L155">
        <f t="shared" si="101"/>
        <v>0</v>
      </c>
      <c r="M155">
        <f t="shared" si="89"/>
        <v>0</v>
      </c>
      <c r="N155">
        <f t="shared" si="102"/>
        <v>0</v>
      </c>
      <c r="O155">
        <f t="shared" si="103"/>
        <v>0</v>
      </c>
      <c r="P155">
        <f t="shared" si="90"/>
        <v>0</v>
      </c>
      <c r="Q155">
        <f t="shared" si="91"/>
        <v>0</v>
      </c>
      <c r="R155">
        <f t="shared" si="92"/>
        <v>0</v>
      </c>
      <c r="S155">
        <f t="shared" si="104"/>
        <v>1</v>
      </c>
      <c r="T155">
        <f>IF(I155&gt;$J$5,VLOOKUP(I155-$J$5,I$27:K$568,3,FALSE),0)</f>
        <v>0</v>
      </c>
      <c r="U155">
        <f>IF(I155&gt;$J$6,VLOOKUP(I155-$J$6,I$27:J$568,2,FALSE),0)</f>
        <v>5159543.0163777396</v>
      </c>
      <c r="V155">
        <f t="shared" si="112"/>
        <v>0</v>
      </c>
      <c r="W155">
        <f t="shared" si="105"/>
        <v>0</v>
      </c>
      <c r="X155">
        <f t="shared" si="106"/>
        <v>0</v>
      </c>
      <c r="Y155">
        <f t="shared" si="113"/>
        <v>245718.94199221575</v>
      </c>
      <c r="Z155">
        <f t="shared" si="114"/>
        <v>4913824.0743855229</v>
      </c>
      <c r="AA155">
        <f t="shared" si="107"/>
        <v>4695184.1449037436</v>
      </c>
      <c r="AB155">
        <f t="shared" si="93"/>
        <v>2840456.9836222604</v>
      </c>
      <c r="AC155">
        <f t="shared" si="94"/>
        <v>7754281.0580077842</v>
      </c>
      <c r="AD155">
        <f t="shared" si="95"/>
        <v>-2564804.974747695</v>
      </c>
      <c r="AE155">
        <f t="shared" si="160"/>
        <v>-0.3307598674282049</v>
      </c>
      <c r="AF155">
        <f t="shared" si="96"/>
        <v>2840456.9836222604</v>
      </c>
      <c r="AG155">
        <f t="shared" si="109"/>
        <v>0</v>
      </c>
      <c r="AH155" s="1"/>
    </row>
    <row r="156" spans="5:34" x14ac:dyDescent="0.35">
      <c r="E156" t="e">
        <f t="shared" ref="E156" si="178">(F156-F155)/F155</f>
        <v>#DIV/0!</v>
      </c>
      <c r="F156" t="e">
        <f t="shared" si="111"/>
        <v>#DIV/0!</v>
      </c>
      <c r="H156" s="10">
        <f t="shared" si="99"/>
        <v>44009</v>
      </c>
      <c r="I156">
        <v>129</v>
      </c>
      <c r="J156">
        <f t="shared" si="100"/>
        <v>5159543.0163777396</v>
      </c>
      <c r="K156">
        <f t="shared" ref="K156:K219" si="179">J156-U156</f>
        <v>0</v>
      </c>
      <c r="L156">
        <f t="shared" si="101"/>
        <v>0</v>
      </c>
      <c r="M156">
        <f t="shared" ref="M156:M219" si="180">MAX(K156-T156,0)</f>
        <v>0</v>
      </c>
      <c r="N156">
        <f t="shared" si="102"/>
        <v>0</v>
      </c>
      <c r="O156">
        <f t="shared" si="103"/>
        <v>0</v>
      </c>
      <c r="P156">
        <f t="shared" ref="P156:P219" si="181">MIN($J$13,O156)</f>
        <v>0</v>
      </c>
      <c r="Q156">
        <f t="shared" ref="Q156:Q219" si="182">ABS(P156-O156)</f>
        <v>0</v>
      </c>
      <c r="R156">
        <f t="shared" ref="R156:R219" si="183">IFERROR(Q156/K156,0)</f>
        <v>0</v>
      </c>
      <c r="S156">
        <f t="shared" si="104"/>
        <v>1</v>
      </c>
      <c r="T156">
        <f>IF(I156&gt;$J$5,VLOOKUP(I156-$J$5,I$27:K$568,3,FALSE),0)</f>
        <v>0</v>
      </c>
      <c r="U156">
        <f>IF(I156&gt;$J$6,VLOOKUP(I156-$J$6,I$27:J$568,2,FALSE),0)</f>
        <v>5159543.0163777396</v>
      </c>
      <c r="V156">
        <f t="shared" si="112"/>
        <v>0</v>
      </c>
      <c r="W156">
        <f t="shared" si="105"/>
        <v>0</v>
      </c>
      <c r="X156">
        <f t="shared" si="106"/>
        <v>0</v>
      </c>
      <c r="Y156">
        <f t="shared" si="113"/>
        <v>245718.94199221575</v>
      </c>
      <c r="Z156">
        <f t="shared" si="114"/>
        <v>4913824.0743855229</v>
      </c>
      <c r="AA156">
        <f t="shared" si="107"/>
        <v>4695184.1449037436</v>
      </c>
      <c r="AB156">
        <f t="shared" ref="AB156:AB219" si="184">$J$3-J156</f>
        <v>2840456.9836222604</v>
      </c>
      <c r="AC156">
        <f t="shared" ref="AC156:AC219" si="185">$J$3-Y156</f>
        <v>7754281.0580077842</v>
      </c>
      <c r="AD156">
        <f t="shared" ref="AD156:AD219" si="186">AC156-J156-U156</f>
        <v>-2564804.974747695</v>
      </c>
      <c r="AE156">
        <f t="shared" si="160"/>
        <v>-0.3307598674282049</v>
      </c>
      <c r="AF156">
        <f t="shared" ref="AF156:AF219" si="187">$J$3-J156</f>
        <v>2840456.9836222604</v>
      </c>
      <c r="AG156">
        <f t="shared" si="109"/>
        <v>0</v>
      </c>
      <c r="AH156" s="1"/>
    </row>
    <row r="157" spans="5:34" x14ac:dyDescent="0.35">
      <c r="E157" t="e">
        <f t="shared" ref="E157" si="188">(F157-F156)/F156</f>
        <v>#DIV/0!</v>
      </c>
      <c r="F157" t="e">
        <f t="shared" si="111"/>
        <v>#DIV/0!</v>
      </c>
      <c r="H157" s="10">
        <f t="shared" ref="H157:H220" si="189">$J$15+I157</f>
        <v>44010</v>
      </c>
      <c r="I157">
        <v>130</v>
      </c>
      <c r="J157">
        <f t="shared" ref="J157:J220" si="190">J156+AG156</f>
        <v>5159543.0163777396</v>
      </c>
      <c r="K157">
        <f t="shared" si="179"/>
        <v>0</v>
      </c>
      <c r="L157">
        <f t="shared" ref="L157:L220" si="191">IF(K157&gt;1,1,0)</f>
        <v>0</v>
      </c>
      <c r="M157">
        <f t="shared" si="180"/>
        <v>0</v>
      </c>
      <c r="N157">
        <f t="shared" ref="N157:N220" si="192">K157*(1-$J$12)</f>
        <v>0</v>
      </c>
      <c r="O157">
        <f t="shared" ref="O157:O220" si="193">K157*$J$12</f>
        <v>0</v>
      </c>
      <c r="P157">
        <f t="shared" si="181"/>
        <v>0</v>
      </c>
      <c r="Q157">
        <f t="shared" si="182"/>
        <v>0</v>
      </c>
      <c r="R157">
        <f t="shared" si="183"/>
        <v>0</v>
      </c>
      <c r="S157">
        <f t="shared" ref="S157:S220" si="194">1-R157</f>
        <v>1</v>
      </c>
      <c r="T157">
        <f>IF(I157&gt;$J$5,VLOOKUP(I157-$J$5,I$27:K$568,3,FALSE),0)</f>
        <v>0</v>
      </c>
      <c r="U157">
        <f>IF(I157&gt;$J$6,VLOOKUP(I157-$J$6,I$27:J$568,2,FALSE),0)</f>
        <v>5159543.0163777396</v>
      </c>
      <c r="V157">
        <f t="shared" si="112"/>
        <v>0</v>
      </c>
      <c r="W157">
        <f t="shared" ref="W157:W220" si="195">MIN(V157*$J$12,$J$13)*$J$10+MAX($J$12*V157-$J$13,0)*$J$11</f>
        <v>0</v>
      </c>
      <c r="X157">
        <f t="shared" ref="X157:X220" si="196">V157-W157</f>
        <v>0</v>
      </c>
      <c r="Y157">
        <f t="shared" si="113"/>
        <v>245718.94199221575</v>
      </c>
      <c r="Z157">
        <f t="shared" si="114"/>
        <v>4913824.0743855229</v>
      </c>
      <c r="AA157">
        <f t="shared" ref="AA157:AA220" si="197">U157*(1-$J$10)</f>
        <v>4695184.1449037436</v>
      </c>
      <c r="AB157">
        <f t="shared" si="184"/>
        <v>2840456.9836222604</v>
      </c>
      <c r="AC157">
        <f t="shared" si="185"/>
        <v>7754281.0580077842</v>
      </c>
      <c r="AD157">
        <f t="shared" si="186"/>
        <v>-2564804.974747695</v>
      </c>
      <c r="AE157">
        <f t="shared" si="160"/>
        <v>-0.3307598674282049</v>
      </c>
      <c r="AF157">
        <f t="shared" si="187"/>
        <v>2840456.9836222604</v>
      </c>
      <c r="AG157">
        <f t="shared" ref="AG157:AG220" si="198">T157*$J$7*$J$20*MAX(AE157,0)</f>
        <v>0</v>
      </c>
      <c r="AH157" s="1"/>
    </row>
    <row r="158" spans="5:34" x14ac:dyDescent="0.35">
      <c r="E158" t="e">
        <f t="shared" ref="E158" si="199">(F158-F157)/F157</f>
        <v>#DIV/0!</v>
      </c>
      <c r="F158" t="e">
        <f t="shared" ref="F158:F221" si="200">(G158-F157)/G157</f>
        <v>#DIV/0!</v>
      </c>
      <c r="H158" s="10">
        <f t="shared" si="189"/>
        <v>44011</v>
      </c>
      <c r="I158">
        <v>131</v>
      </c>
      <c r="J158">
        <f t="shared" si="190"/>
        <v>5159543.0163777396</v>
      </c>
      <c r="K158">
        <f t="shared" si="179"/>
        <v>0</v>
      </c>
      <c r="L158">
        <f t="shared" si="191"/>
        <v>0</v>
      </c>
      <c r="M158">
        <f t="shared" si="180"/>
        <v>0</v>
      </c>
      <c r="N158">
        <f t="shared" si="192"/>
        <v>0</v>
      </c>
      <c r="O158">
        <f t="shared" si="193"/>
        <v>0</v>
      </c>
      <c r="P158">
        <f t="shared" si="181"/>
        <v>0</v>
      </c>
      <c r="Q158">
        <f t="shared" si="182"/>
        <v>0</v>
      </c>
      <c r="R158">
        <f t="shared" si="183"/>
        <v>0</v>
      </c>
      <c r="S158">
        <f t="shared" si="194"/>
        <v>1</v>
      </c>
      <c r="T158">
        <f>IF(I158&gt;$J$5,VLOOKUP(I158-$J$5,I$27:K$568,3,FALSE),0)</f>
        <v>0</v>
      </c>
      <c r="U158">
        <f>IF(I158&gt;$J$6,VLOOKUP(I158-$J$6,I$27:J$568,2,FALSE),0)</f>
        <v>5159543.0163777396</v>
      </c>
      <c r="V158">
        <f t="shared" ref="V158:V221" si="201">U158-U157</f>
        <v>0</v>
      </c>
      <c r="W158">
        <f t="shared" si="195"/>
        <v>0</v>
      </c>
      <c r="X158">
        <f t="shared" si="196"/>
        <v>0</v>
      </c>
      <c r="Y158">
        <f t="shared" ref="Y158:Y221" si="202">Y157+W158</f>
        <v>245718.94199221575</v>
      </c>
      <c r="Z158">
        <f t="shared" ref="Z158:Z221" si="203">Z157+X158</f>
        <v>4913824.0743855229</v>
      </c>
      <c r="AA158">
        <f t="shared" si="197"/>
        <v>4695184.1449037436</v>
      </c>
      <c r="AB158">
        <f t="shared" si="184"/>
        <v>2840456.9836222604</v>
      </c>
      <c r="AC158">
        <f t="shared" si="185"/>
        <v>7754281.0580077842</v>
      </c>
      <c r="AD158">
        <f t="shared" si="186"/>
        <v>-2564804.974747695</v>
      </c>
      <c r="AE158">
        <f t="shared" si="160"/>
        <v>-0.3307598674282049</v>
      </c>
      <c r="AF158">
        <f t="shared" si="187"/>
        <v>2840456.9836222604</v>
      </c>
      <c r="AG158">
        <f t="shared" si="198"/>
        <v>0</v>
      </c>
      <c r="AH158" s="1"/>
    </row>
    <row r="159" spans="5:34" x14ac:dyDescent="0.35">
      <c r="E159" t="e">
        <f t="shared" ref="E159" si="204">(F159-F158)/F158</f>
        <v>#DIV/0!</v>
      </c>
      <c r="F159" t="e">
        <f t="shared" si="200"/>
        <v>#DIV/0!</v>
      </c>
      <c r="H159" s="10">
        <f t="shared" si="189"/>
        <v>44012</v>
      </c>
      <c r="I159">
        <v>132</v>
      </c>
      <c r="J159">
        <f t="shared" si="190"/>
        <v>5159543.0163777396</v>
      </c>
      <c r="K159">
        <f t="shared" si="179"/>
        <v>0</v>
      </c>
      <c r="L159">
        <f t="shared" si="191"/>
        <v>0</v>
      </c>
      <c r="M159">
        <f t="shared" si="180"/>
        <v>0</v>
      </c>
      <c r="N159">
        <f t="shared" si="192"/>
        <v>0</v>
      </c>
      <c r="O159">
        <f t="shared" si="193"/>
        <v>0</v>
      </c>
      <c r="P159">
        <f t="shared" si="181"/>
        <v>0</v>
      </c>
      <c r="Q159">
        <f t="shared" si="182"/>
        <v>0</v>
      </c>
      <c r="R159">
        <f t="shared" si="183"/>
        <v>0</v>
      </c>
      <c r="S159">
        <f t="shared" si="194"/>
        <v>1</v>
      </c>
      <c r="T159">
        <f>IF(I159&gt;$J$5,VLOOKUP(I159-$J$5,I$27:K$568,3,FALSE),0)</f>
        <v>0</v>
      </c>
      <c r="U159">
        <f>IF(I159&gt;$J$6,VLOOKUP(I159-$J$6,I$27:J$568,2,FALSE),0)</f>
        <v>5159543.0163777396</v>
      </c>
      <c r="V159">
        <f t="shared" si="201"/>
        <v>0</v>
      </c>
      <c r="W159">
        <f t="shared" si="195"/>
        <v>0</v>
      </c>
      <c r="X159">
        <f t="shared" si="196"/>
        <v>0</v>
      </c>
      <c r="Y159">
        <f t="shared" si="202"/>
        <v>245718.94199221575</v>
      </c>
      <c r="Z159">
        <f t="shared" si="203"/>
        <v>4913824.0743855229</v>
      </c>
      <c r="AA159">
        <f t="shared" si="197"/>
        <v>4695184.1449037436</v>
      </c>
      <c r="AB159">
        <f t="shared" si="184"/>
        <v>2840456.9836222604</v>
      </c>
      <c r="AC159">
        <f t="shared" si="185"/>
        <v>7754281.0580077842</v>
      </c>
      <c r="AD159">
        <f t="shared" si="186"/>
        <v>-2564804.974747695</v>
      </c>
      <c r="AE159">
        <f t="shared" si="160"/>
        <v>-0.3307598674282049</v>
      </c>
      <c r="AF159">
        <f t="shared" si="187"/>
        <v>2840456.9836222604</v>
      </c>
      <c r="AG159">
        <f t="shared" si="198"/>
        <v>0</v>
      </c>
      <c r="AH159" s="1"/>
    </row>
    <row r="160" spans="5:34" x14ac:dyDescent="0.35">
      <c r="E160" t="e">
        <f t="shared" ref="E160" si="205">(F160-F159)/F159</f>
        <v>#DIV/0!</v>
      </c>
      <c r="F160" t="e">
        <f t="shared" si="200"/>
        <v>#DIV/0!</v>
      </c>
      <c r="H160" s="10">
        <f t="shared" si="189"/>
        <v>44013</v>
      </c>
      <c r="I160">
        <v>133</v>
      </c>
      <c r="J160">
        <f t="shared" si="190"/>
        <v>5159543.0163777396</v>
      </c>
      <c r="K160">
        <f t="shared" si="179"/>
        <v>0</v>
      </c>
      <c r="L160">
        <f t="shared" si="191"/>
        <v>0</v>
      </c>
      <c r="M160">
        <f t="shared" si="180"/>
        <v>0</v>
      </c>
      <c r="N160">
        <f t="shared" si="192"/>
        <v>0</v>
      </c>
      <c r="O160">
        <f t="shared" si="193"/>
        <v>0</v>
      </c>
      <c r="P160">
        <f t="shared" si="181"/>
        <v>0</v>
      </c>
      <c r="Q160">
        <f t="shared" si="182"/>
        <v>0</v>
      </c>
      <c r="R160">
        <f t="shared" si="183"/>
        <v>0</v>
      </c>
      <c r="S160">
        <f t="shared" si="194"/>
        <v>1</v>
      </c>
      <c r="T160">
        <f>IF(I160&gt;$J$5,VLOOKUP(I160-$J$5,I$27:K$568,3,FALSE),0)</f>
        <v>0</v>
      </c>
      <c r="U160">
        <f>IF(I160&gt;$J$6,VLOOKUP(I160-$J$6,I$27:J$568,2,FALSE),0)</f>
        <v>5159543.0163777396</v>
      </c>
      <c r="V160">
        <f t="shared" si="201"/>
        <v>0</v>
      </c>
      <c r="W160">
        <f t="shared" si="195"/>
        <v>0</v>
      </c>
      <c r="X160">
        <f t="shared" si="196"/>
        <v>0</v>
      </c>
      <c r="Y160">
        <f t="shared" si="202"/>
        <v>245718.94199221575</v>
      </c>
      <c r="Z160">
        <f t="shared" si="203"/>
        <v>4913824.0743855229</v>
      </c>
      <c r="AA160">
        <f t="shared" si="197"/>
        <v>4695184.1449037436</v>
      </c>
      <c r="AB160">
        <f t="shared" si="184"/>
        <v>2840456.9836222604</v>
      </c>
      <c r="AC160">
        <f t="shared" si="185"/>
        <v>7754281.0580077842</v>
      </c>
      <c r="AD160">
        <f t="shared" si="186"/>
        <v>-2564804.974747695</v>
      </c>
      <c r="AE160">
        <f t="shared" si="160"/>
        <v>-0.3307598674282049</v>
      </c>
      <c r="AF160">
        <f t="shared" si="187"/>
        <v>2840456.9836222604</v>
      </c>
      <c r="AG160">
        <f t="shared" si="198"/>
        <v>0</v>
      </c>
      <c r="AH160" s="1"/>
    </row>
    <row r="161" spans="5:34" x14ac:dyDescent="0.35">
      <c r="E161" t="e">
        <f t="shared" ref="E161" si="206">(F161-F160)/F160</f>
        <v>#DIV/0!</v>
      </c>
      <c r="F161" t="e">
        <f t="shared" si="200"/>
        <v>#DIV/0!</v>
      </c>
      <c r="H161" s="10">
        <f t="shared" si="189"/>
        <v>44014</v>
      </c>
      <c r="I161">
        <v>134</v>
      </c>
      <c r="J161">
        <f t="shared" si="190"/>
        <v>5159543.0163777396</v>
      </c>
      <c r="K161">
        <f t="shared" si="179"/>
        <v>0</v>
      </c>
      <c r="L161">
        <f t="shared" si="191"/>
        <v>0</v>
      </c>
      <c r="M161">
        <f t="shared" si="180"/>
        <v>0</v>
      </c>
      <c r="N161">
        <f t="shared" si="192"/>
        <v>0</v>
      </c>
      <c r="O161">
        <f t="shared" si="193"/>
        <v>0</v>
      </c>
      <c r="P161">
        <f t="shared" si="181"/>
        <v>0</v>
      </c>
      <c r="Q161">
        <f t="shared" si="182"/>
        <v>0</v>
      </c>
      <c r="R161">
        <f t="shared" si="183"/>
        <v>0</v>
      </c>
      <c r="S161">
        <f t="shared" si="194"/>
        <v>1</v>
      </c>
      <c r="T161">
        <f>IF(I161&gt;$J$5,VLOOKUP(I161-$J$5,I$27:K$568,3,FALSE),0)</f>
        <v>0</v>
      </c>
      <c r="U161">
        <f>IF(I161&gt;$J$6,VLOOKUP(I161-$J$6,I$27:J$568,2,FALSE),0)</f>
        <v>5159543.0163777396</v>
      </c>
      <c r="V161">
        <f t="shared" si="201"/>
        <v>0</v>
      </c>
      <c r="W161">
        <f t="shared" si="195"/>
        <v>0</v>
      </c>
      <c r="X161">
        <f t="shared" si="196"/>
        <v>0</v>
      </c>
      <c r="Y161">
        <f t="shared" si="202"/>
        <v>245718.94199221575</v>
      </c>
      <c r="Z161">
        <f t="shared" si="203"/>
        <v>4913824.0743855229</v>
      </c>
      <c r="AA161">
        <f t="shared" si="197"/>
        <v>4695184.1449037436</v>
      </c>
      <c r="AB161">
        <f t="shared" si="184"/>
        <v>2840456.9836222604</v>
      </c>
      <c r="AC161">
        <f t="shared" si="185"/>
        <v>7754281.0580077842</v>
      </c>
      <c r="AD161">
        <f t="shared" si="186"/>
        <v>-2564804.974747695</v>
      </c>
      <c r="AE161">
        <f t="shared" si="160"/>
        <v>-0.3307598674282049</v>
      </c>
      <c r="AF161">
        <f t="shared" si="187"/>
        <v>2840456.9836222604</v>
      </c>
      <c r="AG161">
        <f t="shared" si="198"/>
        <v>0</v>
      </c>
      <c r="AH161" s="1"/>
    </row>
    <row r="162" spans="5:34" x14ac:dyDescent="0.35">
      <c r="E162" t="e">
        <f t="shared" ref="E162" si="207">(F162-F161)/F161</f>
        <v>#DIV/0!</v>
      </c>
      <c r="F162" t="e">
        <f t="shared" si="200"/>
        <v>#DIV/0!</v>
      </c>
      <c r="H162" s="10">
        <f t="shared" si="189"/>
        <v>44015</v>
      </c>
      <c r="I162">
        <v>135</v>
      </c>
      <c r="J162">
        <f t="shared" si="190"/>
        <v>5159543.0163777396</v>
      </c>
      <c r="K162">
        <f t="shared" si="179"/>
        <v>0</v>
      </c>
      <c r="L162">
        <f t="shared" si="191"/>
        <v>0</v>
      </c>
      <c r="M162">
        <f t="shared" si="180"/>
        <v>0</v>
      </c>
      <c r="N162">
        <f t="shared" si="192"/>
        <v>0</v>
      </c>
      <c r="O162">
        <f t="shared" si="193"/>
        <v>0</v>
      </c>
      <c r="P162">
        <f t="shared" si="181"/>
        <v>0</v>
      </c>
      <c r="Q162">
        <f t="shared" si="182"/>
        <v>0</v>
      </c>
      <c r="R162">
        <f t="shared" si="183"/>
        <v>0</v>
      </c>
      <c r="S162">
        <f t="shared" si="194"/>
        <v>1</v>
      </c>
      <c r="T162">
        <f>IF(I162&gt;$J$5,VLOOKUP(I162-$J$5,I$27:K$568,3,FALSE),0)</f>
        <v>0</v>
      </c>
      <c r="U162">
        <f>IF(I162&gt;$J$6,VLOOKUP(I162-$J$6,I$27:J$568,2,FALSE),0)</f>
        <v>5159543.0163777396</v>
      </c>
      <c r="V162">
        <f t="shared" si="201"/>
        <v>0</v>
      </c>
      <c r="W162">
        <f t="shared" si="195"/>
        <v>0</v>
      </c>
      <c r="X162">
        <f t="shared" si="196"/>
        <v>0</v>
      </c>
      <c r="Y162">
        <f t="shared" si="202"/>
        <v>245718.94199221575</v>
      </c>
      <c r="Z162">
        <f t="shared" si="203"/>
        <v>4913824.0743855229</v>
      </c>
      <c r="AA162">
        <f t="shared" si="197"/>
        <v>4695184.1449037436</v>
      </c>
      <c r="AB162">
        <f t="shared" si="184"/>
        <v>2840456.9836222604</v>
      </c>
      <c r="AC162">
        <f t="shared" si="185"/>
        <v>7754281.0580077842</v>
      </c>
      <c r="AD162">
        <f t="shared" si="186"/>
        <v>-2564804.974747695</v>
      </c>
      <c r="AE162">
        <f t="shared" si="160"/>
        <v>-0.3307598674282049</v>
      </c>
      <c r="AF162">
        <f t="shared" si="187"/>
        <v>2840456.9836222604</v>
      </c>
      <c r="AG162">
        <f t="shared" si="198"/>
        <v>0</v>
      </c>
      <c r="AH162" s="1"/>
    </row>
    <row r="163" spans="5:34" x14ac:dyDescent="0.35">
      <c r="E163" t="e">
        <f t="shared" ref="E163" si="208">(F163-F162)/F162</f>
        <v>#DIV/0!</v>
      </c>
      <c r="F163" t="e">
        <f t="shared" si="200"/>
        <v>#DIV/0!</v>
      </c>
      <c r="H163" s="10">
        <f t="shared" si="189"/>
        <v>44016</v>
      </c>
      <c r="I163">
        <v>136</v>
      </c>
      <c r="J163">
        <f t="shared" si="190"/>
        <v>5159543.0163777396</v>
      </c>
      <c r="K163">
        <f t="shared" si="179"/>
        <v>0</v>
      </c>
      <c r="L163">
        <f t="shared" si="191"/>
        <v>0</v>
      </c>
      <c r="M163">
        <f t="shared" si="180"/>
        <v>0</v>
      </c>
      <c r="N163">
        <f t="shared" si="192"/>
        <v>0</v>
      </c>
      <c r="O163">
        <f t="shared" si="193"/>
        <v>0</v>
      </c>
      <c r="P163">
        <f t="shared" si="181"/>
        <v>0</v>
      </c>
      <c r="Q163">
        <f t="shared" si="182"/>
        <v>0</v>
      </c>
      <c r="R163">
        <f t="shared" si="183"/>
        <v>0</v>
      </c>
      <c r="S163">
        <f t="shared" si="194"/>
        <v>1</v>
      </c>
      <c r="T163">
        <f>IF(I163&gt;$J$5,VLOOKUP(I163-$J$5,I$27:K$568,3,FALSE),0)</f>
        <v>0</v>
      </c>
      <c r="U163">
        <f>IF(I163&gt;$J$6,VLOOKUP(I163-$J$6,I$27:J$568,2,FALSE),0)</f>
        <v>5159543.0163777396</v>
      </c>
      <c r="V163">
        <f t="shared" si="201"/>
        <v>0</v>
      </c>
      <c r="W163">
        <f t="shared" si="195"/>
        <v>0</v>
      </c>
      <c r="X163">
        <f t="shared" si="196"/>
        <v>0</v>
      </c>
      <c r="Y163">
        <f t="shared" si="202"/>
        <v>245718.94199221575</v>
      </c>
      <c r="Z163">
        <f t="shared" si="203"/>
        <v>4913824.0743855229</v>
      </c>
      <c r="AA163">
        <f t="shared" si="197"/>
        <v>4695184.1449037436</v>
      </c>
      <c r="AB163">
        <f t="shared" si="184"/>
        <v>2840456.9836222604</v>
      </c>
      <c r="AC163">
        <f t="shared" si="185"/>
        <v>7754281.0580077842</v>
      </c>
      <c r="AD163">
        <f t="shared" si="186"/>
        <v>-2564804.974747695</v>
      </c>
      <c r="AE163">
        <f t="shared" si="160"/>
        <v>-0.3307598674282049</v>
      </c>
      <c r="AF163">
        <f t="shared" si="187"/>
        <v>2840456.9836222604</v>
      </c>
      <c r="AG163">
        <f t="shared" si="198"/>
        <v>0</v>
      </c>
      <c r="AH163" s="1"/>
    </row>
    <row r="164" spans="5:34" x14ac:dyDescent="0.35">
      <c r="E164" t="e">
        <f t="shared" ref="E164" si="209">(F164-F163)/F163</f>
        <v>#DIV/0!</v>
      </c>
      <c r="F164" t="e">
        <f t="shared" si="200"/>
        <v>#DIV/0!</v>
      </c>
      <c r="H164" s="10">
        <f t="shared" si="189"/>
        <v>44017</v>
      </c>
      <c r="I164">
        <v>137</v>
      </c>
      <c r="J164">
        <f t="shared" si="190"/>
        <v>5159543.0163777396</v>
      </c>
      <c r="K164">
        <f t="shared" si="179"/>
        <v>0</v>
      </c>
      <c r="L164">
        <f t="shared" si="191"/>
        <v>0</v>
      </c>
      <c r="M164">
        <f t="shared" si="180"/>
        <v>0</v>
      </c>
      <c r="N164">
        <f t="shared" si="192"/>
        <v>0</v>
      </c>
      <c r="O164">
        <f t="shared" si="193"/>
        <v>0</v>
      </c>
      <c r="P164">
        <f t="shared" si="181"/>
        <v>0</v>
      </c>
      <c r="Q164">
        <f t="shared" si="182"/>
        <v>0</v>
      </c>
      <c r="R164">
        <f t="shared" si="183"/>
        <v>0</v>
      </c>
      <c r="S164">
        <f t="shared" si="194"/>
        <v>1</v>
      </c>
      <c r="T164">
        <f>IF(I164&gt;$J$5,VLOOKUP(I164-$J$5,I$27:K$568,3,FALSE),0)</f>
        <v>0</v>
      </c>
      <c r="U164">
        <f>IF(I164&gt;$J$6,VLOOKUP(I164-$J$6,I$27:J$568,2,FALSE),0)</f>
        <v>5159543.0163777396</v>
      </c>
      <c r="V164">
        <f t="shared" si="201"/>
        <v>0</v>
      </c>
      <c r="W164">
        <f t="shared" si="195"/>
        <v>0</v>
      </c>
      <c r="X164">
        <f t="shared" si="196"/>
        <v>0</v>
      </c>
      <c r="Y164">
        <f t="shared" si="202"/>
        <v>245718.94199221575</v>
      </c>
      <c r="Z164">
        <f t="shared" si="203"/>
        <v>4913824.0743855229</v>
      </c>
      <c r="AA164">
        <f t="shared" si="197"/>
        <v>4695184.1449037436</v>
      </c>
      <c r="AB164">
        <f t="shared" si="184"/>
        <v>2840456.9836222604</v>
      </c>
      <c r="AC164">
        <f t="shared" si="185"/>
        <v>7754281.0580077842</v>
      </c>
      <c r="AD164">
        <f t="shared" si="186"/>
        <v>-2564804.974747695</v>
      </c>
      <c r="AE164">
        <f t="shared" si="160"/>
        <v>-0.3307598674282049</v>
      </c>
      <c r="AF164">
        <f t="shared" si="187"/>
        <v>2840456.9836222604</v>
      </c>
      <c r="AG164">
        <f t="shared" si="198"/>
        <v>0</v>
      </c>
      <c r="AH164" s="1"/>
    </row>
    <row r="165" spans="5:34" x14ac:dyDescent="0.35">
      <c r="E165" t="e">
        <f t="shared" ref="E165" si="210">(F165-F164)/F164</f>
        <v>#DIV/0!</v>
      </c>
      <c r="F165" t="e">
        <f t="shared" si="200"/>
        <v>#DIV/0!</v>
      </c>
      <c r="H165" s="10">
        <f t="shared" si="189"/>
        <v>44018</v>
      </c>
      <c r="I165">
        <v>138</v>
      </c>
      <c r="J165">
        <f t="shared" si="190"/>
        <v>5159543.0163777396</v>
      </c>
      <c r="K165">
        <f t="shared" si="179"/>
        <v>0</v>
      </c>
      <c r="L165">
        <f t="shared" si="191"/>
        <v>0</v>
      </c>
      <c r="M165">
        <f t="shared" si="180"/>
        <v>0</v>
      </c>
      <c r="N165">
        <f t="shared" si="192"/>
        <v>0</v>
      </c>
      <c r="O165">
        <f t="shared" si="193"/>
        <v>0</v>
      </c>
      <c r="P165">
        <f t="shared" si="181"/>
        <v>0</v>
      </c>
      <c r="Q165">
        <f t="shared" si="182"/>
        <v>0</v>
      </c>
      <c r="R165">
        <f t="shared" si="183"/>
        <v>0</v>
      </c>
      <c r="S165">
        <f t="shared" si="194"/>
        <v>1</v>
      </c>
      <c r="T165">
        <f>IF(I165&gt;$J$5,VLOOKUP(I165-$J$5,I$27:K$568,3,FALSE),0)</f>
        <v>0</v>
      </c>
      <c r="U165">
        <f>IF(I165&gt;$J$6,VLOOKUP(I165-$J$6,I$27:J$568,2,FALSE),0)</f>
        <v>5159543.0163777396</v>
      </c>
      <c r="V165">
        <f t="shared" si="201"/>
        <v>0</v>
      </c>
      <c r="W165">
        <f t="shared" si="195"/>
        <v>0</v>
      </c>
      <c r="X165">
        <f t="shared" si="196"/>
        <v>0</v>
      </c>
      <c r="Y165">
        <f t="shared" si="202"/>
        <v>245718.94199221575</v>
      </c>
      <c r="Z165">
        <f t="shared" si="203"/>
        <v>4913824.0743855229</v>
      </c>
      <c r="AA165">
        <f t="shared" si="197"/>
        <v>4695184.1449037436</v>
      </c>
      <c r="AB165">
        <f t="shared" si="184"/>
        <v>2840456.9836222604</v>
      </c>
      <c r="AC165">
        <f t="shared" si="185"/>
        <v>7754281.0580077842</v>
      </c>
      <c r="AD165">
        <f t="shared" si="186"/>
        <v>-2564804.974747695</v>
      </c>
      <c r="AE165">
        <f t="shared" si="160"/>
        <v>-0.3307598674282049</v>
      </c>
      <c r="AF165">
        <f t="shared" si="187"/>
        <v>2840456.9836222604</v>
      </c>
      <c r="AG165">
        <f t="shared" si="198"/>
        <v>0</v>
      </c>
      <c r="AH165" s="1"/>
    </row>
    <row r="166" spans="5:34" x14ac:dyDescent="0.35">
      <c r="E166" t="e">
        <f t="shared" ref="E166" si="211">(F166-F165)/F165</f>
        <v>#DIV/0!</v>
      </c>
      <c r="F166" t="e">
        <f t="shared" si="200"/>
        <v>#DIV/0!</v>
      </c>
      <c r="H166" s="10">
        <f t="shared" si="189"/>
        <v>44019</v>
      </c>
      <c r="I166">
        <v>139</v>
      </c>
      <c r="J166">
        <f t="shared" si="190"/>
        <v>5159543.0163777396</v>
      </c>
      <c r="K166">
        <f t="shared" si="179"/>
        <v>0</v>
      </c>
      <c r="L166">
        <f t="shared" si="191"/>
        <v>0</v>
      </c>
      <c r="M166">
        <f t="shared" si="180"/>
        <v>0</v>
      </c>
      <c r="N166">
        <f t="shared" si="192"/>
        <v>0</v>
      </c>
      <c r="O166">
        <f t="shared" si="193"/>
        <v>0</v>
      </c>
      <c r="P166">
        <f t="shared" si="181"/>
        <v>0</v>
      </c>
      <c r="Q166">
        <f t="shared" si="182"/>
        <v>0</v>
      </c>
      <c r="R166">
        <f t="shared" si="183"/>
        <v>0</v>
      </c>
      <c r="S166">
        <f t="shared" si="194"/>
        <v>1</v>
      </c>
      <c r="T166">
        <f>IF(I166&gt;$J$5,VLOOKUP(I166-$J$5,I$27:K$568,3,FALSE),0)</f>
        <v>0</v>
      </c>
      <c r="U166">
        <f>IF(I166&gt;$J$6,VLOOKUP(I166-$J$6,I$27:J$568,2,FALSE),0)</f>
        <v>5159543.0163777396</v>
      </c>
      <c r="V166">
        <f t="shared" si="201"/>
        <v>0</v>
      </c>
      <c r="W166">
        <f t="shared" si="195"/>
        <v>0</v>
      </c>
      <c r="X166">
        <f t="shared" si="196"/>
        <v>0</v>
      </c>
      <c r="Y166">
        <f t="shared" si="202"/>
        <v>245718.94199221575</v>
      </c>
      <c r="Z166">
        <f t="shared" si="203"/>
        <v>4913824.0743855229</v>
      </c>
      <c r="AA166">
        <f t="shared" si="197"/>
        <v>4695184.1449037436</v>
      </c>
      <c r="AB166">
        <f t="shared" si="184"/>
        <v>2840456.9836222604</v>
      </c>
      <c r="AC166">
        <f t="shared" si="185"/>
        <v>7754281.0580077842</v>
      </c>
      <c r="AD166">
        <f t="shared" si="186"/>
        <v>-2564804.974747695</v>
      </c>
      <c r="AE166">
        <f t="shared" si="160"/>
        <v>-0.3307598674282049</v>
      </c>
      <c r="AF166">
        <f t="shared" si="187"/>
        <v>2840456.9836222604</v>
      </c>
      <c r="AG166">
        <f t="shared" si="198"/>
        <v>0</v>
      </c>
      <c r="AH166" s="1"/>
    </row>
    <row r="167" spans="5:34" x14ac:dyDescent="0.35">
      <c r="E167" t="e">
        <f t="shared" ref="E167" si="212">(F167-F166)/F166</f>
        <v>#DIV/0!</v>
      </c>
      <c r="F167" t="e">
        <f t="shared" si="200"/>
        <v>#DIV/0!</v>
      </c>
      <c r="H167" s="10">
        <f t="shared" si="189"/>
        <v>44020</v>
      </c>
      <c r="I167">
        <v>140</v>
      </c>
      <c r="J167">
        <f t="shared" si="190"/>
        <v>5159543.0163777396</v>
      </c>
      <c r="K167">
        <f t="shared" si="179"/>
        <v>0</v>
      </c>
      <c r="L167">
        <f t="shared" si="191"/>
        <v>0</v>
      </c>
      <c r="M167">
        <f t="shared" si="180"/>
        <v>0</v>
      </c>
      <c r="N167">
        <f t="shared" si="192"/>
        <v>0</v>
      </c>
      <c r="O167">
        <f t="shared" si="193"/>
        <v>0</v>
      </c>
      <c r="P167">
        <f t="shared" si="181"/>
        <v>0</v>
      </c>
      <c r="Q167">
        <f t="shared" si="182"/>
        <v>0</v>
      </c>
      <c r="R167">
        <f t="shared" si="183"/>
        <v>0</v>
      </c>
      <c r="S167">
        <f t="shared" si="194"/>
        <v>1</v>
      </c>
      <c r="T167">
        <f>IF(I167&gt;$J$5,VLOOKUP(I167-$J$5,I$27:K$568,3,FALSE),0)</f>
        <v>0</v>
      </c>
      <c r="U167">
        <f>IF(I167&gt;$J$6,VLOOKUP(I167-$J$6,I$27:J$568,2,FALSE),0)</f>
        <v>5159543.0163777396</v>
      </c>
      <c r="V167">
        <f t="shared" si="201"/>
        <v>0</v>
      </c>
      <c r="W167">
        <f t="shared" si="195"/>
        <v>0</v>
      </c>
      <c r="X167">
        <f t="shared" si="196"/>
        <v>0</v>
      </c>
      <c r="Y167">
        <f t="shared" si="202"/>
        <v>245718.94199221575</v>
      </c>
      <c r="Z167">
        <f t="shared" si="203"/>
        <v>4913824.0743855229</v>
      </c>
      <c r="AA167">
        <f t="shared" si="197"/>
        <v>4695184.1449037436</v>
      </c>
      <c r="AB167">
        <f t="shared" si="184"/>
        <v>2840456.9836222604</v>
      </c>
      <c r="AC167">
        <f t="shared" si="185"/>
        <v>7754281.0580077842</v>
      </c>
      <c r="AD167">
        <f t="shared" si="186"/>
        <v>-2564804.974747695</v>
      </c>
      <c r="AE167">
        <f t="shared" si="160"/>
        <v>-0.3307598674282049</v>
      </c>
      <c r="AF167">
        <f t="shared" si="187"/>
        <v>2840456.9836222604</v>
      </c>
      <c r="AG167">
        <f t="shared" si="198"/>
        <v>0</v>
      </c>
      <c r="AH167" s="1"/>
    </row>
    <row r="168" spans="5:34" x14ac:dyDescent="0.35">
      <c r="E168" t="e">
        <f t="shared" ref="E168" si="213">(F168-F167)/F167</f>
        <v>#DIV/0!</v>
      </c>
      <c r="F168" t="e">
        <f t="shared" si="200"/>
        <v>#DIV/0!</v>
      </c>
      <c r="H168" s="10">
        <f t="shared" si="189"/>
        <v>44021</v>
      </c>
      <c r="I168">
        <v>141</v>
      </c>
      <c r="J168">
        <f t="shared" si="190"/>
        <v>5159543.0163777396</v>
      </c>
      <c r="K168">
        <f t="shared" si="179"/>
        <v>0</v>
      </c>
      <c r="L168">
        <f t="shared" si="191"/>
        <v>0</v>
      </c>
      <c r="M168">
        <f t="shared" si="180"/>
        <v>0</v>
      </c>
      <c r="N168">
        <f t="shared" si="192"/>
        <v>0</v>
      </c>
      <c r="O168">
        <f t="shared" si="193"/>
        <v>0</v>
      </c>
      <c r="P168">
        <f t="shared" si="181"/>
        <v>0</v>
      </c>
      <c r="Q168">
        <f t="shared" si="182"/>
        <v>0</v>
      </c>
      <c r="R168">
        <f t="shared" si="183"/>
        <v>0</v>
      </c>
      <c r="S168">
        <f t="shared" si="194"/>
        <v>1</v>
      </c>
      <c r="T168">
        <f>IF(I168&gt;$J$5,VLOOKUP(I168-$J$5,I$27:K$568,3,FALSE),0)</f>
        <v>0</v>
      </c>
      <c r="U168">
        <f>IF(I168&gt;$J$6,VLOOKUP(I168-$J$6,I$27:J$568,2,FALSE),0)</f>
        <v>5159543.0163777396</v>
      </c>
      <c r="V168">
        <f t="shared" si="201"/>
        <v>0</v>
      </c>
      <c r="W168">
        <f t="shared" si="195"/>
        <v>0</v>
      </c>
      <c r="X168">
        <f t="shared" si="196"/>
        <v>0</v>
      </c>
      <c r="Y168">
        <f t="shared" si="202"/>
        <v>245718.94199221575</v>
      </c>
      <c r="Z168">
        <f t="shared" si="203"/>
        <v>4913824.0743855229</v>
      </c>
      <c r="AA168">
        <f t="shared" si="197"/>
        <v>4695184.1449037436</v>
      </c>
      <c r="AB168">
        <f t="shared" si="184"/>
        <v>2840456.9836222604</v>
      </c>
      <c r="AC168">
        <f t="shared" si="185"/>
        <v>7754281.0580077842</v>
      </c>
      <c r="AD168">
        <f t="shared" si="186"/>
        <v>-2564804.974747695</v>
      </c>
      <c r="AE168">
        <f t="shared" si="160"/>
        <v>-0.3307598674282049</v>
      </c>
      <c r="AF168">
        <f t="shared" si="187"/>
        <v>2840456.9836222604</v>
      </c>
      <c r="AG168">
        <f t="shared" si="198"/>
        <v>0</v>
      </c>
      <c r="AH168" s="1"/>
    </row>
    <row r="169" spans="5:34" x14ac:dyDescent="0.35">
      <c r="E169" t="e">
        <f t="shared" ref="E169" si="214">(F169-F168)/F168</f>
        <v>#DIV/0!</v>
      </c>
      <c r="F169" t="e">
        <f t="shared" si="200"/>
        <v>#DIV/0!</v>
      </c>
      <c r="H169" s="10">
        <f t="shared" si="189"/>
        <v>44022</v>
      </c>
      <c r="I169">
        <v>142</v>
      </c>
      <c r="J169">
        <f t="shared" si="190"/>
        <v>5159543.0163777396</v>
      </c>
      <c r="K169">
        <f t="shared" si="179"/>
        <v>0</v>
      </c>
      <c r="L169">
        <f t="shared" si="191"/>
        <v>0</v>
      </c>
      <c r="M169">
        <f t="shared" si="180"/>
        <v>0</v>
      </c>
      <c r="N169">
        <f t="shared" si="192"/>
        <v>0</v>
      </c>
      <c r="O169">
        <f t="shared" si="193"/>
        <v>0</v>
      </c>
      <c r="P169">
        <f t="shared" si="181"/>
        <v>0</v>
      </c>
      <c r="Q169">
        <f t="shared" si="182"/>
        <v>0</v>
      </c>
      <c r="R169">
        <f t="shared" si="183"/>
        <v>0</v>
      </c>
      <c r="S169">
        <f t="shared" si="194"/>
        <v>1</v>
      </c>
      <c r="T169">
        <f>IF(I169&gt;$J$5,VLOOKUP(I169-$J$5,I$27:K$568,3,FALSE),0)</f>
        <v>0</v>
      </c>
      <c r="U169">
        <f>IF(I169&gt;$J$6,VLOOKUP(I169-$J$6,I$27:J$568,2,FALSE),0)</f>
        <v>5159543.0163777396</v>
      </c>
      <c r="V169">
        <f t="shared" si="201"/>
        <v>0</v>
      </c>
      <c r="W169">
        <f t="shared" si="195"/>
        <v>0</v>
      </c>
      <c r="X169">
        <f t="shared" si="196"/>
        <v>0</v>
      </c>
      <c r="Y169">
        <f t="shared" si="202"/>
        <v>245718.94199221575</v>
      </c>
      <c r="Z169">
        <f t="shared" si="203"/>
        <v>4913824.0743855229</v>
      </c>
      <c r="AA169">
        <f t="shared" si="197"/>
        <v>4695184.1449037436</v>
      </c>
      <c r="AB169">
        <f t="shared" si="184"/>
        <v>2840456.9836222604</v>
      </c>
      <c r="AC169">
        <f t="shared" si="185"/>
        <v>7754281.0580077842</v>
      </c>
      <c r="AD169">
        <f t="shared" si="186"/>
        <v>-2564804.974747695</v>
      </c>
      <c r="AE169">
        <f t="shared" si="160"/>
        <v>-0.3307598674282049</v>
      </c>
      <c r="AF169">
        <f t="shared" si="187"/>
        <v>2840456.9836222604</v>
      </c>
      <c r="AG169">
        <f t="shared" si="198"/>
        <v>0</v>
      </c>
      <c r="AH169" s="1"/>
    </row>
    <row r="170" spans="5:34" x14ac:dyDescent="0.35">
      <c r="E170" t="e">
        <f t="shared" ref="E170" si="215">(F170-F169)/F169</f>
        <v>#DIV/0!</v>
      </c>
      <c r="F170" t="e">
        <f t="shared" si="200"/>
        <v>#DIV/0!</v>
      </c>
      <c r="H170" s="10">
        <f t="shared" si="189"/>
        <v>44023</v>
      </c>
      <c r="I170">
        <v>143</v>
      </c>
      <c r="J170">
        <f t="shared" si="190"/>
        <v>5159543.0163777396</v>
      </c>
      <c r="K170">
        <f t="shared" si="179"/>
        <v>0</v>
      </c>
      <c r="L170">
        <f t="shared" si="191"/>
        <v>0</v>
      </c>
      <c r="M170">
        <f t="shared" si="180"/>
        <v>0</v>
      </c>
      <c r="N170">
        <f t="shared" si="192"/>
        <v>0</v>
      </c>
      <c r="O170">
        <f t="shared" si="193"/>
        <v>0</v>
      </c>
      <c r="P170">
        <f t="shared" si="181"/>
        <v>0</v>
      </c>
      <c r="Q170">
        <f t="shared" si="182"/>
        <v>0</v>
      </c>
      <c r="R170">
        <f t="shared" si="183"/>
        <v>0</v>
      </c>
      <c r="S170">
        <f t="shared" si="194"/>
        <v>1</v>
      </c>
      <c r="T170">
        <f>IF(I170&gt;$J$5,VLOOKUP(I170-$J$5,I$27:K$568,3,FALSE),0)</f>
        <v>0</v>
      </c>
      <c r="U170">
        <f>IF(I170&gt;$J$6,VLOOKUP(I170-$J$6,I$27:J$568,2,FALSE),0)</f>
        <v>5159543.0163777396</v>
      </c>
      <c r="V170">
        <f t="shared" si="201"/>
        <v>0</v>
      </c>
      <c r="W170">
        <f t="shared" si="195"/>
        <v>0</v>
      </c>
      <c r="X170">
        <f t="shared" si="196"/>
        <v>0</v>
      </c>
      <c r="Y170">
        <f t="shared" si="202"/>
        <v>245718.94199221575</v>
      </c>
      <c r="Z170">
        <f t="shared" si="203"/>
        <v>4913824.0743855229</v>
      </c>
      <c r="AA170">
        <f t="shared" si="197"/>
        <v>4695184.1449037436</v>
      </c>
      <c r="AB170">
        <f t="shared" si="184"/>
        <v>2840456.9836222604</v>
      </c>
      <c r="AC170">
        <f t="shared" si="185"/>
        <v>7754281.0580077842</v>
      </c>
      <c r="AD170">
        <f t="shared" si="186"/>
        <v>-2564804.974747695</v>
      </c>
      <c r="AE170">
        <f t="shared" si="160"/>
        <v>-0.3307598674282049</v>
      </c>
      <c r="AF170">
        <f t="shared" si="187"/>
        <v>2840456.9836222604</v>
      </c>
      <c r="AG170">
        <f t="shared" si="198"/>
        <v>0</v>
      </c>
      <c r="AH170" s="1"/>
    </row>
    <row r="171" spans="5:34" x14ac:dyDescent="0.35">
      <c r="E171" t="e">
        <f t="shared" ref="E171" si="216">(F171-F170)/F170</f>
        <v>#DIV/0!</v>
      </c>
      <c r="F171" t="e">
        <f t="shared" si="200"/>
        <v>#DIV/0!</v>
      </c>
      <c r="H171" s="10">
        <f t="shared" si="189"/>
        <v>44024</v>
      </c>
      <c r="I171">
        <v>144</v>
      </c>
      <c r="J171">
        <f t="shared" si="190"/>
        <v>5159543.0163777396</v>
      </c>
      <c r="K171">
        <f t="shared" si="179"/>
        <v>0</v>
      </c>
      <c r="L171">
        <f t="shared" si="191"/>
        <v>0</v>
      </c>
      <c r="M171">
        <f t="shared" si="180"/>
        <v>0</v>
      </c>
      <c r="N171">
        <f t="shared" si="192"/>
        <v>0</v>
      </c>
      <c r="O171">
        <f t="shared" si="193"/>
        <v>0</v>
      </c>
      <c r="P171">
        <f t="shared" si="181"/>
        <v>0</v>
      </c>
      <c r="Q171">
        <f t="shared" si="182"/>
        <v>0</v>
      </c>
      <c r="R171">
        <f t="shared" si="183"/>
        <v>0</v>
      </c>
      <c r="S171">
        <f t="shared" si="194"/>
        <v>1</v>
      </c>
      <c r="T171">
        <f>IF(I171&gt;$J$5,VLOOKUP(I171-$J$5,I$27:K$568,3,FALSE),0)</f>
        <v>0</v>
      </c>
      <c r="U171">
        <f>IF(I171&gt;$J$6,VLOOKUP(I171-$J$6,I$27:J$568,2,FALSE),0)</f>
        <v>5159543.0163777396</v>
      </c>
      <c r="V171">
        <f t="shared" si="201"/>
        <v>0</v>
      </c>
      <c r="W171">
        <f t="shared" si="195"/>
        <v>0</v>
      </c>
      <c r="X171">
        <f t="shared" si="196"/>
        <v>0</v>
      </c>
      <c r="Y171">
        <f t="shared" si="202"/>
        <v>245718.94199221575</v>
      </c>
      <c r="Z171">
        <f t="shared" si="203"/>
        <v>4913824.0743855229</v>
      </c>
      <c r="AA171">
        <f t="shared" si="197"/>
        <v>4695184.1449037436</v>
      </c>
      <c r="AB171">
        <f t="shared" si="184"/>
        <v>2840456.9836222604</v>
      </c>
      <c r="AC171">
        <f t="shared" si="185"/>
        <v>7754281.0580077842</v>
      </c>
      <c r="AD171">
        <f t="shared" si="186"/>
        <v>-2564804.974747695</v>
      </c>
      <c r="AE171">
        <f t="shared" si="160"/>
        <v>-0.3307598674282049</v>
      </c>
      <c r="AF171">
        <f t="shared" si="187"/>
        <v>2840456.9836222604</v>
      </c>
      <c r="AG171">
        <f t="shared" si="198"/>
        <v>0</v>
      </c>
      <c r="AH171" s="1"/>
    </row>
    <row r="172" spans="5:34" x14ac:dyDescent="0.35">
      <c r="E172" t="e">
        <f t="shared" ref="E172" si="217">(F172-F171)/F171</f>
        <v>#DIV/0!</v>
      </c>
      <c r="F172" t="e">
        <f t="shared" si="200"/>
        <v>#DIV/0!</v>
      </c>
      <c r="H172" s="10">
        <f t="shared" si="189"/>
        <v>44025</v>
      </c>
      <c r="I172">
        <v>145</v>
      </c>
      <c r="J172">
        <f t="shared" si="190"/>
        <v>5159543.0163777396</v>
      </c>
      <c r="K172">
        <f t="shared" si="179"/>
        <v>0</v>
      </c>
      <c r="L172">
        <f t="shared" si="191"/>
        <v>0</v>
      </c>
      <c r="M172">
        <f t="shared" si="180"/>
        <v>0</v>
      </c>
      <c r="N172">
        <f t="shared" si="192"/>
        <v>0</v>
      </c>
      <c r="O172">
        <f t="shared" si="193"/>
        <v>0</v>
      </c>
      <c r="P172">
        <f t="shared" si="181"/>
        <v>0</v>
      </c>
      <c r="Q172">
        <f t="shared" si="182"/>
        <v>0</v>
      </c>
      <c r="R172">
        <f t="shared" si="183"/>
        <v>0</v>
      </c>
      <c r="S172">
        <f t="shared" si="194"/>
        <v>1</v>
      </c>
      <c r="T172">
        <f>IF(I172&gt;$J$5,VLOOKUP(I172-$J$5,I$27:K$568,3,FALSE),0)</f>
        <v>0</v>
      </c>
      <c r="U172">
        <f>IF(I172&gt;$J$6,VLOOKUP(I172-$J$6,I$27:J$568,2,FALSE),0)</f>
        <v>5159543.0163777396</v>
      </c>
      <c r="V172">
        <f t="shared" si="201"/>
        <v>0</v>
      </c>
      <c r="W172">
        <f t="shared" si="195"/>
        <v>0</v>
      </c>
      <c r="X172">
        <f t="shared" si="196"/>
        <v>0</v>
      </c>
      <c r="Y172">
        <f t="shared" si="202"/>
        <v>245718.94199221575</v>
      </c>
      <c r="Z172">
        <f t="shared" si="203"/>
        <v>4913824.0743855229</v>
      </c>
      <c r="AA172">
        <f t="shared" si="197"/>
        <v>4695184.1449037436</v>
      </c>
      <c r="AB172">
        <f t="shared" si="184"/>
        <v>2840456.9836222604</v>
      </c>
      <c r="AC172">
        <f t="shared" si="185"/>
        <v>7754281.0580077842</v>
      </c>
      <c r="AD172">
        <f t="shared" si="186"/>
        <v>-2564804.974747695</v>
      </c>
      <c r="AE172">
        <f t="shared" si="160"/>
        <v>-0.3307598674282049</v>
      </c>
      <c r="AF172">
        <f t="shared" si="187"/>
        <v>2840456.9836222604</v>
      </c>
      <c r="AG172">
        <f t="shared" si="198"/>
        <v>0</v>
      </c>
      <c r="AH172" s="1"/>
    </row>
    <row r="173" spans="5:34" x14ac:dyDescent="0.35">
      <c r="E173" t="e">
        <f t="shared" ref="E173" si="218">(F173-F172)/F172</f>
        <v>#DIV/0!</v>
      </c>
      <c r="F173" t="e">
        <f t="shared" si="200"/>
        <v>#DIV/0!</v>
      </c>
      <c r="H173" s="10">
        <f t="shared" si="189"/>
        <v>44026</v>
      </c>
      <c r="I173">
        <v>146</v>
      </c>
      <c r="J173">
        <f t="shared" si="190"/>
        <v>5159543.0163777396</v>
      </c>
      <c r="K173">
        <f t="shared" si="179"/>
        <v>0</v>
      </c>
      <c r="L173">
        <f t="shared" si="191"/>
        <v>0</v>
      </c>
      <c r="M173">
        <f t="shared" si="180"/>
        <v>0</v>
      </c>
      <c r="N173">
        <f t="shared" si="192"/>
        <v>0</v>
      </c>
      <c r="O173">
        <f t="shared" si="193"/>
        <v>0</v>
      </c>
      <c r="P173">
        <f t="shared" si="181"/>
        <v>0</v>
      </c>
      <c r="Q173">
        <f t="shared" si="182"/>
        <v>0</v>
      </c>
      <c r="R173">
        <f t="shared" si="183"/>
        <v>0</v>
      </c>
      <c r="S173">
        <f t="shared" si="194"/>
        <v>1</v>
      </c>
      <c r="T173">
        <f>IF(I173&gt;$J$5,VLOOKUP(I173-$J$5,I$27:K$568,3,FALSE),0)</f>
        <v>0</v>
      </c>
      <c r="U173">
        <f>IF(I173&gt;$J$6,VLOOKUP(I173-$J$6,I$27:J$568,2,FALSE),0)</f>
        <v>5159543.0163777396</v>
      </c>
      <c r="V173">
        <f t="shared" si="201"/>
        <v>0</v>
      </c>
      <c r="W173">
        <f t="shared" si="195"/>
        <v>0</v>
      </c>
      <c r="X173">
        <f t="shared" si="196"/>
        <v>0</v>
      </c>
      <c r="Y173">
        <f t="shared" si="202"/>
        <v>245718.94199221575</v>
      </c>
      <c r="Z173">
        <f t="shared" si="203"/>
        <v>4913824.0743855229</v>
      </c>
      <c r="AA173">
        <f t="shared" si="197"/>
        <v>4695184.1449037436</v>
      </c>
      <c r="AB173">
        <f t="shared" si="184"/>
        <v>2840456.9836222604</v>
      </c>
      <c r="AC173">
        <f t="shared" si="185"/>
        <v>7754281.0580077842</v>
      </c>
      <c r="AD173">
        <f t="shared" si="186"/>
        <v>-2564804.974747695</v>
      </c>
      <c r="AE173">
        <f t="shared" si="160"/>
        <v>-0.3307598674282049</v>
      </c>
      <c r="AF173">
        <f t="shared" si="187"/>
        <v>2840456.9836222604</v>
      </c>
      <c r="AG173">
        <f t="shared" si="198"/>
        <v>0</v>
      </c>
      <c r="AH173" s="1"/>
    </row>
    <row r="174" spans="5:34" x14ac:dyDescent="0.35">
      <c r="E174" t="e">
        <f t="shared" ref="E174" si="219">(F174-F173)/F173</f>
        <v>#DIV/0!</v>
      </c>
      <c r="F174" t="e">
        <f t="shared" si="200"/>
        <v>#DIV/0!</v>
      </c>
      <c r="H174" s="10">
        <f t="shared" si="189"/>
        <v>44027</v>
      </c>
      <c r="I174">
        <v>147</v>
      </c>
      <c r="J174">
        <f t="shared" si="190"/>
        <v>5159543.0163777396</v>
      </c>
      <c r="K174">
        <f t="shared" si="179"/>
        <v>0</v>
      </c>
      <c r="L174">
        <f t="shared" si="191"/>
        <v>0</v>
      </c>
      <c r="M174">
        <f t="shared" si="180"/>
        <v>0</v>
      </c>
      <c r="N174">
        <f t="shared" si="192"/>
        <v>0</v>
      </c>
      <c r="O174">
        <f t="shared" si="193"/>
        <v>0</v>
      </c>
      <c r="P174">
        <f t="shared" si="181"/>
        <v>0</v>
      </c>
      <c r="Q174">
        <f t="shared" si="182"/>
        <v>0</v>
      </c>
      <c r="R174">
        <f t="shared" si="183"/>
        <v>0</v>
      </c>
      <c r="S174">
        <f t="shared" si="194"/>
        <v>1</v>
      </c>
      <c r="T174">
        <f>IF(I174&gt;$J$5,VLOOKUP(I174-$J$5,I$27:K$568,3,FALSE),0)</f>
        <v>0</v>
      </c>
      <c r="U174">
        <f>IF(I174&gt;$J$6,VLOOKUP(I174-$J$6,I$27:J$568,2,FALSE),0)</f>
        <v>5159543.0163777396</v>
      </c>
      <c r="V174">
        <f t="shared" si="201"/>
        <v>0</v>
      </c>
      <c r="W174">
        <f t="shared" si="195"/>
        <v>0</v>
      </c>
      <c r="X174">
        <f t="shared" si="196"/>
        <v>0</v>
      </c>
      <c r="Y174">
        <f t="shared" si="202"/>
        <v>245718.94199221575</v>
      </c>
      <c r="Z174">
        <f t="shared" si="203"/>
        <v>4913824.0743855229</v>
      </c>
      <c r="AA174">
        <f t="shared" si="197"/>
        <v>4695184.1449037436</v>
      </c>
      <c r="AB174">
        <f t="shared" si="184"/>
        <v>2840456.9836222604</v>
      </c>
      <c r="AC174">
        <f t="shared" si="185"/>
        <v>7754281.0580077842</v>
      </c>
      <c r="AD174">
        <f t="shared" si="186"/>
        <v>-2564804.974747695</v>
      </c>
      <c r="AE174">
        <f t="shared" si="160"/>
        <v>-0.3307598674282049</v>
      </c>
      <c r="AF174">
        <f t="shared" si="187"/>
        <v>2840456.9836222604</v>
      </c>
      <c r="AG174">
        <f t="shared" si="198"/>
        <v>0</v>
      </c>
      <c r="AH174" s="1"/>
    </row>
    <row r="175" spans="5:34" x14ac:dyDescent="0.35">
      <c r="E175" t="e">
        <f t="shared" ref="E175" si="220">(F175-F174)/F174</f>
        <v>#DIV/0!</v>
      </c>
      <c r="F175" t="e">
        <f t="shared" si="200"/>
        <v>#DIV/0!</v>
      </c>
      <c r="H175" s="10">
        <f t="shared" si="189"/>
        <v>44028</v>
      </c>
      <c r="I175">
        <v>148</v>
      </c>
      <c r="J175">
        <f t="shared" si="190"/>
        <v>5159543.0163777396</v>
      </c>
      <c r="K175">
        <f t="shared" si="179"/>
        <v>0</v>
      </c>
      <c r="L175">
        <f t="shared" si="191"/>
        <v>0</v>
      </c>
      <c r="M175">
        <f t="shared" si="180"/>
        <v>0</v>
      </c>
      <c r="N175">
        <f t="shared" si="192"/>
        <v>0</v>
      </c>
      <c r="O175">
        <f t="shared" si="193"/>
        <v>0</v>
      </c>
      <c r="P175">
        <f t="shared" si="181"/>
        <v>0</v>
      </c>
      <c r="Q175">
        <f t="shared" si="182"/>
        <v>0</v>
      </c>
      <c r="R175">
        <f t="shared" si="183"/>
        <v>0</v>
      </c>
      <c r="S175">
        <f t="shared" si="194"/>
        <v>1</v>
      </c>
      <c r="T175">
        <f>IF(I175&gt;$J$5,VLOOKUP(I175-$J$5,I$27:K$568,3,FALSE),0)</f>
        <v>0</v>
      </c>
      <c r="U175">
        <f>IF(I175&gt;$J$6,VLOOKUP(I175-$J$6,I$27:J$568,2,FALSE),0)</f>
        <v>5159543.0163777396</v>
      </c>
      <c r="V175">
        <f t="shared" si="201"/>
        <v>0</v>
      </c>
      <c r="W175">
        <f t="shared" si="195"/>
        <v>0</v>
      </c>
      <c r="X175">
        <f t="shared" si="196"/>
        <v>0</v>
      </c>
      <c r="Y175">
        <f t="shared" si="202"/>
        <v>245718.94199221575</v>
      </c>
      <c r="Z175">
        <f t="shared" si="203"/>
        <v>4913824.0743855229</v>
      </c>
      <c r="AA175">
        <f t="shared" si="197"/>
        <v>4695184.1449037436</v>
      </c>
      <c r="AB175">
        <f t="shared" si="184"/>
        <v>2840456.9836222604</v>
      </c>
      <c r="AC175">
        <f t="shared" si="185"/>
        <v>7754281.0580077842</v>
      </c>
      <c r="AD175">
        <f t="shared" si="186"/>
        <v>-2564804.974747695</v>
      </c>
      <c r="AE175">
        <f t="shared" si="160"/>
        <v>-0.3307598674282049</v>
      </c>
      <c r="AF175">
        <f t="shared" si="187"/>
        <v>2840456.9836222604</v>
      </c>
      <c r="AG175">
        <f t="shared" si="198"/>
        <v>0</v>
      </c>
      <c r="AH175" s="1"/>
    </row>
    <row r="176" spans="5:34" x14ac:dyDescent="0.35">
      <c r="E176" t="e">
        <f t="shared" ref="E176" si="221">(F176-F175)/F175</f>
        <v>#DIV/0!</v>
      </c>
      <c r="F176" t="e">
        <f t="shared" si="200"/>
        <v>#DIV/0!</v>
      </c>
      <c r="H176" s="10">
        <f t="shared" si="189"/>
        <v>44029</v>
      </c>
      <c r="I176">
        <v>149</v>
      </c>
      <c r="J176">
        <f t="shared" si="190"/>
        <v>5159543.0163777396</v>
      </c>
      <c r="K176">
        <f t="shared" si="179"/>
        <v>0</v>
      </c>
      <c r="L176">
        <f t="shared" si="191"/>
        <v>0</v>
      </c>
      <c r="M176">
        <f t="shared" si="180"/>
        <v>0</v>
      </c>
      <c r="N176">
        <f t="shared" si="192"/>
        <v>0</v>
      </c>
      <c r="O176">
        <f t="shared" si="193"/>
        <v>0</v>
      </c>
      <c r="P176">
        <f t="shared" si="181"/>
        <v>0</v>
      </c>
      <c r="Q176">
        <f t="shared" si="182"/>
        <v>0</v>
      </c>
      <c r="R176">
        <f t="shared" si="183"/>
        <v>0</v>
      </c>
      <c r="S176">
        <f t="shared" si="194"/>
        <v>1</v>
      </c>
      <c r="T176">
        <f>IF(I176&gt;$J$5,VLOOKUP(I176-$J$5,I$27:K$568,3,FALSE),0)</f>
        <v>0</v>
      </c>
      <c r="U176">
        <f>IF(I176&gt;$J$6,VLOOKUP(I176-$J$6,I$27:J$568,2,FALSE),0)</f>
        <v>5159543.0163777396</v>
      </c>
      <c r="V176">
        <f t="shared" si="201"/>
        <v>0</v>
      </c>
      <c r="W176">
        <f t="shared" si="195"/>
        <v>0</v>
      </c>
      <c r="X176">
        <f t="shared" si="196"/>
        <v>0</v>
      </c>
      <c r="Y176">
        <f t="shared" si="202"/>
        <v>245718.94199221575</v>
      </c>
      <c r="Z176">
        <f t="shared" si="203"/>
        <v>4913824.0743855229</v>
      </c>
      <c r="AA176">
        <f t="shared" si="197"/>
        <v>4695184.1449037436</v>
      </c>
      <c r="AB176">
        <f t="shared" si="184"/>
        <v>2840456.9836222604</v>
      </c>
      <c r="AC176">
        <f t="shared" si="185"/>
        <v>7754281.0580077842</v>
      </c>
      <c r="AD176">
        <f t="shared" si="186"/>
        <v>-2564804.974747695</v>
      </c>
      <c r="AE176">
        <f t="shared" si="160"/>
        <v>-0.3307598674282049</v>
      </c>
      <c r="AF176">
        <f t="shared" si="187"/>
        <v>2840456.9836222604</v>
      </c>
      <c r="AG176">
        <f t="shared" si="198"/>
        <v>0</v>
      </c>
      <c r="AH176" s="1"/>
    </row>
    <row r="177" spans="5:34" x14ac:dyDescent="0.35">
      <c r="E177" t="e">
        <f t="shared" ref="E177" si="222">(F177-F176)/F176</f>
        <v>#DIV/0!</v>
      </c>
      <c r="F177" t="e">
        <f t="shared" si="200"/>
        <v>#DIV/0!</v>
      </c>
      <c r="H177" s="10">
        <f t="shared" si="189"/>
        <v>44030</v>
      </c>
      <c r="I177">
        <v>150</v>
      </c>
      <c r="J177">
        <f t="shared" si="190"/>
        <v>5159543.0163777396</v>
      </c>
      <c r="K177">
        <f t="shared" si="179"/>
        <v>0</v>
      </c>
      <c r="L177">
        <f t="shared" si="191"/>
        <v>0</v>
      </c>
      <c r="M177">
        <f t="shared" si="180"/>
        <v>0</v>
      </c>
      <c r="N177">
        <f t="shared" si="192"/>
        <v>0</v>
      </c>
      <c r="O177">
        <f t="shared" si="193"/>
        <v>0</v>
      </c>
      <c r="P177">
        <f t="shared" si="181"/>
        <v>0</v>
      </c>
      <c r="Q177">
        <f t="shared" si="182"/>
        <v>0</v>
      </c>
      <c r="R177">
        <f t="shared" si="183"/>
        <v>0</v>
      </c>
      <c r="S177">
        <f t="shared" si="194"/>
        <v>1</v>
      </c>
      <c r="T177">
        <f>IF(I177&gt;$J$5,VLOOKUP(I177-$J$5,I$27:K$568,3,FALSE),0)</f>
        <v>0</v>
      </c>
      <c r="U177">
        <f>IF(I177&gt;$J$6,VLOOKUP(I177-$J$6,I$27:J$568,2,FALSE),0)</f>
        <v>5159543.0163777396</v>
      </c>
      <c r="V177">
        <f t="shared" si="201"/>
        <v>0</v>
      </c>
      <c r="W177">
        <f t="shared" si="195"/>
        <v>0</v>
      </c>
      <c r="X177">
        <f t="shared" si="196"/>
        <v>0</v>
      </c>
      <c r="Y177">
        <f t="shared" si="202"/>
        <v>245718.94199221575</v>
      </c>
      <c r="Z177">
        <f t="shared" si="203"/>
        <v>4913824.0743855229</v>
      </c>
      <c r="AA177">
        <f t="shared" si="197"/>
        <v>4695184.1449037436</v>
      </c>
      <c r="AB177">
        <f t="shared" si="184"/>
        <v>2840456.9836222604</v>
      </c>
      <c r="AC177">
        <f t="shared" si="185"/>
        <v>7754281.0580077842</v>
      </c>
      <c r="AD177">
        <f t="shared" si="186"/>
        <v>-2564804.974747695</v>
      </c>
      <c r="AE177">
        <f t="shared" si="160"/>
        <v>-0.3307598674282049</v>
      </c>
      <c r="AF177">
        <f t="shared" si="187"/>
        <v>2840456.9836222604</v>
      </c>
      <c r="AG177">
        <f t="shared" si="198"/>
        <v>0</v>
      </c>
      <c r="AH177" s="1"/>
    </row>
    <row r="178" spans="5:34" x14ac:dyDescent="0.35">
      <c r="E178" t="e">
        <f t="shared" ref="E178" si="223">(F178-F177)/F177</f>
        <v>#DIV/0!</v>
      </c>
      <c r="F178" t="e">
        <f t="shared" si="200"/>
        <v>#DIV/0!</v>
      </c>
      <c r="H178" s="10">
        <f t="shared" si="189"/>
        <v>44031</v>
      </c>
      <c r="I178">
        <v>151</v>
      </c>
      <c r="J178">
        <f t="shared" si="190"/>
        <v>5159543.0163777396</v>
      </c>
      <c r="K178">
        <f t="shared" si="179"/>
        <v>0</v>
      </c>
      <c r="L178">
        <f t="shared" si="191"/>
        <v>0</v>
      </c>
      <c r="M178">
        <f t="shared" si="180"/>
        <v>0</v>
      </c>
      <c r="N178">
        <f t="shared" si="192"/>
        <v>0</v>
      </c>
      <c r="O178">
        <f t="shared" si="193"/>
        <v>0</v>
      </c>
      <c r="P178">
        <f t="shared" si="181"/>
        <v>0</v>
      </c>
      <c r="Q178">
        <f t="shared" si="182"/>
        <v>0</v>
      </c>
      <c r="R178">
        <f t="shared" si="183"/>
        <v>0</v>
      </c>
      <c r="S178">
        <f t="shared" si="194"/>
        <v>1</v>
      </c>
      <c r="T178">
        <f>IF(I178&gt;$J$5,VLOOKUP(I178-$J$5,I$27:K$568,3,FALSE),0)</f>
        <v>0</v>
      </c>
      <c r="U178">
        <f>IF(I178&gt;$J$6,VLOOKUP(I178-$J$6,I$27:J$568,2,FALSE),0)</f>
        <v>5159543.0163777396</v>
      </c>
      <c r="V178">
        <f t="shared" si="201"/>
        <v>0</v>
      </c>
      <c r="W178">
        <f t="shared" si="195"/>
        <v>0</v>
      </c>
      <c r="X178">
        <f t="shared" si="196"/>
        <v>0</v>
      </c>
      <c r="Y178">
        <f t="shared" si="202"/>
        <v>245718.94199221575</v>
      </c>
      <c r="Z178">
        <f t="shared" si="203"/>
        <v>4913824.0743855229</v>
      </c>
      <c r="AA178">
        <f t="shared" si="197"/>
        <v>4695184.1449037436</v>
      </c>
      <c r="AB178">
        <f t="shared" si="184"/>
        <v>2840456.9836222604</v>
      </c>
      <c r="AC178">
        <f t="shared" si="185"/>
        <v>7754281.0580077842</v>
      </c>
      <c r="AD178">
        <f t="shared" si="186"/>
        <v>-2564804.974747695</v>
      </c>
      <c r="AE178">
        <f t="shared" si="160"/>
        <v>-0.3307598674282049</v>
      </c>
      <c r="AF178">
        <f t="shared" si="187"/>
        <v>2840456.9836222604</v>
      </c>
      <c r="AG178">
        <f t="shared" si="198"/>
        <v>0</v>
      </c>
      <c r="AH178" s="1"/>
    </row>
    <row r="179" spans="5:34" x14ac:dyDescent="0.35">
      <c r="E179" t="e">
        <f t="shared" ref="E179" si="224">(F179-F178)/F178</f>
        <v>#DIV/0!</v>
      </c>
      <c r="F179" t="e">
        <f t="shared" si="200"/>
        <v>#DIV/0!</v>
      </c>
      <c r="H179" s="10">
        <f t="shared" si="189"/>
        <v>44032</v>
      </c>
      <c r="I179">
        <v>152</v>
      </c>
      <c r="J179">
        <f t="shared" si="190"/>
        <v>5159543.0163777396</v>
      </c>
      <c r="K179">
        <f t="shared" si="179"/>
        <v>0</v>
      </c>
      <c r="L179">
        <f t="shared" si="191"/>
        <v>0</v>
      </c>
      <c r="M179">
        <f t="shared" si="180"/>
        <v>0</v>
      </c>
      <c r="N179">
        <f t="shared" si="192"/>
        <v>0</v>
      </c>
      <c r="O179">
        <f t="shared" si="193"/>
        <v>0</v>
      </c>
      <c r="P179">
        <f t="shared" si="181"/>
        <v>0</v>
      </c>
      <c r="Q179">
        <f t="shared" si="182"/>
        <v>0</v>
      </c>
      <c r="R179">
        <f t="shared" si="183"/>
        <v>0</v>
      </c>
      <c r="S179">
        <f t="shared" si="194"/>
        <v>1</v>
      </c>
      <c r="T179">
        <f>IF(I179&gt;$J$5,VLOOKUP(I179-$J$5,I$27:K$568,3,FALSE),0)</f>
        <v>0</v>
      </c>
      <c r="U179">
        <f>IF(I179&gt;$J$6,VLOOKUP(I179-$J$6,I$27:J$568,2,FALSE),0)</f>
        <v>5159543.0163777396</v>
      </c>
      <c r="V179">
        <f t="shared" si="201"/>
        <v>0</v>
      </c>
      <c r="W179">
        <f t="shared" si="195"/>
        <v>0</v>
      </c>
      <c r="X179">
        <f t="shared" si="196"/>
        <v>0</v>
      </c>
      <c r="Y179">
        <f t="shared" si="202"/>
        <v>245718.94199221575</v>
      </c>
      <c r="Z179">
        <f t="shared" si="203"/>
        <v>4913824.0743855229</v>
      </c>
      <c r="AA179">
        <f t="shared" si="197"/>
        <v>4695184.1449037436</v>
      </c>
      <c r="AB179">
        <f t="shared" si="184"/>
        <v>2840456.9836222604</v>
      </c>
      <c r="AC179">
        <f t="shared" si="185"/>
        <v>7754281.0580077842</v>
      </c>
      <c r="AD179">
        <f t="shared" si="186"/>
        <v>-2564804.974747695</v>
      </c>
      <c r="AE179">
        <f t="shared" si="160"/>
        <v>-0.3307598674282049</v>
      </c>
      <c r="AF179">
        <f t="shared" si="187"/>
        <v>2840456.9836222604</v>
      </c>
      <c r="AG179">
        <f t="shared" si="198"/>
        <v>0</v>
      </c>
      <c r="AH179" s="1"/>
    </row>
    <row r="180" spans="5:34" x14ac:dyDescent="0.35">
      <c r="E180" t="e">
        <f t="shared" ref="E180" si="225">(F180-F179)/F179</f>
        <v>#DIV/0!</v>
      </c>
      <c r="F180" t="e">
        <f t="shared" si="200"/>
        <v>#DIV/0!</v>
      </c>
      <c r="H180" s="10">
        <f t="shared" si="189"/>
        <v>44033</v>
      </c>
      <c r="I180">
        <v>153</v>
      </c>
      <c r="J180">
        <f t="shared" si="190"/>
        <v>5159543.0163777396</v>
      </c>
      <c r="K180">
        <f t="shared" si="179"/>
        <v>0</v>
      </c>
      <c r="L180">
        <f t="shared" si="191"/>
        <v>0</v>
      </c>
      <c r="M180">
        <f t="shared" si="180"/>
        <v>0</v>
      </c>
      <c r="N180">
        <f t="shared" si="192"/>
        <v>0</v>
      </c>
      <c r="O180">
        <f t="shared" si="193"/>
        <v>0</v>
      </c>
      <c r="P180">
        <f t="shared" si="181"/>
        <v>0</v>
      </c>
      <c r="Q180">
        <f t="shared" si="182"/>
        <v>0</v>
      </c>
      <c r="R180">
        <f t="shared" si="183"/>
        <v>0</v>
      </c>
      <c r="S180">
        <f t="shared" si="194"/>
        <v>1</v>
      </c>
      <c r="T180">
        <f>IF(I180&gt;$J$5,VLOOKUP(I180-$J$5,I$27:K$568,3,FALSE),0)</f>
        <v>0</v>
      </c>
      <c r="U180">
        <f>IF(I180&gt;$J$6,VLOOKUP(I180-$J$6,I$27:J$568,2,FALSE),0)</f>
        <v>5159543.0163777396</v>
      </c>
      <c r="V180">
        <f t="shared" si="201"/>
        <v>0</v>
      </c>
      <c r="W180">
        <f t="shared" si="195"/>
        <v>0</v>
      </c>
      <c r="X180">
        <f t="shared" si="196"/>
        <v>0</v>
      </c>
      <c r="Y180">
        <f t="shared" si="202"/>
        <v>245718.94199221575</v>
      </c>
      <c r="Z180">
        <f t="shared" si="203"/>
        <v>4913824.0743855229</v>
      </c>
      <c r="AA180">
        <f t="shared" si="197"/>
        <v>4695184.1449037436</v>
      </c>
      <c r="AB180">
        <f t="shared" si="184"/>
        <v>2840456.9836222604</v>
      </c>
      <c r="AC180">
        <f t="shared" si="185"/>
        <v>7754281.0580077842</v>
      </c>
      <c r="AD180">
        <f t="shared" si="186"/>
        <v>-2564804.974747695</v>
      </c>
      <c r="AE180">
        <f t="shared" si="160"/>
        <v>-0.3307598674282049</v>
      </c>
      <c r="AF180">
        <f t="shared" si="187"/>
        <v>2840456.9836222604</v>
      </c>
      <c r="AG180">
        <f t="shared" si="198"/>
        <v>0</v>
      </c>
      <c r="AH180" s="1"/>
    </row>
    <row r="181" spans="5:34" x14ac:dyDescent="0.35">
      <c r="E181" t="e">
        <f t="shared" ref="E181" si="226">(F181-F180)/F180</f>
        <v>#DIV/0!</v>
      </c>
      <c r="F181" t="e">
        <f t="shared" si="200"/>
        <v>#DIV/0!</v>
      </c>
      <c r="H181" s="10">
        <f t="shared" si="189"/>
        <v>44034</v>
      </c>
      <c r="I181">
        <v>154</v>
      </c>
      <c r="J181">
        <f t="shared" si="190"/>
        <v>5159543.0163777396</v>
      </c>
      <c r="K181">
        <f t="shared" si="179"/>
        <v>0</v>
      </c>
      <c r="L181">
        <f t="shared" si="191"/>
        <v>0</v>
      </c>
      <c r="M181">
        <f t="shared" si="180"/>
        <v>0</v>
      </c>
      <c r="N181">
        <f t="shared" si="192"/>
        <v>0</v>
      </c>
      <c r="O181">
        <f t="shared" si="193"/>
        <v>0</v>
      </c>
      <c r="P181">
        <f t="shared" si="181"/>
        <v>0</v>
      </c>
      <c r="Q181">
        <f t="shared" si="182"/>
        <v>0</v>
      </c>
      <c r="R181">
        <f t="shared" si="183"/>
        <v>0</v>
      </c>
      <c r="S181">
        <f t="shared" si="194"/>
        <v>1</v>
      </c>
      <c r="T181">
        <f>IF(I181&gt;$J$5,VLOOKUP(I181-$J$5,I$27:K$568,3,FALSE),0)</f>
        <v>0</v>
      </c>
      <c r="U181">
        <f>IF(I181&gt;$J$6,VLOOKUP(I181-$J$6,I$27:J$568,2,FALSE),0)</f>
        <v>5159543.0163777396</v>
      </c>
      <c r="V181">
        <f t="shared" si="201"/>
        <v>0</v>
      </c>
      <c r="W181">
        <f t="shared" si="195"/>
        <v>0</v>
      </c>
      <c r="X181">
        <f t="shared" si="196"/>
        <v>0</v>
      </c>
      <c r="Y181">
        <f t="shared" si="202"/>
        <v>245718.94199221575</v>
      </c>
      <c r="Z181">
        <f t="shared" si="203"/>
        <v>4913824.0743855229</v>
      </c>
      <c r="AA181">
        <f t="shared" si="197"/>
        <v>4695184.1449037436</v>
      </c>
      <c r="AB181">
        <f t="shared" si="184"/>
        <v>2840456.9836222604</v>
      </c>
      <c r="AC181">
        <f t="shared" si="185"/>
        <v>7754281.0580077842</v>
      </c>
      <c r="AD181">
        <f t="shared" si="186"/>
        <v>-2564804.974747695</v>
      </c>
      <c r="AE181">
        <f t="shared" si="160"/>
        <v>-0.3307598674282049</v>
      </c>
      <c r="AF181">
        <f t="shared" si="187"/>
        <v>2840456.9836222604</v>
      </c>
      <c r="AG181">
        <f t="shared" si="198"/>
        <v>0</v>
      </c>
      <c r="AH181" s="1"/>
    </row>
    <row r="182" spans="5:34" x14ac:dyDescent="0.35">
      <c r="E182" t="e">
        <f t="shared" ref="E182" si="227">(F182-F181)/F181</f>
        <v>#DIV/0!</v>
      </c>
      <c r="F182" t="e">
        <f t="shared" si="200"/>
        <v>#DIV/0!</v>
      </c>
      <c r="H182" s="10">
        <f t="shared" si="189"/>
        <v>44035</v>
      </c>
      <c r="I182">
        <v>155</v>
      </c>
      <c r="J182">
        <f t="shared" si="190"/>
        <v>5159543.0163777396</v>
      </c>
      <c r="K182">
        <f t="shared" si="179"/>
        <v>0</v>
      </c>
      <c r="L182">
        <f t="shared" si="191"/>
        <v>0</v>
      </c>
      <c r="M182">
        <f t="shared" si="180"/>
        <v>0</v>
      </c>
      <c r="N182">
        <f t="shared" si="192"/>
        <v>0</v>
      </c>
      <c r="O182">
        <f t="shared" si="193"/>
        <v>0</v>
      </c>
      <c r="P182">
        <f t="shared" si="181"/>
        <v>0</v>
      </c>
      <c r="Q182">
        <f t="shared" si="182"/>
        <v>0</v>
      </c>
      <c r="R182">
        <f t="shared" si="183"/>
        <v>0</v>
      </c>
      <c r="S182">
        <f t="shared" si="194"/>
        <v>1</v>
      </c>
      <c r="T182">
        <f>IF(I182&gt;$J$5,VLOOKUP(I182-$J$5,I$27:K$568,3,FALSE),0)</f>
        <v>0</v>
      </c>
      <c r="U182">
        <f>IF(I182&gt;$J$6,VLOOKUP(I182-$J$6,I$27:J$568,2,FALSE),0)</f>
        <v>5159543.0163777396</v>
      </c>
      <c r="V182">
        <f t="shared" si="201"/>
        <v>0</v>
      </c>
      <c r="W182">
        <f t="shared" si="195"/>
        <v>0</v>
      </c>
      <c r="X182">
        <f t="shared" si="196"/>
        <v>0</v>
      </c>
      <c r="Y182">
        <f t="shared" si="202"/>
        <v>245718.94199221575</v>
      </c>
      <c r="Z182">
        <f t="shared" si="203"/>
        <v>4913824.0743855229</v>
      </c>
      <c r="AA182">
        <f t="shared" si="197"/>
        <v>4695184.1449037436</v>
      </c>
      <c r="AB182">
        <f t="shared" si="184"/>
        <v>2840456.9836222604</v>
      </c>
      <c r="AC182">
        <f t="shared" si="185"/>
        <v>7754281.0580077842</v>
      </c>
      <c r="AD182">
        <f t="shared" si="186"/>
        <v>-2564804.974747695</v>
      </c>
      <c r="AE182">
        <f t="shared" si="160"/>
        <v>-0.3307598674282049</v>
      </c>
      <c r="AF182">
        <f t="shared" si="187"/>
        <v>2840456.9836222604</v>
      </c>
      <c r="AG182">
        <f t="shared" si="198"/>
        <v>0</v>
      </c>
      <c r="AH182" s="1"/>
    </row>
    <row r="183" spans="5:34" x14ac:dyDescent="0.35">
      <c r="E183" t="e">
        <f t="shared" ref="E183" si="228">(F183-F182)/F182</f>
        <v>#DIV/0!</v>
      </c>
      <c r="F183" t="e">
        <f t="shared" si="200"/>
        <v>#DIV/0!</v>
      </c>
      <c r="H183" s="10">
        <f t="shared" si="189"/>
        <v>44036</v>
      </c>
      <c r="I183">
        <v>156</v>
      </c>
      <c r="J183">
        <f t="shared" si="190"/>
        <v>5159543.0163777396</v>
      </c>
      <c r="K183">
        <f t="shared" si="179"/>
        <v>0</v>
      </c>
      <c r="L183">
        <f t="shared" si="191"/>
        <v>0</v>
      </c>
      <c r="M183">
        <f t="shared" si="180"/>
        <v>0</v>
      </c>
      <c r="N183">
        <f t="shared" si="192"/>
        <v>0</v>
      </c>
      <c r="O183">
        <f t="shared" si="193"/>
        <v>0</v>
      </c>
      <c r="P183">
        <f t="shared" si="181"/>
        <v>0</v>
      </c>
      <c r="Q183">
        <f t="shared" si="182"/>
        <v>0</v>
      </c>
      <c r="R183">
        <f t="shared" si="183"/>
        <v>0</v>
      </c>
      <c r="S183">
        <f t="shared" si="194"/>
        <v>1</v>
      </c>
      <c r="T183">
        <f>IF(I183&gt;$J$5,VLOOKUP(I183-$J$5,I$27:K$568,3,FALSE),0)</f>
        <v>0</v>
      </c>
      <c r="U183">
        <f>IF(I183&gt;$J$6,VLOOKUP(I183-$J$6,I$27:J$568,2,FALSE),0)</f>
        <v>5159543.0163777396</v>
      </c>
      <c r="V183">
        <f t="shared" si="201"/>
        <v>0</v>
      </c>
      <c r="W183">
        <f t="shared" si="195"/>
        <v>0</v>
      </c>
      <c r="X183">
        <f t="shared" si="196"/>
        <v>0</v>
      </c>
      <c r="Y183">
        <f t="shared" si="202"/>
        <v>245718.94199221575</v>
      </c>
      <c r="Z183">
        <f t="shared" si="203"/>
        <v>4913824.0743855229</v>
      </c>
      <c r="AA183">
        <f t="shared" si="197"/>
        <v>4695184.1449037436</v>
      </c>
      <c r="AB183">
        <f t="shared" si="184"/>
        <v>2840456.9836222604</v>
      </c>
      <c r="AC183">
        <f t="shared" si="185"/>
        <v>7754281.0580077842</v>
      </c>
      <c r="AD183">
        <f t="shared" si="186"/>
        <v>-2564804.974747695</v>
      </c>
      <c r="AE183">
        <f t="shared" si="160"/>
        <v>-0.3307598674282049</v>
      </c>
      <c r="AF183">
        <f t="shared" si="187"/>
        <v>2840456.9836222604</v>
      </c>
      <c r="AG183">
        <f t="shared" si="198"/>
        <v>0</v>
      </c>
      <c r="AH183" s="1"/>
    </row>
    <row r="184" spans="5:34" x14ac:dyDescent="0.35">
      <c r="E184" t="e">
        <f t="shared" ref="E184" si="229">(F184-F183)/F183</f>
        <v>#DIV/0!</v>
      </c>
      <c r="F184" t="e">
        <f t="shared" si="200"/>
        <v>#DIV/0!</v>
      </c>
      <c r="H184" s="10">
        <f t="shared" si="189"/>
        <v>44037</v>
      </c>
      <c r="I184">
        <v>157</v>
      </c>
      <c r="J184">
        <f t="shared" si="190"/>
        <v>5159543.0163777396</v>
      </c>
      <c r="K184">
        <f t="shared" si="179"/>
        <v>0</v>
      </c>
      <c r="L184">
        <f t="shared" si="191"/>
        <v>0</v>
      </c>
      <c r="M184">
        <f t="shared" si="180"/>
        <v>0</v>
      </c>
      <c r="N184">
        <f t="shared" si="192"/>
        <v>0</v>
      </c>
      <c r="O184">
        <f t="shared" si="193"/>
        <v>0</v>
      </c>
      <c r="P184">
        <f t="shared" si="181"/>
        <v>0</v>
      </c>
      <c r="Q184">
        <f t="shared" si="182"/>
        <v>0</v>
      </c>
      <c r="R184">
        <f t="shared" si="183"/>
        <v>0</v>
      </c>
      <c r="S184">
        <f t="shared" si="194"/>
        <v>1</v>
      </c>
      <c r="T184">
        <f>IF(I184&gt;$J$5,VLOOKUP(I184-$J$5,I$27:K$568,3,FALSE),0)</f>
        <v>0</v>
      </c>
      <c r="U184">
        <f>IF(I184&gt;$J$6,VLOOKUP(I184-$J$6,I$27:J$568,2,FALSE),0)</f>
        <v>5159543.0163777396</v>
      </c>
      <c r="V184">
        <f t="shared" si="201"/>
        <v>0</v>
      </c>
      <c r="W184">
        <f t="shared" si="195"/>
        <v>0</v>
      </c>
      <c r="X184">
        <f t="shared" si="196"/>
        <v>0</v>
      </c>
      <c r="Y184">
        <f t="shared" si="202"/>
        <v>245718.94199221575</v>
      </c>
      <c r="Z184">
        <f t="shared" si="203"/>
        <v>4913824.0743855229</v>
      </c>
      <c r="AA184">
        <f t="shared" si="197"/>
        <v>4695184.1449037436</v>
      </c>
      <c r="AB184">
        <f t="shared" si="184"/>
        <v>2840456.9836222604</v>
      </c>
      <c r="AC184">
        <f t="shared" si="185"/>
        <v>7754281.0580077842</v>
      </c>
      <c r="AD184">
        <f t="shared" si="186"/>
        <v>-2564804.974747695</v>
      </c>
      <c r="AE184">
        <f t="shared" si="160"/>
        <v>-0.3307598674282049</v>
      </c>
      <c r="AF184">
        <f t="shared" si="187"/>
        <v>2840456.9836222604</v>
      </c>
      <c r="AG184">
        <f t="shared" si="198"/>
        <v>0</v>
      </c>
      <c r="AH184" s="1"/>
    </row>
    <row r="185" spans="5:34" x14ac:dyDescent="0.35">
      <c r="E185" t="e">
        <f t="shared" ref="E185" si="230">(F185-F184)/F184</f>
        <v>#DIV/0!</v>
      </c>
      <c r="F185" t="e">
        <f t="shared" si="200"/>
        <v>#DIV/0!</v>
      </c>
      <c r="H185" s="10">
        <f t="shared" si="189"/>
        <v>44038</v>
      </c>
      <c r="I185">
        <v>158</v>
      </c>
      <c r="J185">
        <f t="shared" si="190"/>
        <v>5159543.0163777396</v>
      </c>
      <c r="K185">
        <f t="shared" si="179"/>
        <v>0</v>
      </c>
      <c r="L185">
        <f t="shared" si="191"/>
        <v>0</v>
      </c>
      <c r="M185">
        <f t="shared" si="180"/>
        <v>0</v>
      </c>
      <c r="N185">
        <f t="shared" si="192"/>
        <v>0</v>
      </c>
      <c r="O185">
        <f t="shared" si="193"/>
        <v>0</v>
      </c>
      <c r="P185">
        <f t="shared" si="181"/>
        <v>0</v>
      </c>
      <c r="Q185">
        <f t="shared" si="182"/>
        <v>0</v>
      </c>
      <c r="R185">
        <f t="shared" si="183"/>
        <v>0</v>
      </c>
      <c r="S185">
        <f t="shared" si="194"/>
        <v>1</v>
      </c>
      <c r="T185">
        <f>IF(I185&gt;$J$5,VLOOKUP(I185-$J$5,I$27:K$568,3,FALSE),0)</f>
        <v>0</v>
      </c>
      <c r="U185">
        <f>IF(I185&gt;$J$6,VLOOKUP(I185-$J$6,I$27:J$568,2,FALSE),0)</f>
        <v>5159543.0163777396</v>
      </c>
      <c r="V185">
        <f t="shared" si="201"/>
        <v>0</v>
      </c>
      <c r="W185">
        <f t="shared" si="195"/>
        <v>0</v>
      </c>
      <c r="X185">
        <f t="shared" si="196"/>
        <v>0</v>
      </c>
      <c r="Y185">
        <f t="shared" si="202"/>
        <v>245718.94199221575</v>
      </c>
      <c r="Z185">
        <f t="shared" si="203"/>
        <v>4913824.0743855229</v>
      </c>
      <c r="AA185">
        <f t="shared" si="197"/>
        <v>4695184.1449037436</v>
      </c>
      <c r="AB185">
        <f t="shared" si="184"/>
        <v>2840456.9836222604</v>
      </c>
      <c r="AC185">
        <f t="shared" si="185"/>
        <v>7754281.0580077842</v>
      </c>
      <c r="AD185">
        <f t="shared" si="186"/>
        <v>-2564804.974747695</v>
      </c>
      <c r="AE185">
        <f t="shared" si="160"/>
        <v>-0.3307598674282049</v>
      </c>
      <c r="AF185">
        <f t="shared" si="187"/>
        <v>2840456.9836222604</v>
      </c>
      <c r="AG185">
        <f t="shared" si="198"/>
        <v>0</v>
      </c>
      <c r="AH185" s="1"/>
    </row>
    <row r="186" spans="5:34" x14ac:dyDescent="0.35">
      <c r="E186" t="e">
        <f t="shared" ref="E186" si="231">(F186-F185)/F185</f>
        <v>#DIV/0!</v>
      </c>
      <c r="F186" t="e">
        <f t="shared" si="200"/>
        <v>#DIV/0!</v>
      </c>
      <c r="H186" s="10">
        <f t="shared" si="189"/>
        <v>44039</v>
      </c>
      <c r="I186">
        <v>159</v>
      </c>
      <c r="J186">
        <f t="shared" si="190"/>
        <v>5159543.0163777396</v>
      </c>
      <c r="K186">
        <f t="shared" si="179"/>
        <v>0</v>
      </c>
      <c r="L186">
        <f t="shared" si="191"/>
        <v>0</v>
      </c>
      <c r="M186">
        <f t="shared" si="180"/>
        <v>0</v>
      </c>
      <c r="N186">
        <f t="shared" si="192"/>
        <v>0</v>
      </c>
      <c r="O186">
        <f t="shared" si="193"/>
        <v>0</v>
      </c>
      <c r="P186">
        <f t="shared" si="181"/>
        <v>0</v>
      </c>
      <c r="Q186">
        <f t="shared" si="182"/>
        <v>0</v>
      </c>
      <c r="R186">
        <f t="shared" si="183"/>
        <v>0</v>
      </c>
      <c r="S186">
        <f t="shared" si="194"/>
        <v>1</v>
      </c>
      <c r="T186">
        <f>IF(I186&gt;$J$5,VLOOKUP(I186-$J$5,I$27:K$568,3,FALSE),0)</f>
        <v>0</v>
      </c>
      <c r="U186">
        <f>IF(I186&gt;$J$6,VLOOKUP(I186-$J$6,I$27:J$568,2,FALSE),0)</f>
        <v>5159543.0163777396</v>
      </c>
      <c r="V186">
        <f t="shared" si="201"/>
        <v>0</v>
      </c>
      <c r="W186">
        <f t="shared" si="195"/>
        <v>0</v>
      </c>
      <c r="X186">
        <f t="shared" si="196"/>
        <v>0</v>
      </c>
      <c r="Y186">
        <f t="shared" si="202"/>
        <v>245718.94199221575</v>
      </c>
      <c r="Z186">
        <f t="shared" si="203"/>
        <v>4913824.0743855229</v>
      </c>
      <c r="AA186">
        <f t="shared" si="197"/>
        <v>4695184.1449037436</v>
      </c>
      <c r="AB186">
        <f t="shared" si="184"/>
        <v>2840456.9836222604</v>
      </c>
      <c r="AC186">
        <f t="shared" si="185"/>
        <v>7754281.0580077842</v>
      </c>
      <c r="AD186">
        <f t="shared" si="186"/>
        <v>-2564804.974747695</v>
      </c>
      <c r="AE186">
        <f t="shared" si="160"/>
        <v>-0.3307598674282049</v>
      </c>
      <c r="AF186">
        <f t="shared" si="187"/>
        <v>2840456.9836222604</v>
      </c>
      <c r="AG186">
        <f t="shared" si="198"/>
        <v>0</v>
      </c>
      <c r="AH186" s="1"/>
    </row>
    <row r="187" spans="5:34" x14ac:dyDescent="0.35">
      <c r="E187" t="e">
        <f t="shared" ref="E187" si="232">(F187-F186)/F186</f>
        <v>#DIV/0!</v>
      </c>
      <c r="F187" t="e">
        <f t="shared" si="200"/>
        <v>#DIV/0!</v>
      </c>
      <c r="H187" s="10">
        <f t="shared" si="189"/>
        <v>44040</v>
      </c>
      <c r="I187">
        <v>160</v>
      </c>
      <c r="J187">
        <f t="shared" si="190"/>
        <v>5159543.0163777396</v>
      </c>
      <c r="K187">
        <f t="shared" si="179"/>
        <v>0</v>
      </c>
      <c r="L187">
        <f t="shared" si="191"/>
        <v>0</v>
      </c>
      <c r="M187">
        <f t="shared" si="180"/>
        <v>0</v>
      </c>
      <c r="N187">
        <f t="shared" si="192"/>
        <v>0</v>
      </c>
      <c r="O187">
        <f t="shared" si="193"/>
        <v>0</v>
      </c>
      <c r="P187">
        <f t="shared" si="181"/>
        <v>0</v>
      </c>
      <c r="Q187">
        <f t="shared" si="182"/>
        <v>0</v>
      </c>
      <c r="R187">
        <f t="shared" si="183"/>
        <v>0</v>
      </c>
      <c r="S187">
        <f t="shared" si="194"/>
        <v>1</v>
      </c>
      <c r="T187">
        <f>IF(I187&gt;$J$5,VLOOKUP(I187-$J$5,I$27:K$568,3,FALSE),0)</f>
        <v>0</v>
      </c>
      <c r="U187">
        <f>IF(I187&gt;$J$6,VLOOKUP(I187-$J$6,I$27:J$568,2,FALSE),0)</f>
        <v>5159543.0163777396</v>
      </c>
      <c r="V187">
        <f t="shared" si="201"/>
        <v>0</v>
      </c>
      <c r="W187">
        <f t="shared" si="195"/>
        <v>0</v>
      </c>
      <c r="X187">
        <f t="shared" si="196"/>
        <v>0</v>
      </c>
      <c r="Y187">
        <f t="shared" si="202"/>
        <v>245718.94199221575</v>
      </c>
      <c r="Z187">
        <f t="shared" si="203"/>
        <v>4913824.0743855229</v>
      </c>
      <c r="AA187">
        <f t="shared" si="197"/>
        <v>4695184.1449037436</v>
      </c>
      <c r="AB187">
        <f t="shared" si="184"/>
        <v>2840456.9836222604</v>
      </c>
      <c r="AC187">
        <f t="shared" si="185"/>
        <v>7754281.0580077842</v>
      </c>
      <c r="AD187">
        <f t="shared" si="186"/>
        <v>-2564804.974747695</v>
      </c>
      <c r="AE187">
        <f t="shared" si="160"/>
        <v>-0.3307598674282049</v>
      </c>
      <c r="AF187">
        <f t="shared" si="187"/>
        <v>2840456.9836222604</v>
      </c>
      <c r="AG187">
        <f t="shared" si="198"/>
        <v>0</v>
      </c>
      <c r="AH187" s="1"/>
    </row>
    <row r="188" spans="5:34" x14ac:dyDescent="0.35">
      <c r="E188" t="e">
        <f t="shared" ref="E188" si="233">(F188-F187)/F187</f>
        <v>#DIV/0!</v>
      </c>
      <c r="F188" t="e">
        <f t="shared" si="200"/>
        <v>#DIV/0!</v>
      </c>
      <c r="H188" s="10">
        <f t="shared" si="189"/>
        <v>44041</v>
      </c>
      <c r="I188">
        <v>161</v>
      </c>
      <c r="J188">
        <f t="shared" si="190"/>
        <v>5159543.0163777396</v>
      </c>
      <c r="K188">
        <f t="shared" si="179"/>
        <v>0</v>
      </c>
      <c r="L188">
        <f t="shared" si="191"/>
        <v>0</v>
      </c>
      <c r="M188">
        <f t="shared" si="180"/>
        <v>0</v>
      </c>
      <c r="N188">
        <f t="shared" si="192"/>
        <v>0</v>
      </c>
      <c r="O188">
        <f t="shared" si="193"/>
        <v>0</v>
      </c>
      <c r="P188">
        <f t="shared" si="181"/>
        <v>0</v>
      </c>
      <c r="Q188">
        <f t="shared" si="182"/>
        <v>0</v>
      </c>
      <c r="R188">
        <f t="shared" si="183"/>
        <v>0</v>
      </c>
      <c r="S188">
        <f t="shared" si="194"/>
        <v>1</v>
      </c>
      <c r="T188">
        <f>IF(I188&gt;$J$5,VLOOKUP(I188-$J$5,I$27:K$568,3,FALSE),0)</f>
        <v>0</v>
      </c>
      <c r="U188">
        <f>IF(I188&gt;$J$6,VLOOKUP(I188-$J$6,I$27:J$568,2,FALSE),0)</f>
        <v>5159543.0163777396</v>
      </c>
      <c r="V188">
        <f t="shared" si="201"/>
        <v>0</v>
      </c>
      <c r="W188">
        <f t="shared" si="195"/>
        <v>0</v>
      </c>
      <c r="X188">
        <f t="shared" si="196"/>
        <v>0</v>
      </c>
      <c r="Y188">
        <f t="shared" si="202"/>
        <v>245718.94199221575</v>
      </c>
      <c r="Z188">
        <f t="shared" si="203"/>
        <v>4913824.0743855229</v>
      </c>
      <c r="AA188">
        <f t="shared" si="197"/>
        <v>4695184.1449037436</v>
      </c>
      <c r="AB188">
        <f t="shared" si="184"/>
        <v>2840456.9836222604</v>
      </c>
      <c r="AC188">
        <f t="shared" si="185"/>
        <v>7754281.0580077842</v>
      </c>
      <c r="AD188">
        <f t="shared" si="186"/>
        <v>-2564804.974747695</v>
      </c>
      <c r="AE188">
        <f t="shared" si="160"/>
        <v>-0.3307598674282049</v>
      </c>
      <c r="AF188">
        <f t="shared" si="187"/>
        <v>2840456.9836222604</v>
      </c>
      <c r="AG188">
        <f t="shared" si="198"/>
        <v>0</v>
      </c>
      <c r="AH188" s="1"/>
    </row>
    <row r="189" spans="5:34" x14ac:dyDescent="0.35">
      <c r="E189" t="e">
        <f t="shared" ref="E189" si="234">(F189-F188)/F188</f>
        <v>#DIV/0!</v>
      </c>
      <c r="F189" t="e">
        <f t="shared" si="200"/>
        <v>#DIV/0!</v>
      </c>
      <c r="H189" s="10">
        <f t="shared" si="189"/>
        <v>44042</v>
      </c>
      <c r="I189">
        <v>162</v>
      </c>
      <c r="J189">
        <f t="shared" si="190"/>
        <v>5159543.0163777396</v>
      </c>
      <c r="K189">
        <f t="shared" si="179"/>
        <v>0</v>
      </c>
      <c r="L189">
        <f t="shared" si="191"/>
        <v>0</v>
      </c>
      <c r="M189">
        <f t="shared" si="180"/>
        <v>0</v>
      </c>
      <c r="N189">
        <f t="shared" si="192"/>
        <v>0</v>
      </c>
      <c r="O189">
        <f t="shared" si="193"/>
        <v>0</v>
      </c>
      <c r="P189">
        <f t="shared" si="181"/>
        <v>0</v>
      </c>
      <c r="Q189">
        <f t="shared" si="182"/>
        <v>0</v>
      </c>
      <c r="R189">
        <f t="shared" si="183"/>
        <v>0</v>
      </c>
      <c r="S189">
        <f t="shared" si="194"/>
        <v>1</v>
      </c>
      <c r="T189">
        <f>IF(I189&gt;$J$5,VLOOKUP(I189-$J$5,I$27:K$568,3,FALSE),0)</f>
        <v>0</v>
      </c>
      <c r="U189">
        <f>IF(I189&gt;$J$6,VLOOKUP(I189-$J$6,I$27:J$568,2,FALSE),0)</f>
        <v>5159543.0163777396</v>
      </c>
      <c r="V189">
        <f t="shared" si="201"/>
        <v>0</v>
      </c>
      <c r="W189">
        <f t="shared" si="195"/>
        <v>0</v>
      </c>
      <c r="X189">
        <f t="shared" si="196"/>
        <v>0</v>
      </c>
      <c r="Y189">
        <f t="shared" si="202"/>
        <v>245718.94199221575</v>
      </c>
      <c r="Z189">
        <f t="shared" si="203"/>
        <v>4913824.0743855229</v>
      </c>
      <c r="AA189">
        <f t="shared" si="197"/>
        <v>4695184.1449037436</v>
      </c>
      <c r="AB189">
        <f t="shared" si="184"/>
        <v>2840456.9836222604</v>
      </c>
      <c r="AC189">
        <f t="shared" si="185"/>
        <v>7754281.0580077842</v>
      </c>
      <c r="AD189">
        <f t="shared" si="186"/>
        <v>-2564804.974747695</v>
      </c>
      <c r="AE189">
        <f t="shared" si="160"/>
        <v>-0.3307598674282049</v>
      </c>
      <c r="AF189">
        <f t="shared" si="187"/>
        <v>2840456.9836222604</v>
      </c>
      <c r="AG189">
        <f t="shared" si="198"/>
        <v>0</v>
      </c>
      <c r="AH189" s="1"/>
    </row>
    <row r="190" spans="5:34" x14ac:dyDescent="0.35">
      <c r="E190" t="e">
        <f t="shared" ref="E190" si="235">(F190-F189)/F189</f>
        <v>#DIV/0!</v>
      </c>
      <c r="F190" t="e">
        <f t="shared" si="200"/>
        <v>#DIV/0!</v>
      </c>
      <c r="H190" s="10">
        <f t="shared" si="189"/>
        <v>44043</v>
      </c>
      <c r="I190">
        <v>163</v>
      </c>
      <c r="J190">
        <f t="shared" si="190"/>
        <v>5159543.0163777396</v>
      </c>
      <c r="K190">
        <f t="shared" si="179"/>
        <v>0</v>
      </c>
      <c r="L190">
        <f t="shared" si="191"/>
        <v>0</v>
      </c>
      <c r="M190">
        <f t="shared" si="180"/>
        <v>0</v>
      </c>
      <c r="N190">
        <f t="shared" si="192"/>
        <v>0</v>
      </c>
      <c r="O190">
        <f t="shared" si="193"/>
        <v>0</v>
      </c>
      <c r="P190">
        <f t="shared" si="181"/>
        <v>0</v>
      </c>
      <c r="Q190">
        <f t="shared" si="182"/>
        <v>0</v>
      </c>
      <c r="R190">
        <f t="shared" si="183"/>
        <v>0</v>
      </c>
      <c r="S190">
        <f t="shared" si="194"/>
        <v>1</v>
      </c>
      <c r="T190">
        <f>IF(I190&gt;$J$5,VLOOKUP(I190-$J$5,I$27:K$568,3,FALSE),0)</f>
        <v>0</v>
      </c>
      <c r="U190">
        <f>IF(I190&gt;$J$6,VLOOKUP(I190-$J$6,I$27:J$568,2,FALSE),0)</f>
        <v>5159543.0163777396</v>
      </c>
      <c r="V190">
        <f t="shared" si="201"/>
        <v>0</v>
      </c>
      <c r="W190">
        <f t="shared" si="195"/>
        <v>0</v>
      </c>
      <c r="X190">
        <f t="shared" si="196"/>
        <v>0</v>
      </c>
      <c r="Y190">
        <f t="shared" si="202"/>
        <v>245718.94199221575</v>
      </c>
      <c r="Z190">
        <f t="shared" si="203"/>
        <v>4913824.0743855229</v>
      </c>
      <c r="AA190">
        <f t="shared" si="197"/>
        <v>4695184.1449037436</v>
      </c>
      <c r="AB190">
        <f t="shared" si="184"/>
        <v>2840456.9836222604</v>
      </c>
      <c r="AC190">
        <f t="shared" si="185"/>
        <v>7754281.0580077842</v>
      </c>
      <c r="AD190">
        <f t="shared" si="186"/>
        <v>-2564804.974747695</v>
      </c>
      <c r="AE190">
        <f t="shared" si="160"/>
        <v>-0.3307598674282049</v>
      </c>
      <c r="AF190">
        <f t="shared" si="187"/>
        <v>2840456.9836222604</v>
      </c>
      <c r="AG190">
        <f t="shared" si="198"/>
        <v>0</v>
      </c>
      <c r="AH190" s="1"/>
    </row>
    <row r="191" spans="5:34" x14ac:dyDescent="0.35">
      <c r="E191" t="e">
        <f t="shared" ref="E191" si="236">(F191-F190)/F190</f>
        <v>#DIV/0!</v>
      </c>
      <c r="F191" t="e">
        <f t="shared" si="200"/>
        <v>#DIV/0!</v>
      </c>
      <c r="H191" s="10">
        <f t="shared" si="189"/>
        <v>44044</v>
      </c>
      <c r="I191">
        <v>164</v>
      </c>
      <c r="J191">
        <f t="shared" si="190"/>
        <v>5159543.0163777396</v>
      </c>
      <c r="K191">
        <f t="shared" si="179"/>
        <v>0</v>
      </c>
      <c r="L191">
        <f t="shared" si="191"/>
        <v>0</v>
      </c>
      <c r="M191">
        <f t="shared" si="180"/>
        <v>0</v>
      </c>
      <c r="N191">
        <f t="shared" si="192"/>
        <v>0</v>
      </c>
      <c r="O191">
        <f t="shared" si="193"/>
        <v>0</v>
      </c>
      <c r="P191">
        <f t="shared" si="181"/>
        <v>0</v>
      </c>
      <c r="Q191">
        <f t="shared" si="182"/>
        <v>0</v>
      </c>
      <c r="R191">
        <f t="shared" si="183"/>
        <v>0</v>
      </c>
      <c r="S191">
        <f t="shared" si="194"/>
        <v>1</v>
      </c>
      <c r="T191">
        <f>IF(I191&gt;$J$5,VLOOKUP(I191-$J$5,I$27:K$568,3,FALSE),0)</f>
        <v>0</v>
      </c>
      <c r="U191">
        <f>IF(I191&gt;$J$6,VLOOKUP(I191-$J$6,I$27:J$568,2,FALSE),0)</f>
        <v>5159543.0163777396</v>
      </c>
      <c r="V191">
        <f t="shared" si="201"/>
        <v>0</v>
      </c>
      <c r="W191">
        <f t="shared" si="195"/>
        <v>0</v>
      </c>
      <c r="X191">
        <f t="shared" si="196"/>
        <v>0</v>
      </c>
      <c r="Y191">
        <f t="shared" si="202"/>
        <v>245718.94199221575</v>
      </c>
      <c r="Z191">
        <f t="shared" si="203"/>
        <v>4913824.0743855229</v>
      </c>
      <c r="AA191">
        <f t="shared" si="197"/>
        <v>4695184.1449037436</v>
      </c>
      <c r="AB191">
        <f t="shared" si="184"/>
        <v>2840456.9836222604</v>
      </c>
      <c r="AC191">
        <f t="shared" si="185"/>
        <v>7754281.0580077842</v>
      </c>
      <c r="AD191">
        <f t="shared" si="186"/>
        <v>-2564804.974747695</v>
      </c>
      <c r="AE191">
        <f t="shared" si="160"/>
        <v>-0.3307598674282049</v>
      </c>
      <c r="AF191">
        <f t="shared" si="187"/>
        <v>2840456.9836222604</v>
      </c>
      <c r="AG191">
        <f t="shared" si="198"/>
        <v>0</v>
      </c>
      <c r="AH191" s="1"/>
    </row>
    <row r="192" spans="5:34" x14ac:dyDescent="0.35">
      <c r="E192" t="e">
        <f t="shared" ref="E192" si="237">(F192-F191)/F191</f>
        <v>#DIV/0!</v>
      </c>
      <c r="F192" t="e">
        <f t="shared" si="200"/>
        <v>#DIV/0!</v>
      </c>
      <c r="H192" s="10">
        <f t="shared" si="189"/>
        <v>44045</v>
      </c>
      <c r="I192">
        <v>165</v>
      </c>
      <c r="J192">
        <f t="shared" si="190"/>
        <v>5159543.0163777396</v>
      </c>
      <c r="K192">
        <f t="shared" si="179"/>
        <v>0</v>
      </c>
      <c r="L192">
        <f t="shared" si="191"/>
        <v>0</v>
      </c>
      <c r="M192">
        <f t="shared" si="180"/>
        <v>0</v>
      </c>
      <c r="N192">
        <f t="shared" si="192"/>
        <v>0</v>
      </c>
      <c r="O192">
        <f t="shared" si="193"/>
        <v>0</v>
      </c>
      <c r="P192">
        <f t="shared" si="181"/>
        <v>0</v>
      </c>
      <c r="Q192">
        <f t="shared" si="182"/>
        <v>0</v>
      </c>
      <c r="R192">
        <f t="shared" si="183"/>
        <v>0</v>
      </c>
      <c r="S192">
        <f t="shared" si="194"/>
        <v>1</v>
      </c>
      <c r="T192">
        <f>IF(I192&gt;$J$5,VLOOKUP(I192-$J$5,I$27:K$568,3,FALSE),0)</f>
        <v>0</v>
      </c>
      <c r="U192">
        <f>IF(I192&gt;$J$6,VLOOKUP(I192-$J$6,I$27:J$568,2,FALSE),0)</f>
        <v>5159543.0163777396</v>
      </c>
      <c r="V192">
        <f t="shared" si="201"/>
        <v>0</v>
      </c>
      <c r="W192">
        <f t="shared" si="195"/>
        <v>0</v>
      </c>
      <c r="X192">
        <f t="shared" si="196"/>
        <v>0</v>
      </c>
      <c r="Y192">
        <f t="shared" si="202"/>
        <v>245718.94199221575</v>
      </c>
      <c r="Z192">
        <f t="shared" si="203"/>
        <v>4913824.0743855229</v>
      </c>
      <c r="AA192">
        <f t="shared" si="197"/>
        <v>4695184.1449037436</v>
      </c>
      <c r="AB192">
        <f t="shared" si="184"/>
        <v>2840456.9836222604</v>
      </c>
      <c r="AC192">
        <f t="shared" si="185"/>
        <v>7754281.0580077842</v>
      </c>
      <c r="AD192">
        <f t="shared" si="186"/>
        <v>-2564804.974747695</v>
      </c>
      <c r="AE192">
        <f t="shared" si="160"/>
        <v>-0.3307598674282049</v>
      </c>
      <c r="AF192">
        <f t="shared" si="187"/>
        <v>2840456.9836222604</v>
      </c>
      <c r="AG192">
        <f t="shared" si="198"/>
        <v>0</v>
      </c>
      <c r="AH192" s="1"/>
    </row>
    <row r="193" spans="5:34" x14ac:dyDescent="0.35">
      <c r="E193" t="e">
        <f t="shared" ref="E193" si="238">(F193-F192)/F192</f>
        <v>#DIV/0!</v>
      </c>
      <c r="F193" t="e">
        <f t="shared" si="200"/>
        <v>#DIV/0!</v>
      </c>
      <c r="H193" s="10">
        <f t="shared" si="189"/>
        <v>44046</v>
      </c>
      <c r="I193">
        <v>166</v>
      </c>
      <c r="J193">
        <f t="shared" si="190"/>
        <v>5159543.0163777396</v>
      </c>
      <c r="K193">
        <f t="shared" si="179"/>
        <v>0</v>
      </c>
      <c r="L193">
        <f t="shared" si="191"/>
        <v>0</v>
      </c>
      <c r="M193">
        <f t="shared" si="180"/>
        <v>0</v>
      </c>
      <c r="N193">
        <f t="shared" si="192"/>
        <v>0</v>
      </c>
      <c r="O193">
        <f t="shared" si="193"/>
        <v>0</v>
      </c>
      <c r="P193">
        <f t="shared" si="181"/>
        <v>0</v>
      </c>
      <c r="Q193">
        <f t="shared" si="182"/>
        <v>0</v>
      </c>
      <c r="R193">
        <f t="shared" si="183"/>
        <v>0</v>
      </c>
      <c r="S193">
        <f t="shared" si="194"/>
        <v>1</v>
      </c>
      <c r="T193">
        <f>IF(I193&gt;$J$5,VLOOKUP(I193-$J$5,I$27:K$568,3,FALSE),0)</f>
        <v>0</v>
      </c>
      <c r="U193">
        <f>IF(I193&gt;$J$6,VLOOKUP(I193-$J$6,I$27:J$568,2,FALSE),0)</f>
        <v>5159543.0163777396</v>
      </c>
      <c r="V193">
        <f t="shared" si="201"/>
        <v>0</v>
      </c>
      <c r="W193">
        <f t="shared" si="195"/>
        <v>0</v>
      </c>
      <c r="X193">
        <f t="shared" si="196"/>
        <v>0</v>
      </c>
      <c r="Y193">
        <f t="shared" si="202"/>
        <v>245718.94199221575</v>
      </c>
      <c r="Z193">
        <f t="shared" si="203"/>
        <v>4913824.0743855229</v>
      </c>
      <c r="AA193">
        <f t="shared" si="197"/>
        <v>4695184.1449037436</v>
      </c>
      <c r="AB193">
        <f t="shared" si="184"/>
        <v>2840456.9836222604</v>
      </c>
      <c r="AC193">
        <f t="shared" si="185"/>
        <v>7754281.0580077842</v>
      </c>
      <c r="AD193">
        <f t="shared" si="186"/>
        <v>-2564804.974747695</v>
      </c>
      <c r="AE193">
        <f t="shared" si="160"/>
        <v>-0.3307598674282049</v>
      </c>
      <c r="AF193">
        <f t="shared" si="187"/>
        <v>2840456.9836222604</v>
      </c>
      <c r="AG193">
        <f t="shared" si="198"/>
        <v>0</v>
      </c>
      <c r="AH193" s="1"/>
    </row>
    <row r="194" spans="5:34" x14ac:dyDescent="0.35">
      <c r="E194" t="e">
        <f t="shared" ref="E194" si="239">(F194-F193)/F193</f>
        <v>#DIV/0!</v>
      </c>
      <c r="F194" t="e">
        <f t="shared" si="200"/>
        <v>#DIV/0!</v>
      </c>
      <c r="H194" s="10">
        <f t="shared" si="189"/>
        <v>44047</v>
      </c>
      <c r="I194">
        <v>167</v>
      </c>
      <c r="J194">
        <f t="shared" si="190"/>
        <v>5159543.0163777396</v>
      </c>
      <c r="K194">
        <f t="shared" si="179"/>
        <v>0</v>
      </c>
      <c r="L194">
        <f t="shared" si="191"/>
        <v>0</v>
      </c>
      <c r="M194">
        <f t="shared" si="180"/>
        <v>0</v>
      </c>
      <c r="N194">
        <f t="shared" si="192"/>
        <v>0</v>
      </c>
      <c r="O194">
        <f t="shared" si="193"/>
        <v>0</v>
      </c>
      <c r="P194">
        <f t="shared" si="181"/>
        <v>0</v>
      </c>
      <c r="Q194">
        <f t="shared" si="182"/>
        <v>0</v>
      </c>
      <c r="R194">
        <f t="shared" si="183"/>
        <v>0</v>
      </c>
      <c r="S194">
        <f t="shared" si="194"/>
        <v>1</v>
      </c>
      <c r="T194">
        <f>IF(I194&gt;$J$5,VLOOKUP(I194-$J$5,I$27:K$568,3,FALSE),0)</f>
        <v>0</v>
      </c>
      <c r="U194">
        <f>IF(I194&gt;$J$6,VLOOKUP(I194-$J$6,I$27:J$568,2,FALSE),0)</f>
        <v>5159543.0163777396</v>
      </c>
      <c r="V194">
        <f t="shared" si="201"/>
        <v>0</v>
      </c>
      <c r="W194">
        <f t="shared" si="195"/>
        <v>0</v>
      </c>
      <c r="X194">
        <f t="shared" si="196"/>
        <v>0</v>
      </c>
      <c r="Y194">
        <f t="shared" si="202"/>
        <v>245718.94199221575</v>
      </c>
      <c r="Z194">
        <f t="shared" si="203"/>
        <v>4913824.0743855229</v>
      </c>
      <c r="AA194">
        <f t="shared" si="197"/>
        <v>4695184.1449037436</v>
      </c>
      <c r="AB194">
        <f t="shared" si="184"/>
        <v>2840456.9836222604</v>
      </c>
      <c r="AC194">
        <f t="shared" si="185"/>
        <v>7754281.0580077842</v>
      </c>
      <c r="AD194">
        <f t="shared" si="186"/>
        <v>-2564804.974747695</v>
      </c>
      <c r="AE194">
        <f t="shared" si="160"/>
        <v>-0.3307598674282049</v>
      </c>
      <c r="AF194">
        <f t="shared" si="187"/>
        <v>2840456.9836222604</v>
      </c>
      <c r="AG194">
        <f t="shared" si="198"/>
        <v>0</v>
      </c>
      <c r="AH194" s="1"/>
    </row>
    <row r="195" spans="5:34" x14ac:dyDescent="0.35">
      <c r="E195" t="e">
        <f t="shared" ref="E195" si="240">(F195-F194)/F194</f>
        <v>#DIV/0!</v>
      </c>
      <c r="F195" t="e">
        <f t="shared" si="200"/>
        <v>#DIV/0!</v>
      </c>
      <c r="H195" s="10">
        <f t="shared" si="189"/>
        <v>44048</v>
      </c>
      <c r="I195">
        <v>168</v>
      </c>
      <c r="J195">
        <f t="shared" si="190"/>
        <v>5159543.0163777396</v>
      </c>
      <c r="K195">
        <f t="shared" si="179"/>
        <v>0</v>
      </c>
      <c r="L195">
        <f t="shared" si="191"/>
        <v>0</v>
      </c>
      <c r="M195">
        <f t="shared" si="180"/>
        <v>0</v>
      </c>
      <c r="N195">
        <f t="shared" si="192"/>
        <v>0</v>
      </c>
      <c r="O195">
        <f t="shared" si="193"/>
        <v>0</v>
      </c>
      <c r="P195">
        <f t="shared" si="181"/>
        <v>0</v>
      </c>
      <c r="Q195">
        <f t="shared" si="182"/>
        <v>0</v>
      </c>
      <c r="R195">
        <f t="shared" si="183"/>
        <v>0</v>
      </c>
      <c r="S195">
        <f t="shared" si="194"/>
        <v>1</v>
      </c>
      <c r="T195">
        <f>IF(I195&gt;$J$5,VLOOKUP(I195-$J$5,I$27:K$568,3,FALSE),0)</f>
        <v>0</v>
      </c>
      <c r="U195">
        <f>IF(I195&gt;$J$6,VLOOKUP(I195-$J$6,I$27:J$568,2,FALSE),0)</f>
        <v>5159543.0163777396</v>
      </c>
      <c r="V195">
        <f t="shared" si="201"/>
        <v>0</v>
      </c>
      <c r="W195">
        <f t="shared" si="195"/>
        <v>0</v>
      </c>
      <c r="X195">
        <f t="shared" si="196"/>
        <v>0</v>
      </c>
      <c r="Y195">
        <f t="shared" si="202"/>
        <v>245718.94199221575</v>
      </c>
      <c r="Z195">
        <f t="shared" si="203"/>
        <v>4913824.0743855229</v>
      </c>
      <c r="AA195">
        <f t="shared" si="197"/>
        <v>4695184.1449037436</v>
      </c>
      <c r="AB195">
        <f t="shared" si="184"/>
        <v>2840456.9836222604</v>
      </c>
      <c r="AC195">
        <f t="shared" si="185"/>
        <v>7754281.0580077842</v>
      </c>
      <c r="AD195">
        <f t="shared" si="186"/>
        <v>-2564804.974747695</v>
      </c>
      <c r="AE195">
        <f t="shared" si="160"/>
        <v>-0.3307598674282049</v>
      </c>
      <c r="AF195">
        <f t="shared" si="187"/>
        <v>2840456.9836222604</v>
      </c>
      <c r="AG195">
        <f t="shared" si="198"/>
        <v>0</v>
      </c>
      <c r="AH195" s="1"/>
    </row>
    <row r="196" spans="5:34" x14ac:dyDescent="0.35">
      <c r="E196" t="e">
        <f t="shared" ref="E196" si="241">(F196-F195)/F195</f>
        <v>#DIV/0!</v>
      </c>
      <c r="F196" t="e">
        <f t="shared" si="200"/>
        <v>#DIV/0!</v>
      </c>
      <c r="H196" s="10">
        <f t="shared" si="189"/>
        <v>44049</v>
      </c>
      <c r="I196">
        <v>169</v>
      </c>
      <c r="J196">
        <f t="shared" si="190"/>
        <v>5159543.0163777396</v>
      </c>
      <c r="K196">
        <f t="shared" si="179"/>
        <v>0</v>
      </c>
      <c r="L196">
        <f t="shared" si="191"/>
        <v>0</v>
      </c>
      <c r="M196">
        <f t="shared" si="180"/>
        <v>0</v>
      </c>
      <c r="N196">
        <f t="shared" si="192"/>
        <v>0</v>
      </c>
      <c r="O196">
        <f t="shared" si="193"/>
        <v>0</v>
      </c>
      <c r="P196">
        <f t="shared" si="181"/>
        <v>0</v>
      </c>
      <c r="Q196">
        <f t="shared" si="182"/>
        <v>0</v>
      </c>
      <c r="R196">
        <f t="shared" si="183"/>
        <v>0</v>
      </c>
      <c r="S196">
        <f t="shared" si="194"/>
        <v>1</v>
      </c>
      <c r="T196">
        <f>IF(I196&gt;$J$5,VLOOKUP(I196-$J$5,I$27:K$568,3,FALSE),0)</f>
        <v>0</v>
      </c>
      <c r="U196">
        <f>IF(I196&gt;$J$6,VLOOKUP(I196-$J$6,I$27:J$568,2,FALSE),0)</f>
        <v>5159543.0163777396</v>
      </c>
      <c r="V196">
        <f t="shared" si="201"/>
        <v>0</v>
      </c>
      <c r="W196">
        <f t="shared" si="195"/>
        <v>0</v>
      </c>
      <c r="X196">
        <f t="shared" si="196"/>
        <v>0</v>
      </c>
      <c r="Y196">
        <f t="shared" si="202"/>
        <v>245718.94199221575</v>
      </c>
      <c r="Z196">
        <f t="shared" si="203"/>
        <v>4913824.0743855229</v>
      </c>
      <c r="AA196">
        <f t="shared" si="197"/>
        <v>4695184.1449037436</v>
      </c>
      <c r="AB196">
        <f t="shared" si="184"/>
        <v>2840456.9836222604</v>
      </c>
      <c r="AC196">
        <f t="shared" si="185"/>
        <v>7754281.0580077842</v>
      </c>
      <c r="AD196">
        <f t="shared" si="186"/>
        <v>-2564804.974747695</v>
      </c>
      <c r="AE196">
        <f t="shared" si="160"/>
        <v>-0.3307598674282049</v>
      </c>
      <c r="AF196">
        <f t="shared" si="187"/>
        <v>2840456.9836222604</v>
      </c>
      <c r="AG196">
        <f t="shared" si="198"/>
        <v>0</v>
      </c>
      <c r="AH196" s="1"/>
    </row>
    <row r="197" spans="5:34" x14ac:dyDescent="0.35">
      <c r="E197" t="e">
        <f t="shared" ref="E197" si="242">(F197-F196)/F196</f>
        <v>#DIV/0!</v>
      </c>
      <c r="F197" t="e">
        <f t="shared" si="200"/>
        <v>#DIV/0!</v>
      </c>
      <c r="H197" s="10">
        <f t="shared" si="189"/>
        <v>44050</v>
      </c>
      <c r="I197">
        <v>170</v>
      </c>
      <c r="J197">
        <f t="shared" si="190"/>
        <v>5159543.0163777396</v>
      </c>
      <c r="K197">
        <f t="shared" si="179"/>
        <v>0</v>
      </c>
      <c r="L197">
        <f t="shared" si="191"/>
        <v>0</v>
      </c>
      <c r="M197">
        <f t="shared" si="180"/>
        <v>0</v>
      </c>
      <c r="N197">
        <f t="shared" si="192"/>
        <v>0</v>
      </c>
      <c r="O197">
        <f t="shared" si="193"/>
        <v>0</v>
      </c>
      <c r="P197">
        <f t="shared" si="181"/>
        <v>0</v>
      </c>
      <c r="Q197">
        <f t="shared" si="182"/>
        <v>0</v>
      </c>
      <c r="R197">
        <f t="shared" si="183"/>
        <v>0</v>
      </c>
      <c r="S197">
        <f t="shared" si="194"/>
        <v>1</v>
      </c>
      <c r="T197">
        <f>IF(I197&gt;$J$5,VLOOKUP(I197-$J$5,I$27:K$568,3,FALSE),0)</f>
        <v>0</v>
      </c>
      <c r="U197">
        <f>IF(I197&gt;$J$6,VLOOKUP(I197-$J$6,I$27:J$568,2,FALSE),0)</f>
        <v>5159543.0163777396</v>
      </c>
      <c r="V197">
        <f t="shared" si="201"/>
        <v>0</v>
      </c>
      <c r="W197">
        <f t="shared" si="195"/>
        <v>0</v>
      </c>
      <c r="X197">
        <f t="shared" si="196"/>
        <v>0</v>
      </c>
      <c r="Y197">
        <f t="shared" si="202"/>
        <v>245718.94199221575</v>
      </c>
      <c r="Z197">
        <f t="shared" si="203"/>
        <v>4913824.0743855229</v>
      </c>
      <c r="AA197">
        <f t="shared" si="197"/>
        <v>4695184.1449037436</v>
      </c>
      <c r="AB197">
        <f t="shared" si="184"/>
        <v>2840456.9836222604</v>
      </c>
      <c r="AC197">
        <f t="shared" si="185"/>
        <v>7754281.0580077842</v>
      </c>
      <c r="AD197">
        <f t="shared" si="186"/>
        <v>-2564804.974747695</v>
      </c>
      <c r="AE197">
        <f t="shared" si="160"/>
        <v>-0.3307598674282049</v>
      </c>
      <c r="AF197">
        <f t="shared" si="187"/>
        <v>2840456.9836222604</v>
      </c>
      <c r="AG197">
        <f t="shared" si="198"/>
        <v>0</v>
      </c>
      <c r="AH197" s="1"/>
    </row>
    <row r="198" spans="5:34" x14ac:dyDescent="0.35">
      <c r="E198" t="e">
        <f t="shared" ref="E198" si="243">(F198-F197)/F197</f>
        <v>#DIV/0!</v>
      </c>
      <c r="F198" t="e">
        <f t="shared" si="200"/>
        <v>#DIV/0!</v>
      </c>
      <c r="H198" s="10">
        <f t="shared" si="189"/>
        <v>44051</v>
      </c>
      <c r="I198">
        <v>171</v>
      </c>
      <c r="J198">
        <f t="shared" si="190"/>
        <v>5159543.0163777396</v>
      </c>
      <c r="K198">
        <f t="shared" si="179"/>
        <v>0</v>
      </c>
      <c r="L198">
        <f t="shared" si="191"/>
        <v>0</v>
      </c>
      <c r="M198">
        <f t="shared" si="180"/>
        <v>0</v>
      </c>
      <c r="N198">
        <f t="shared" si="192"/>
        <v>0</v>
      </c>
      <c r="O198">
        <f t="shared" si="193"/>
        <v>0</v>
      </c>
      <c r="P198">
        <f t="shared" si="181"/>
        <v>0</v>
      </c>
      <c r="Q198">
        <f t="shared" si="182"/>
        <v>0</v>
      </c>
      <c r="R198">
        <f t="shared" si="183"/>
        <v>0</v>
      </c>
      <c r="S198">
        <f t="shared" si="194"/>
        <v>1</v>
      </c>
      <c r="T198">
        <f>IF(I198&gt;$J$5,VLOOKUP(I198-$J$5,I$27:K$568,3,FALSE),0)</f>
        <v>0</v>
      </c>
      <c r="U198">
        <f>IF(I198&gt;$J$6,VLOOKUP(I198-$J$6,I$27:J$568,2,FALSE),0)</f>
        <v>5159543.0163777396</v>
      </c>
      <c r="V198">
        <f t="shared" si="201"/>
        <v>0</v>
      </c>
      <c r="W198">
        <f t="shared" si="195"/>
        <v>0</v>
      </c>
      <c r="X198">
        <f t="shared" si="196"/>
        <v>0</v>
      </c>
      <c r="Y198">
        <f t="shared" si="202"/>
        <v>245718.94199221575</v>
      </c>
      <c r="Z198">
        <f t="shared" si="203"/>
        <v>4913824.0743855229</v>
      </c>
      <c r="AA198">
        <f t="shared" si="197"/>
        <v>4695184.1449037436</v>
      </c>
      <c r="AB198">
        <f t="shared" si="184"/>
        <v>2840456.9836222604</v>
      </c>
      <c r="AC198">
        <f t="shared" si="185"/>
        <v>7754281.0580077842</v>
      </c>
      <c r="AD198">
        <f t="shared" si="186"/>
        <v>-2564804.974747695</v>
      </c>
      <c r="AE198">
        <f t="shared" si="160"/>
        <v>-0.3307598674282049</v>
      </c>
      <c r="AF198">
        <f t="shared" si="187"/>
        <v>2840456.9836222604</v>
      </c>
      <c r="AG198">
        <f t="shared" si="198"/>
        <v>0</v>
      </c>
      <c r="AH198" s="1"/>
    </row>
    <row r="199" spans="5:34" x14ac:dyDescent="0.35">
      <c r="E199" t="e">
        <f t="shared" ref="E199" si="244">(F199-F198)/F198</f>
        <v>#DIV/0!</v>
      </c>
      <c r="F199" t="e">
        <f t="shared" si="200"/>
        <v>#DIV/0!</v>
      </c>
      <c r="H199" s="10">
        <f t="shared" si="189"/>
        <v>44052</v>
      </c>
      <c r="I199">
        <v>172</v>
      </c>
      <c r="J199">
        <f t="shared" si="190"/>
        <v>5159543.0163777396</v>
      </c>
      <c r="K199">
        <f t="shared" si="179"/>
        <v>0</v>
      </c>
      <c r="L199">
        <f t="shared" si="191"/>
        <v>0</v>
      </c>
      <c r="M199">
        <f t="shared" si="180"/>
        <v>0</v>
      </c>
      <c r="N199">
        <f t="shared" si="192"/>
        <v>0</v>
      </c>
      <c r="O199">
        <f t="shared" si="193"/>
        <v>0</v>
      </c>
      <c r="P199">
        <f t="shared" si="181"/>
        <v>0</v>
      </c>
      <c r="Q199">
        <f t="shared" si="182"/>
        <v>0</v>
      </c>
      <c r="R199">
        <f t="shared" si="183"/>
        <v>0</v>
      </c>
      <c r="S199">
        <f t="shared" si="194"/>
        <v>1</v>
      </c>
      <c r="T199">
        <f>IF(I199&gt;$J$5,VLOOKUP(I199-$J$5,I$27:K$568,3,FALSE),0)</f>
        <v>0</v>
      </c>
      <c r="U199">
        <f>IF(I199&gt;$J$6,VLOOKUP(I199-$J$6,I$27:J$568,2,FALSE),0)</f>
        <v>5159543.0163777396</v>
      </c>
      <c r="V199">
        <f t="shared" si="201"/>
        <v>0</v>
      </c>
      <c r="W199">
        <f t="shared" si="195"/>
        <v>0</v>
      </c>
      <c r="X199">
        <f t="shared" si="196"/>
        <v>0</v>
      </c>
      <c r="Y199">
        <f t="shared" si="202"/>
        <v>245718.94199221575</v>
      </c>
      <c r="Z199">
        <f t="shared" si="203"/>
        <v>4913824.0743855229</v>
      </c>
      <c r="AA199">
        <f t="shared" si="197"/>
        <v>4695184.1449037436</v>
      </c>
      <c r="AB199">
        <f t="shared" si="184"/>
        <v>2840456.9836222604</v>
      </c>
      <c r="AC199">
        <f t="shared" si="185"/>
        <v>7754281.0580077842</v>
      </c>
      <c r="AD199">
        <f t="shared" si="186"/>
        <v>-2564804.974747695</v>
      </c>
      <c r="AE199">
        <f t="shared" si="160"/>
        <v>-0.3307598674282049</v>
      </c>
      <c r="AF199">
        <f t="shared" si="187"/>
        <v>2840456.9836222604</v>
      </c>
      <c r="AG199">
        <f t="shared" si="198"/>
        <v>0</v>
      </c>
      <c r="AH199" s="1"/>
    </row>
    <row r="200" spans="5:34" x14ac:dyDescent="0.35">
      <c r="E200" t="e">
        <f t="shared" ref="E200" si="245">(F200-F199)/F199</f>
        <v>#DIV/0!</v>
      </c>
      <c r="F200" t="e">
        <f t="shared" si="200"/>
        <v>#DIV/0!</v>
      </c>
      <c r="H200" s="10">
        <f t="shared" si="189"/>
        <v>44053</v>
      </c>
      <c r="I200">
        <v>173</v>
      </c>
      <c r="J200">
        <f t="shared" si="190"/>
        <v>5159543.0163777396</v>
      </c>
      <c r="K200">
        <f t="shared" si="179"/>
        <v>0</v>
      </c>
      <c r="L200">
        <f t="shared" si="191"/>
        <v>0</v>
      </c>
      <c r="M200">
        <f t="shared" si="180"/>
        <v>0</v>
      </c>
      <c r="N200">
        <f t="shared" si="192"/>
        <v>0</v>
      </c>
      <c r="O200">
        <f t="shared" si="193"/>
        <v>0</v>
      </c>
      <c r="P200">
        <f t="shared" si="181"/>
        <v>0</v>
      </c>
      <c r="Q200">
        <f t="shared" si="182"/>
        <v>0</v>
      </c>
      <c r="R200">
        <f t="shared" si="183"/>
        <v>0</v>
      </c>
      <c r="S200">
        <f t="shared" si="194"/>
        <v>1</v>
      </c>
      <c r="T200">
        <f>IF(I200&gt;$J$5,VLOOKUP(I200-$J$5,I$27:K$568,3,FALSE),0)</f>
        <v>0</v>
      </c>
      <c r="U200">
        <f>IF(I200&gt;$J$6,VLOOKUP(I200-$J$6,I$27:J$568,2,FALSE),0)</f>
        <v>5159543.0163777396</v>
      </c>
      <c r="V200">
        <f t="shared" si="201"/>
        <v>0</v>
      </c>
      <c r="W200">
        <f t="shared" si="195"/>
        <v>0</v>
      </c>
      <c r="X200">
        <f t="shared" si="196"/>
        <v>0</v>
      </c>
      <c r="Y200">
        <f t="shared" si="202"/>
        <v>245718.94199221575</v>
      </c>
      <c r="Z200">
        <f t="shared" si="203"/>
        <v>4913824.0743855229</v>
      </c>
      <c r="AA200">
        <f t="shared" si="197"/>
        <v>4695184.1449037436</v>
      </c>
      <c r="AB200">
        <f t="shared" si="184"/>
        <v>2840456.9836222604</v>
      </c>
      <c r="AC200">
        <f t="shared" si="185"/>
        <v>7754281.0580077842</v>
      </c>
      <c r="AD200">
        <f t="shared" si="186"/>
        <v>-2564804.974747695</v>
      </c>
      <c r="AE200">
        <f t="shared" si="160"/>
        <v>-0.3307598674282049</v>
      </c>
      <c r="AF200">
        <f t="shared" si="187"/>
        <v>2840456.9836222604</v>
      </c>
      <c r="AG200">
        <f t="shared" si="198"/>
        <v>0</v>
      </c>
      <c r="AH200" s="1"/>
    </row>
    <row r="201" spans="5:34" x14ac:dyDescent="0.35">
      <c r="E201" t="e">
        <f t="shared" ref="E201" si="246">(F201-F200)/F200</f>
        <v>#DIV/0!</v>
      </c>
      <c r="F201" t="e">
        <f t="shared" si="200"/>
        <v>#DIV/0!</v>
      </c>
      <c r="H201" s="10">
        <f t="shared" si="189"/>
        <v>44054</v>
      </c>
      <c r="I201">
        <v>174</v>
      </c>
      <c r="J201">
        <f t="shared" si="190"/>
        <v>5159543.0163777396</v>
      </c>
      <c r="K201">
        <f t="shared" si="179"/>
        <v>0</v>
      </c>
      <c r="L201">
        <f t="shared" si="191"/>
        <v>0</v>
      </c>
      <c r="M201">
        <f t="shared" si="180"/>
        <v>0</v>
      </c>
      <c r="N201">
        <f t="shared" si="192"/>
        <v>0</v>
      </c>
      <c r="O201">
        <f t="shared" si="193"/>
        <v>0</v>
      </c>
      <c r="P201">
        <f t="shared" si="181"/>
        <v>0</v>
      </c>
      <c r="Q201">
        <f t="shared" si="182"/>
        <v>0</v>
      </c>
      <c r="R201">
        <f t="shared" si="183"/>
        <v>0</v>
      </c>
      <c r="S201">
        <f t="shared" si="194"/>
        <v>1</v>
      </c>
      <c r="T201">
        <f>IF(I201&gt;$J$5,VLOOKUP(I201-$J$5,I$27:K$568,3,FALSE),0)</f>
        <v>0</v>
      </c>
      <c r="U201">
        <f>IF(I201&gt;$J$6,VLOOKUP(I201-$J$6,I$27:J$568,2,FALSE),0)</f>
        <v>5159543.0163777396</v>
      </c>
      <c r="V201">
        <f t="shared" si="201"/>
        <v>0</v>
      </c>
      <c r="W201">
        <f t="shared" si="195"/>
        <v>0</v>
      </c>
      <c r="X201">
        <f t="shared" si="196"/>
        <v>0</v>
      </c>
      <c r="Y201">
        <f t="shared" si="202"/>
        <v>245718.94199221575</v>
      </c>
      <c r="Z201">
        <f t="shared" si="203"/>
        <v>4913824.0743855229</v>
      </c>
      <c r="AA201">
        <f t="shared" si="197"/>
        <v>4695184.1449037436</v>
      </c>
      <c r="AB201">
        <f t="shared" si="184"/>
        <v>2840456.9836222604</v>
      </c>
      <c r="AC201">
        <f t="shared" si="185"/>
        <v>7754281.0580077842</v>
      </c>
      <c r="AD201">
        <f t="shared" si="186"/>
        <v>-2564804.974747695</v>
      </c>
      <c r="AE201">
        <f t="shared" si="160"/>
        <v>-0.3307598674282049</v>
      </c>
      <c r="AF201">
        <f t="shared" si="187"/>
        <v>2840456.9836222604</v>
      </c>
      <c r="AG201">
        <f t="shared" si="198"/>
        <v>0</v>
      </c>
      <c r="AH201" s="1"/>
    </row>
    <row r="202" spans="5:34" x14ac:dyDescent="0.35">
      <c r="E202" t="e">
        <f t="shared" ref="E202" si="247">(F202-F201)/F201</f>
        <v>#DIV/0!</v>
      </c>
      <c r="F202" t="e">
        <f t="shared" si="200"/>
        <v>#DIV/0!</v>
      </c>
      <c r="H202" s="10">
        <f t="shared" si="189"/>
        <v>44055</v>
      </c>
      <c r="I202">
        <v>175</v>
      </c>
      <c r="J202">
        <f t="shared" si="190"/>
        <v>5159543.0163777396</v>
      </c>
      <c r="K202">
        <f t="shared" si="179"/>
        <v>0</v>
      </c>
      <c r="L202">
        <f t="shared" si="191"/>
        <v>0</v>
      </c>
      <c r="M202">
        <f t="shared" si="180"/>
        <v>0</v>
      </c>
      <c r="N202">
        <f t="shared" si="192"/>
        <v>0</v>
      </c>
      <c r="O202">
        <f t="shared" si="193"/>
        <v>0</v>
      </c>
      <c r="P202">
        <f t="shared" si="181"/>
        <v>0</v>
      </c>
      <c r="Q202">
        <f t="shared" si="182"/>
        <v>0</v>
      </c>
      <c r="R202">
        <f t="shared" si="183"/>
        <v>0</v>
      </c>
      <c r="S202">
        <f t="shared" si="194"/>
        <v>1</v>
      </c>
      <c r="T202">
        <f>IF(I202&gt;$J$5,VLOOKUP(I202-$J$5,I$27:K$568,3,FALSE),0)</f>
        <v>0</v>
      </c>
      <c r="U202">
        <f>IF(I202&gt;$J$6,VLOOKUP(I202-$J$6,I$27:J$568,2,FALSE),0)</f>
        <v>5159543.0163777396</v>
      </c>
      <c r="V202">
        <f t="shared" si="201"/>
        <v>0</v>
      </c>
      <c r="W202">
        <f t="shared" si="195"/>
        <v>0</v>
      </c>
      <c r="X202">
        <f t="shared" si="196"/>
        <v>0</v>
      </c>
      <c r="Y202">
        <f t="shared" si="202"/>
        <v>245718.94199221575</v>
      </c>
      <c r="Z202">
        <f t="shared" si="203"/>
        <v>4913824.0743855229</v>
      </c>
      <c r="AA202">
        <f t="shared" si="197"/>
        <v>4695184.1449037436</v>
      </c>
      <c r="AB202">
        <f t="shared" si="184"/>
        <v>2840456.9836222604</v>
      </c>
      <c r="AC202">
        <f t="shared" si="185"/>
        <v>7754281.0580077842</v>
      </c>
      <c r="AD202">
        <f t="shared" si="186"/>
        <v>-2564804.974747695</v>
      </c>
      <c r="AE202">
        <f t="shared" ref="AE202:AE231" si="248">AD202/AC202</f>
        <v>-0.3307598674282049</v>
      </c>
      <c r="AF202">
        <f t="shared" si="187"/>
        <v>2840456.9836222604</v>
      </c>
      <c r="AG202">
        <f t="shared" si="198"/>
        <v>0</v>
      </c>
      <c r="AH202" s="1"/>
    </row>
    <row r="203" spans="5:34" x14ac:dyDescent="0.35">
      <c r="E203" t="e">
        <f t="shared" ref="E203" si="249">(F203-F202)/F202</f>
        <v>#DIV/0!</v>
      </c>
      <c r="F203" t="e">
        <f t="shared" si="200"/>
        <v>#DIV/0!</v>
      </c>
      <c r="H203" s="10">
        <f t="shared" si="189"/>
        <v>44056</v>
      </c>
      <c r="I203">
        <v>176</v>
      </c>
      <c r="J203">
        <f t="shared" si="190"/>
        <v>5159543.0163777396</v>
      </c>
      <c r="K203">
        <f t="shared" si="179"/>
        <v>0</v>
      </c>
      <c r="L203">
        <f t="shared" si="191"/>
        <v>0</v>
      </c>
      <c r="M203">
        <f t="shared" si="180"/>
        <v>0</v>
      </c>
      <c r="N203">
        <f t="shared" si="192"/>
        <v>0</v>
      </c>
      <c r="O203">
        <f t="shared" si="193"/>
        <v>0</v>
      </c>
      <c r="P203">
        <f t="shared" si="181"/>
        <v>0</v>
      </c>
      <c r="Q203">
        <f t="shared" si="182"/>
        <v>0</v>
      </c>
      <c r="R203">
        <f t="shared" si="183"/>
        <v>0</v>
      </c>
      <c r="S203">
        <f t="shared" si="194"/>
        <v>1</v>
      </c>
      <c r="T203">
        <f>IF(I203&gt;$J$5,VLOOKUP(I203-$J$5,I$27:K$568,3,FALSE),0)</f>
        <v>0</v>
      </c>
      <c r="U203">
        <f>IF(I203&gt;$J$6,VLOOKUP(I203-$J$6,I$27:J$568,2,FALSE),0)</f>
        <v>5159543.0163777396</v>
      </c>
      <c r="V203">
        <f t="shared" si="201"/>
        <v>0</v>
      </c>
      <c r="W203">
        <f t="shared" si="195"/>
        <v>0</v>
      </c>
      <c r="X203">
        <f t="shared" si="196"/>
        <v>0</v>
      </c>
      <c r="Y203">
        <f t="shared" si="202"/>
        <v>245718.94199221575</v>
      </c>
      <c r="Z203">
        <f t="shared" si="203"/>
        <v>4913824.0743855229</v>
      </c>
      <c r="AA203">
        <f t="shared" si="197"/>
        <v>4695184.1449037436</v>
      </c>
      <c r="AB203">
        <f t="shared" si="184"/>
        <v>2840456.9836222604</v>
      </c>
      <c r="AC203">
        <f t="shared" si="185"/>
        <v>7754281.0580077842</v>
      </c>
      <c r="AD203">
        <f t="shared" si="186"/>
        <v>-2564804.974747695</v>
      </c>
      <c r="AE203">
        <f t="shared" si="248"/>
        <v>-0.3307598674282049</v>
      </c>
      <c r="AF203">
        <f t="shared" si="187"/>
        <v>2840456.9836222604</v>
      </c>
      <c r="AG203">
        <f t="shared" si="198"/>
        <v>0</v>
      </c>
      <c r="AH203" s="1"/>
    </row>
    <row r="204" spans="5:34" x14ac:dyDescent="0.35">
      <c r="E204" t="e">
        <f t="shared" ref="E204" si="250">(F204-F203)/F203</f>
        <v>#DIV/0!</v>
      </c>
      <c r="F204" t="e">
        <f t="shared" si="200"/>
        <v>#DIV/0!</v>
      </c>
      <c r="H204" s="10">
        <f t="shared" si="189"/>
        <v>44057</v>
      </c>
      <c r="I204">
        <v>177</v>
      </c>
      <c r="J204">
        <f t="shared" si="190"/>
        <v>5159543.0163777396</v>
      </c>
      <c r="K204">
        <f t="shared" si="179"/>
        <v>0</v>
      </c>
      <c r="L204">
        <f t="shared" si="191"/>
        <v>0</v>
      </c>
      <c r="M204">
        <f t="shared" si="180"/>
        <v>0</v>
      </c>
      <c r="N204">
        <f t="shared" si="192"/>
        <v>0</v>
      </c>
      <c r="O204">
        <f t="shared" si="193"/>
        <v>0</v>
      </c>
      <c r="P204">
        <f t="shared" si="181"/>
        <v>0</v>
      </c>
      <c r="Q204">
        <f t="shared" si="182"/>
        <v>0</v>
      </c>
      <c r="R204">
        <f t="shared" si="183"/>
        <v>0</v>
      </c>
      <c r="S204">
        <f t="shared" si="194"/>
        <v>1</v>
      </c>
      <c r="T204">
        <f>IF(I204&gt;$J$5,VLOOKUP(I204-$J$5,I$27:K$568,3,FALSE),0)</f>
        <v>0</v>
      </c>
      <c r="U204">
        <f>IF(I204&gt;$J$6,VLOOKUP(I204-$J$6,I$27:J$568,2,FALSE),0)</f>
        <v>5159543.0163777396</v>
      </c>
      <c r="V204">
        <f t="shared" si="201"/>
        <v>0</v>
      </c>
      <c r="W204">
        <f t="shared" si="195"/>
        <v>0</v>
      </c>
      <c r="X204">
        <f t="shared" si="196"/>
        <v>0</v>
      </c>
      <c r="Y204">
        <f t="shared" si="202"/>
        <v>245718.94199221575</v>
      </c>
      <c r="Z204">
        <f t="shared" si="203"/>
        <v>4913824.0743855229</v>
      </c>
      <c r="AA204">
        <f t="shared" si="197"/>
        <v>4695184.1449037436</v>
      </c>
      <c r="AB204">
        <f t="shared" si="184"/>
        <v>2840456.9836222604</v>
      </c>
      <c r="AC204">
        <f t="shared" si="185"/>
        <v>7754281.0580077842</v>
      </c>
      <c r="AD204">
        <f t="shared" si="186"/>
        <v>-2564804.974747695</v>
      </c>
      <c r="AE204">
        <f t="shared" si="248"/>
        <v>-0.3307598674282049</v>
      </c>
      <c r="AF204">
        <f t="shared" si="187"/>
        <v>2840456.9836222604</v>
      </c>
      <c r="AG204">
        <f t="shared" si="198"/>
        <v>0</v>
      </c>
      <c r="AH204" s="1"/>
    </row>
    <row r="205" spans="5:34" x14ac:dyDescent="0.35">
      <c r="E205" t="e">
        <f t="shared" ref="E205" si="251">(F205-F204)/F204</f>
        <v>#DIV/0!</v>
      </c>
      <c r="F205" t="e">
        <f t="shared" si="200"/>
        <v>#DIV/0!</v>
      </c>
      <c r="H205" s="10">
        <f t="shared" si="189"/>
        <v>44058</v>
      </c>
      <c r="I205">
        <v>178</v>
      </c>
      <c r="J205">
        <f t="shared" si="190"/>
        <v>5159543.0163777396</v>
      </c>
      <c r="K205">
        <f t="shared" si="179"/>
        <v>0</v>
      </c>
      <c r="L205">
        <f t="shared" si="191"/>
        <v>0</v>
      </c>
      <c r="M205">
        <f t="shared" si="180"/>
        <v>0</v>
      </c>
      <c r="N205">
        <f t="shared" si="192"/>
        <v>0</v>
      </c>
      <c r="O205">
        <f t="shared" si="193"/>
        <v>0</v>
      </c>
      <c r="P205">
        <f t="shared" si="181"/>
        <v>0</v>
      </c>
      <c r="Q205">
        <f t="shared" si="182"/>
        <v>0</v>
      </c>
      <c r="R205">
        <f t="shared" si="183"/>
        <v>0</v>
      </c>
      <c r="S205">
        <f t="shared" si="194"/>
        <v>1</v>
      </c>
      <c r="T205">
        <f>IF(I205&gt;$J$5,VLOOKUP(I205-$J$5,I$27:K$568,3,FALSE),0)</f>
        <v>0</v>
      </c>
      <c r="U205">
        <f>IF(I205&gt;$J$6,VLOOKUP(I205-$J$6,I$27:J$568,2,FALSE),0)</f>
        <v>5159543.0163777396</v>
      </c>
      <c r="V205">
        <f t="shared" si="201"/>
        <v>0</v>
      </c>
      <c r="W205">
        <f t="shared" si="195"/>
        <v>0</v>
      </c>
      <c r="X205">
        <f t="shared" si="196"/>
        <v>0</v>
      </c>
      <c r="Y205">
        <f t="shared" si="202"/>
        <v>245718.94199221575</v>
      </c>
      <c r="Z205">
        <f t="shared" si="203"/>
        <v>4913824.0743855229</v>
      </c>
      <c r="AA205">
        <f t="shared" si="197"/>
        <v>4695184.1449037436</v>
      </c>
      <c r="AB205">
        <f t="shared" si="184"/>
        <v>2840456.9836222604</v>
      </c>
      <c r="AC205">
        <f t="shared" si="185"/>
        <v>7754281.0580077842</v>
      </c>
      <c r="AD205">
        <f t="shared" si="186"/>
        <v>-2564804.974747695</v>
      </c>
      <c r="AE205">
        <f t="shared" si="248"/>
        <v>-0.3307598674282049</v>
      </c>
      <c r="AF205">
        <f t="shared" si="187"/>
        <v>2840456.9836222604</v>
      </c>
      <c r="AG205">
        <f t="shared" si="198"/>
        <v>0</v>
      </c>
      <c r="AH205" s="1"/>
    </row>
    <row r="206" spans="5:34" x14ac:dyDescent="0.35">
      <c r="E206" t="e">
        <f t="shared" ref="E206" si="252">(F206-F205)/F205</f>
        <v>#DIV/0!</v>
      </c>
      <c r="F206" t="e">
        <f t="shared" si="200"/>
        <v>#DIV/0!</v>
      </c>
      <c r="H206" s="10">
        <f t="shared" si="189"/>
        <v>44059</v>
      </c>
      <c r="I206">
        <v>179</v>
      </c>
      <c r="J206">
        <f t="shared" si="190"/>
        <v>5159543.0163777396</v>
      </c>
      <c r="K206">
        <f t="shared" si="179"/>
        <v>0</v>
      </c>
      <c r="L206">
        <f t="shared" si="191"/>
        <v>0</v>
      </c>
      <c r="M206">
        <f t="shared" si="180"/>
        <v>0</v>
      </c>
      <c r="N206">
        <f t="shared" si="192"/>
        <v>0</v>
      </c>
      <c r="O206">
        <f t="shared" si="193"/>
        <v>0</v>
      </c>
      <c r="P206">
        <f t="shared" si="181"/>
        <v>0</v>
      </c>
      <c r="Q206">
        <f t="shared" si="182"/>
        <v>0</v>
      </c>
      <c r="R206">
        <f t="shared" si="183"/>
        <v>0</v>
      </c>
      <c r="S206">
        <f t="shared" si="194"/>
        <v>1</v>
      </c>
      <c r="T206">
        <f>IF(I206&gt;$J$5,VLOOKUP(I206-$J$5,I$27:K$568,3,FALSE),0)</f>
        <v>0</v>
      </c>
      <c r="U206">
        <f>IF(I206&gt;$J$6,VLOOKUP(I206-$J$6,I$27:J$568,2,FALSE),0)</f>
        <v>5159543.0163777396</v>
      </c>
      <c r="V206">
        <f t="shared" si="201"/>
        <v>0</v>
      </c>
      <c r="W206">
        <f t="shared" si="195"/>
        <v>0</v>
      </c>
      <c r="X206">
        <f t="shared" si="196"/>
        <v>0</v>
      </c>
      <c r="Y206">
        <f t="shared" si="202"/>
        <v>245718.94199221575</v>
      </c>
      <c r="Z206">
        <f t="shared" si="203"/>
        <v>4913824.0743855229</v>
      </c>
      <c r="AA206">
        <f t="shared" si="197"/>
        <v>4695184.1449037436</v>
      </c>
      <c r="AB206">
        <f t="shared" si="184"/>
        <v>2840456.9836222604</v>
      </c>
      <c r="AC206">
        <f t="shared" si="185"/>
        <v>7754281.0580077842</v>
      </c>
      <c r="AD206">
        <f t="shared" si="186"/>
        <v>-2564804.974747695</v>
      </c>
      <c r="AE206">
        <f t="shared" si="248"/>
        <v>-0.3307598674282049</v>
      </c>
      <c r="AF206">
        <f t="shared" si="187"/>
        <v>2840456.9836222604</v>
      </c>
      <c r="AG206">
        <f t="shared" si="198"/>
        <v>0</v>
      </c>
      <c r="AH206" s="1"/>
    </row>
    <row r="207" spans="5:34" x14ac:dyDescent="0.35">
      <c r="E207" t="e">
        <f t="shared" ref="E207" si="253">(F207-F206)/F206</f>
        <v>#DIV/0!</v>
      </c>
      <c r="F207" t="e">
        <f t="shared" si="200"/>
        <v>#DIV/0!</v>
      </c>
      <c r="H207" s="10">
        <f t="shared" si="189"/>
        <v>44060</v>
      </c>
      <c r="I207">
        <v>180</v>
      </c>
      <c r="J207">
        <f t="shared" si="190"/>
        <v>5159543.0163777396</v>
      </c>
      <c r="K207">
        <f t="shared" si="179"/>
        <v>0</v>
      </c>
      <c r="L207">
        <f t="shared" si="191"/>
        <v>0</v>
      </c>
      <c r="M207">
        <f t="shared" si="180"/>
        <v>0</v>
      </c>
      <c r="N207">
        <f t="shared" si="192"/>
        <v>0</v>
      </c>
      <c r="O207">
        <f t="shared" si="193"/>
        <v>0</v>
      </c>
      <c r="P207">
        <f t="shared" si="181"/>
        <v>0</v>
      </c>
      <c r="Q207">
        <f t="shared" si="182"/>
        <v>0</v>
      </c>
      <c r="R207">
        <f t="shared" si="183"/>
        <v>0</v>
      </c>
      <c r="S207">
        <f t="shared" si="194"/>
        <v>1</v>
      </c>
      <c r="T207">
        <f>IF(I207&gt;$J$5,VLOOKUP(I207-$J$5,I$27:K$568,3,FALSE),0)</f>
        <v>0</v>
      </c>
      <c r="U207">
        <f>IF(I207&gt;$J$6,VLOOKUP(I207-$J$6,I$27:J$568,2,FALSE),0)</f>
        <v>5159543.0163777396</v>
      </c>
      <c r="V207">
        <f t="shared" si="201"/>
        <v>0</v>
      </c>
      <c r="W207">
        <f t="shared" si="195"/>
        <v>0</v>
      </c>
      <c r="X207">
        <f t="shared" si="196"/>
        <v>0</v>
      </c>
      <c r="Y207">
        <f t="shared" si="202"/>
        <v>245718.94199221575</v>
      </c>
      <c r="Z207">
        <f t="shared" si="203"/>
        <v>4913824.0743855229</v>
      </c>
      <c r="AA207">
        <f t="shared" si="197"/>
        <v>4695184.1449037436</v>
      </c>
      <c r="AB207">
        <f t="shared" si="184"/>
        <v>2840456.9836222604</v>
      </c>
      <c r="AC207">
        <f t="shared" si="185"/>
        <v>7754281.0580077842</v>
      </c>
      <c r="AD207">
        <f t="shared" si="186"/>
        <v>-2564804.974747695</v>
      </c>
      <c r="AE207">
        <f t="shared" si="248"/>
        <v>-0.3307598674282049</v>
      </c>
      <c r="AF207">
        <f t="shared" si="187"/>
        <v>2840456.9836222604</v>
      </c>
      <c r="AG207">
        <f t="shared" si="198"/>
        <v>0</v>
      </c>
      <c r="AH207" s="1"/>
    </row>
    <row r="208" spans="5:34" x14ac:dyDescent="0.35">
      <c r="E208" t="e">
        <f t="shared" ref="E208" si="254">(F208-F207)/F207</f>
        <v>#DIV/0!</v>
      </c>
      <c r="F208" t="e">
        <f t="shared" si="200"/>
        <v>#DIV/0!</v>
      </c>
      <c r="H208" s="10">
        <f t="shared" si="189"/>
        <v>44061</v>
      </c>
      <c r="I208">
        <v>181</v>
      </c>
      <c r="J208">
        <f t="shared" si="190"/>
        <v>5159543.0163777396</v>
      </c>
      <c r="K208">
        <f t="shared" si="179"/>
        <v>0</v>
      </c>
      <c r="L208">
        <f t="shared" si="191"/>
        <v>0</v>
      </c>
      <c r="M208">
        <f t="shared" si="180"/>
        <v>0</v>
      </c>
      <c r="N208">
        <f t="shared" si="192"/>
        <v>0</v>
      </c>
      <c r="O208">
        <f t="shared" si="193"/>
        <v>0</v>
      </c>
      <c r="P208">
        <f t="shared" si="181"/>
        <v>0</v>
      </c>
      <c r="Q208">
        <f t="shared" si="182"/>
        <v>0</v>
      </c>
      <c r="R208">
        <f t="shared" si="183"/>
        <v>0</v>
      </c>
      <c r="S208">
        <f t="shared" si="194"/>
        <v>1</v>
      </c>
      <c r="T208">
        <f>IF(I208&gt;$J$5,VLOOKUP(I208-$J$5,I$27:K$568,3,FALSE),0)</f>
        <v>0</v>
      </c>
      <c r="U208">
        <f>IF(I208&gt;$J$6,VLOOKUP(I208-$J$6,I$27:J$568,2,FALSE),0)</f>
        <v>5159543.0163777396</v>
      </c>
      <c r="V208">
        <f t="shared" si="201"/>
        <v>0</v>
      </c>
      <c r="W208">
        <f t="shared" si="195"/>
        <v>0</v>
      </c>
      <c r="X208">
        <f t="shared" si="196"/>
        <v>0</v>
      </c>
      <c r="Y208">
        <f t="shared" si="202"/>
        <v>245718.94199221575</v>
      </c>
      <c r="Z208">
        <f t="shared" si="203"/>
        <v>4913824.0743855229</v>
      </c>
      <c r="AA208">
        <f t="shared" si="197"/>
        <v>4695184.1449037436</v>
      </c>
      <c r="AB208">
        <f t="shared" si="184"/>
        <v>2840456.9836222604</v>
      </c>
      <c r="AC208">
        <f t="shared" si="185"/>
        <v>7754281.0580077842</v>
      </c>
      <c r="AD208">
        <f t="shared" si="186"/>
        <v>-2564804.974747695</v>
      </c>
      <c r="AE208">
        <f t="shared" si="248"/>
        <v>-0.3307598674282049</v>
      </c>
      <c r="AF208">
        <f t="shared" si="187"/>
        <v>2840456.9836222604</v>
      </c>
      <c r="AG208">
        <f t="shared" si="198"/>
        <v>0</v>
      </c>
      <c r="AH208" s="1"/>
    </row>
    <row r="209" spans="5:34" x14ac:dyDescent="0.35">
      <c r="E209" t="e">
        <f t="shared" ref="E209" si="255">(F209-F208)/F208</f>
        <v>#DIV/0!</v>
      </c>
      <c r="F209" t="e">
        <f t="shared" si="200"/>
        <v>#DIV/0!</v>
      </c>
      <c r="H209" s="10">
        <f t="shared" si="189"/>
        <v>44062</v>
      </c>
      <c r="I209">
        <v>182</v>
      </c>
      <c r="J209">
        <f t="shared" si="190"/>
        <v>5159543.0163777396</v>
      </c>
      <c r="K209">
        <f t="shared" si="179"/>
        <v>0</v>
      </c>
      <c r="L209">
        <f t="shared" si="191"/>
        <v>0</v>
      </c>
      <c r="M209">
        <f t="shared" si="180"/>
        <v>0</v>
      </c>
      <c r="N209">
        <f t="shared" si="192"/>
        <v>0</v>
      </c>
      <c r="O209">
        <f t="shared" si="193"/>
        <v>0</v>
      </c>
      <c r="P209">
        <f t="shared" si="181"/>
        <v>0</v>
      </c>
      <c r="Q209">
        <f t="shared" si="182"/>
        <v>0</v>
      </c>
      <c r="R209">
        <f t="shared" si="183"/>
        <v>0</v>
      </c>
      <c r="S209">
        <f t="shared" si="194"/>
        <v>1</v>
      </c>
      <c r="T209">
        <f>IF(I209&gt;$J$5,VLOOKUP(I209-$J$5,I$27:K$568,3,FALSE),0)</f>
        <v>0</v>
      </c>
      <c r="U209">
        <f>IF(I209&gt;$J$6,VLOOKUP(I209-$J$6,I$27:J$568,2,FALSE),0)</f>
        <v>5159543.0163777396</v>
      </c>
      <c r="V209">
        <f t="shared" si="201"/>
        <v>0</v>
      </c>
      <c r="W209">
        <f t="shared" si="195"/>
        <v>0</v>
      </c>
      <c r="X209">
        <f t="shared" si="196"/>
        <v>0</v>
      </c>
      <c r="Y209">
        <f t="shared" si="202"/>
        <v>245718.94199221575</v>
      </c>
      <c r="Z209">
        <f t="shared" si="203"/>
        <v>4913824.0743855229</v>
      </c>
      <c r="AA209">
        <f t="shared" si="197"/>
        <v>4695184.1449037436</v>
      </c>
      <c r="AB209">
        <f t="shared" si="184"/>
        <v>2840456.9836222604</v>
      </c>
      <c r="AC209">
        <f t="shared" si="185"/>
        <v>7754281.0580077842</v>
      </c>
      <c r="AD209">
        <f t="shared" si="186"/>
        <v>-2564804.974747695</v>
      </c>
      <c r="AE209">
        <f t="shared" si="248"/>
        <v>-0.3307598674282049</v>
      </c>
      <c r="AF209">
        <f t="shared" si="187"/>
        <v>2840456.9836222604</v>
      </c>
      <c r="AG209">
        <f t="shared" si="198"/>
        <v>0</v>
      </c>
      <c r="AH209" s="1"/>
    </row>
    <row r="210" spans="5:34" x14ac:dyDescent="0.35">
      <c r="E210" t="e">
        <f t="shared" ref="E210" si="256">(F210-F209)/F209</f>
        <v>#DIV/0!</v>
      </c>
      <c r="F210" t="e">
        <f t="shared" si="200"/>
        <v>#DIV/0!</v>
      </c>
      <c r="H210" s="10">
        <f t="shared" si="189"/>
        <v>44063</v>
      </c>
      <c r="I210">
        <v>183</v>
      </c>
      <c r="J210">
        <f t="shared" si="190"/>
        <v>5159543.0163777396</v>
      </c>
      <c r="K210">
        <f t="shared" si="179"/>
        <v>0</v>
      </c>
      <c r="L210">
        <f t="shared" si="191"/>
        <v>0</v>
      </c>
      <c r="M210">
        <f t="shared" si="180"/>
        <v>0</v>
      </c>
      <c r="N210">
        <f t="shared" si="192"/>
        <v>0</v>
      </c>
      <c r="O210">
        <f t="shared" si="193"/>
        <v>0</v>
      </c>
      <c r="P210">
        <f t="shared" si="181"/>
        <v>0</v>
      </c>
      <c r="Q210">
        <f t="shared" si="182"/>
        <v>0</v>
      </c>
      <c r="R210">
        <f t="shared" si="183"/>
        <v>0</v>
      </c>
      <c r="S210">
        <f t="shared" si="194"/>
        <v>1</v>
      </c>
      <c r="T210">
        <f>IF(I210&gt;$J$5,VLOOKUP(I210-$J$5,I$27:K$568,3,FALSE),0)</f>
        <v>0</v>
      </c>
      <c r="U210">
        <f>IF(I210&gt;$J$6,VLOOKUP(I210-$J$6,I$27:J$568,2,FALSE),0)</f>
        <v>5159543.0163777396</v>
      </c>
      <c r="V210">
        <f t="shared" si="201"/>
        <v>0</v>
      </c>
      <c r="W210">
        <f t="shared" si="195"/>
        <v>0</v>
      </c>
      <c r="X210">
        <f t="shared" si="196"/>
        <v>0</v>
      </c>
      <c r="Y210">
        <f t="shared" si="202"/>
        <v>245718.94199221575</v>
      </c>
      <c r="Z210">
        <f t="shared" si="203"/>
        <v>4913824.0743855229</v>
      </c>
      <c r="AA210">
        <f t="shared" si="197"/>
        <v>4695184.1449037436</v>
      </c>
      <c r="AB210">
        <f t="shared" si="184"/>
        <v>2840456.9836222604</v>
      </c>
      <c r="AC210">
        <f t="shared" si="185"/>
        <v>7754281.0580077842</v>
      </c>
      <c r="AD210">
        <f t="shared" si="186"/>
        <v>-2564804.974747695</v>
      </c>
      <c r="AE210">
        <f t="shared" si="248"/>
        <v>-0.3307598674282049</v>
      </c>
      <c r="AF210">
        <f t="shared" si="187"/>
        <v>2840456.9836222604</v>
      </c>
      <c r="AG210">
        <f t="shared" si="198"/>
        <v>0</v>
      </c>
      <c r="AH210" s="1"/>
    </row>
    <row r="211" spans="5:34" x14ac:dyDescent="0.35">
      <c r="E211" t="e">
        <f t="shared" ref="E211" si="257">(F211-F210)/F210</f>
        <v>#DIV/0!</v>
      </c>
      <c r="F211" t="e">
        <f t="shared" si="200"/>
        <v>#DIV/0!</v>
      </c>
      <c r="H211" s="10">
        <f t="shared" si="189"/>
        <v>44064</v>
      </c>
      <c r="I211">
        <v>184</v>
      </c>
      <c r="J211">
        <f t="shared" si="190"/>
        <v>5159543.0163777396</v>
      </c>
      <c r="K211">
        <f t="shared" si="179"/>
        <v>0</v>
      </c>
      <c r="L211">
        <f t="shared" si="191"/>
        <v>0</v>
      </c>
      <c r="M211">
        <f t="shared" si="180"/>
        <v>0</v>
      </c>
      <c r="N211">
        <f t="shared" si="192"/>
        <v>0</v>
      </c>
      <c r="O211">
        <f t="shared" si="193"/>
        <v>0</v>
      </c>
      <c r="P211">
        <f t="shared" si="181"/>
        <v>0</v>
      </c>
      <c r="Q211">
        <f t="shared" si="182"/>
        <v>0</v>
      </c>
      <c r="R211">
        <f t="shared" si="183"/>
        <v>0</v>
      </c>
      <c r="S211">
        <f t="shared" si="194"/>
        <v>1</v>
      </c>
      <c r="T211">
        <f>IF(I211&gt;$J$5,VLOOKUP(I211-$J$5,I$27:K$568,3,FALSE),0)</f>
        <v>0</v>
      </c>
      <c r="U211">
        <f>IF(I211&gt;$J$6,VLOOKUP(I211-$J$6,I$27:J$568,2,FALSE),0)</f>
        <v>5159543.0163777396</v>
      </c>
      <c r="V211">
        <f t="shared" si="201"/>
        <v>0</v>
      </c>
      <c r="W211">
        <f t="shared" si="195"/>
        <v>0</v>
      </c>
      <c r="X211">
        <f t="shared" si="196"/>
        <v>0</v>
      </c>
      <c r="Y211">
        <f t="shared" si="202"/>
        <v>245718.94199221575</v>
      </c>
      <c r="Z211">
        <f t="shared" si="203"/>
        <v>4913824.0743855229</v>
      </c>
      <c r="AA211">
        <f t="shared" si="197"/>
        <v>4695184.1449037436</v>
      </c>
      <c r="AB211">
        <f t="shared" si="184"/>
        <v>2840456.9836222604</v>
      </c>
      <c r="AC211">
        <f t="shared" si="185"/>
        <v>7754281.0580077842</v>
      </c>
      <c r="AD211">
        <f t="shared" si="186"/>
        <v>-2564804.974747695</v>
      </c>
      <c r="AE211">
        <f t="shared" si="248"/>
        <v>-0.3307598674282049</v>
      </c>
      <c r="AF211">
        <f t="shared" si="187"/>
        <v>2840456.9836222604</v>
      </c>
      <c r="AG211">
        <f t="shared" si="198"/>
        <v>0</v>
      </c>
      <c r="AH211" s="1"/>
    </row>
    <row r="212" spans="5:34" x14ac:dyDescent="0.35">
      <c r="E212" t="e">
        <f t="shared" ref="E212" si="258">(F212-F211)/F211</f>
        <v>#DIV/0!</v>
      </c>
      <c r="F212" t="e">
        <f t="shared" si="200"/>
        <v>#DIV/0!</v>
      </c>
      <c r="H212" s="10">
        <f t="shared" si="189"/>
        <v>44065</v>
      </c>
      <c r="I212">
        <v>185</v>
      </c>
      <c r="J212">
        <f t="shared" si="190"/>
        <v>5159543.0163777396</v>
      </c>
      <c r="K212">
        <f t="shared" si="179"/>
        <v>0</v>
      </c>
      <c r="L212">
        <f t="shared" si="191"/>
        <v>0</v>
      </c>
      <c r="M212">
        <f t="shared" si="180"/>
        <v>0</v>
      </c>
      <c r="N212">
        <f t="shared" si="192"/>
        <v>0</v>
      </c>
      <c r="O212">
        <f t="shared" si="193"/>
        <v>0</v>
      </c>
      <c r="P212">
        <f t="shared" si="181"/>
        <v>0</v>
      </c>
      <c r="Q212">
        <f t="shared" si="182"/>
        <v>0</v>
      </c>
      <c r="R212">
        <f t="shared" si="183"/>
        <v>0</v>
      </c>
      <c r="S212">
        <f t="shared" si="194"/>
        <v>1</v>
      </c>
      <c r="T212">
        <f>IF(I212&gt;$J$5,VLOOKUP(I212-$J$5,I$27:K$568,3,FALSE),0)</f>
        <v>0</v>
      </c>
      <c r="U212">
        <f>IF(I212&gt;$J$6,VLOOKUP(I212-$J$6,I$27:J$568,2,FALSE),0)</f>
        <v>5159543.0163777396</v>
      </c>
      <c r="V212">
        <f t="shared" si="201"/>
        <v>0</v>
      </c>
      <c r="W212">
        <f t="shared" si="195"/>
        <v>0</v>
      </c>
      <c r="X212">
        <f t="shared" si="196"/>
        <v>0</v>
      </c>
      <c r="Y212">
        <f t="shared" si="202"/>
        <v>245718.94199221575</v>
      </c>
      <c r="Z212">
        <f t="shared" si="203"/>
        <v>4913824.0743855229</v>
      </c>
      <c r="AA212">
        <f t="shared" si="197"/>
        <v>4695184.1449037436</v>
      </c>
      <c r="AB212">
        <f t="shared" si="184"/>
        <v>2840456.9836222604</v>
      </c>
      <c r="AC212">
        <f t="shared" si="185"/>
        <v>7754281.0580077842</v>
      </c>
      <c r="AD212">
        <f t="shared" si="186"/>
        <v>-2564804.974747695</v>
      </c>
      <c r="AE212">
        <f t="shared" si="248"/>
        <v>-0.3307598674282049</v>
      </c>
      <c r="AF212">
        <f t="shared" si="187"/>
        <v>2840456.9836222604</v>
      </c>
      <c r="AG212">
        <f t="shared" si="198"/>
        <v>0</v>
      </c>
      <c r="AH212" s="1"/>
    </row>
    <row r="213" spans="5:34" x14ac:dyDescent="0.35">
      <c r="E213" t="e">
        <f t="shared" ref="E213" si="259">(F213-F212)/F212</f>
        <v>#DIV/0!</v>
      </c>
      <c r="F213" t="e">
        <f t="shared" si="200"/>
        <v>#DIV/0!</v>
      </c>
      <c r="H213" s="10">
        <f t="shared" si="189"/>
        <v>44066</v>
      </c>
      <c r="I213">
        <v>186</v>
      </c>
      <c r="J213">
        <f t="shared" si="190"/>
        <v>5159543.0163777396</v>
      </c>
      <c r="K213">
        <f t="shared" si="179"/>
        <v>0</v>
      </c>
      <c r="L213">
        <f t="shared" si="191"/>
        <v>0</v>
      </c>
      <c r="M213">
        <f t="shared" si="180"/>
        <v>0</v>
      </c>
      <c r="N213">
        <f t="shared" si="192"/>
        <v>0</v>
      </c>
      <c r="O213">
        <f t="shared" si="193"/>
        <v>0</v>
      </c>
      <c r="P213">
        <f t="shared" si="181"/>
        <v>0</v>
      </c>
      <c r="Q213">
        <f t="shared" si="182"/>
        <v>0</v>
      </c>
      <c r="R213">
        <f t="shared" si="183"/>
        <v>0</v>
      </c>
      <c r="S213">
        <f t="shared" si="194"/>
        <v>1</v>
      </c>
      <c r="T213">
        <f>IF(I213&gt;$J$5,VLOOKUP(I213-$J$5,I$27:K$568,3,FALSE),0)</f>
        <v>0</v>
      </c>
      <c r="U213">
        <f>IF(I213&gt;$J$6,VLOOKUP(I213-$J$6,I$27:J$568,2,FALSE),0)</f>
        <v>5159543.0163777396</v>
      </c>
      <c r="V213">
        <f t="shared" si="201"/>
        <v>0</v>
      </c>
      <c r="W213">
        <f t="shared" si="195"/>
        <v>0</v>
      </c>
      <c r="X213">
        <f t="shared" si="196"/>
        <v>0</v>
      </c>
      <c r="Y213">
        <f t="shared" si="202"/>
        <v>245718.94199221575</v>
      </c>
      <c r="Z213">
        <f t="shared" si="203"/>
        <v>4913824.0743855229</v>
      </c>
      <c r="AA213">
        <f t="shared" si="197"/>
        <v>4695184.1449037436</v>
      </c>
      <c r="AB213">
        <f t="shared" si="184"/>
        <v>2840456.9836222604</v>
      </c>
      <c r="AC213">
        <f t="shared" si="185"/>
        <v>7754281.0580077842</v>
      </c>
      <c r="AD213">
        <f t="shared" si="186"/>
        <v>-2564804.974747695</v>
      </c>
      <c r="AE213">
        <f t="shared" si="248"/>
        <v>-0.3307598674282049</v>
      </c>
      <c r="AF213">
        <f t="shared" si="187"/>
        <v>2840456.9836222604</v>
      </c>
      <c r="AG213">
        <f t="shared" si="198"/>
        <v>0</v>
      </c>
      <c r="AH213" s="1"/>
    </row>
    <row r="214" spans="5:34" x14ac:dyDescent="0.35">
      <c r="E214" t="e">
        <f t="shared" ref="E214" si="260">(F214-F213)/F213</f>
        <v>#DIV/0!</v>
      </c>
      <c r="F214" t="e">
        <f t="shared" si="200"/>
        <v>#DIV/0!</v>
      </c>
      <c r="H214" s="10">
        <f t="shared" si="189"/>
        <v>44067</v>
      </c>
      <c r="I214">
        <v>187</v>
      </c>
      <c r="J214">
        <f t="shared" si="190"/>
        <v>5159543.0163777396</v>
      </c>
      <c r="K214">
        <f t="shared" si="179"/>
        <v>0</v>
      </c>
      <c r="L214">
        <f t="shared" si="191"/>
        <v>0</v>
      </c>
      <c r="M214">
        <f t="shared" si="180"/>
        <v>0</v>
      </c>
      <c r="N214">
        <f t="shared" si="192"/>
        <v>0</v>
      </c>
      <c r="O214">
        <f t="shared" si="193"/>
        <v>0</v>
      </c>
      <c r="P214">
        <f t="shared" si="181"/>
        <v>0</v>
      </c>
      <c r="Q214">
        <f t="shared" si="182"/>
        <v>0</v>
      </c>
      <c r="R214">
        <f t="shared" si="183"/>
        <v>0</v>
      </c>
      <c r="S214">
        <f t="shared" si="194"/>
        <v>1</v>
      </c>
      <c r="T214">
        <f>IF(I214&gt;$J$5,VLOOKUP(I214-$J$5,I$27:K$568,3,FALSE),0)</f>
        <v>0</v>
      </c>
      <c r="U214">
        <f>IF(I214&gt;$J$6,VLOOKUP(I214-$J$6,I$27:J$568,2,FALSE),0)</f>
        <v>5159543.0163777396</v>
      </c>
      <c r="V214">
        <f t="shared" si="201"/>
        <v>0</v>
      </c>
      <c r="W214">
        <f t="shared" si="195"/>
        <v>0</v>
      </c>
      <c r="X214">
        <f t="shared" si="196"/>
        <v>0</v>
      </c>
      <c r="Y214">
        <f t="shared" si="202"/>
        <v>245718.94199221575</v>
      </c>
      <c r="Z214">
        <f t="shared" si="203"/>
        <v>4913824.0743855229</v>
      </c>
      <c r="AA214">
        <f t="shared" si="197"/>
        <v>4695184.1449037436</v>
      </c>
      <c r="AB214">
        <f t="shared" si="184"/>
        <v>2840456.9836222604</v>
      </c>
      <c r="AC214">
        <f t="shared" si="185"/>
        <v>7754281.0580077842</v>
      </c>
      <c r="AD214">
        <f t="shared" si="186"/>
        <v>-2564804.974747695</v>
      </c>
      <c r="AE214">
        <f t="shared" si="248"/>
        <v>-0.3307598674282049</v>
      </c>
      <c r="AF214">
        <f t="shared" si="187"/>
        <v>2840456.9836222604</v>
      </c>
      <c r="AG214">
        <f t="shared" si="198"/>
        <v>0</v>
      </c>
      <c r="AH214" s="1"/>
    </row>
    <row r="215" spans="5:34" x14ac:dyDescent="0.35">
      <c r="E215" t="e">
        <f t="shared" ref="E215" si="261">(F215-F214)/F214</f>
        <v>#DIV/0!</v>
      </c>
      <c r="F215" t="e">
        <f t="shared" si="200"/>
        <v>#DIV/0!</v>
      </c>
      <c r="H215" s="10">
        <f t="shared" si="189"/>
        <v>44068</v>
      </c>
      <c r="I215">
        <v>188</v>
      </c>
      <c r="J215">
        <f t="shared" si="190"/>
        <v>5159543.0163777396</v>
      </c>
      <c r="K215">
        <f t="shared" si="179"/>
        <v>0</v>
      </c>
      <c r="L215">
        <f t="shared" si="191"/>
        <v>0</v>
      </c>
      <c r="M215">
        <f t="shared" si="180"/>
        <v>0</v>
      </c>
      <c r="N215">
        <f t="shared" si="192"/>
        <v>0</v>
      </c>
      <c r="O215">
        <f t="shared" si="193"/>
        <v>0</v>
      </c>
      <c r="P215">
        <f t="shared" si="181"/>
        <v>0</v>
      </c>
      <c r="Q215">
        <f t="shared" si="182"/>
        <v>0</v>
      </c>
      <c r="R215">
        <f t="shared" si="183"/>
        <v>0</v>
      </c>
      <c r="S215">
        <f t="shared" si="194"/>
        <v>1</v>
      </c>
      <c r="T215">
        <f>IF(I215&gt;$J$5,VLOOKUP(I215-$J$5,I$27:K$568,3,FALSE),0)</f>
        <v>0</v>
      </c>
      <c r="U215">
        <f>IF(I215&gt;$J$6,VLOOKUP(I215-$J$6,I$27:J$568,2,FALSE),0)</f>
        <v>5159543.0163777396</v>
      </c>
      <c r="V215">
        <f t="shared" si="201"/>
        <v>0</v>
      </c>
      <c r="W215">
        <f t="shared" si="195"/>
        <v>0</v>
      </c>
      <c r="X215">
        <f t="shared" si="196"/>
        <v>0</v>
      </c>
      <c r="Y215">
        <f t="shared" si="202"/>
        <v>245718.94199221575</v>
      </c>
      <c r="Z215">
        <f t="shared" si="203"/>
        <v>4913824.0743855229</v>
      </c>
      <c r="AA215">
        <f t="shared" si="197"/>
        <v>4695184.1449037436</v>
      </c>
      <c r="AB215">
        <f t="shared" si="184"/>
        <v>2840456.9836222604</v>
      </c>
      <c r="AC215">
        <f t="shared" si="185"/>
        <v>7754281.0580077842</v>
      </c>
      <c r="AD215">
        <f t="shared" si="186"/>
        <v>-2564804.974747695</v>
      </c>
      <c r="AE215">
        <f t="shared" si="248"/>
        <v>-0.3307598674282049</v>
      </c>
      <c r="AF215">
        <f t="shared" si="187"/>
        <v>2840456.9836222604</v>
      </c>
      <c r="AG215">
        <f t="shared" si="198"/>
        <v>0</v>
      </c>
      <c r="AH215" s="1"/>
    </row>
    <row r="216" spans="5:34" x14ac:dyDescent="0.35">
      <c r="E216" t="e">
        <f t="shared" ref="E216" si="262">(F216-F215)/F215</f>
        <v>#DIV/0!</v>
      </c>
      <c r="F216" t="e">
        <f t="shared" si="200"/>
        <v>#DIV/0!</v>
      </c>
      <c r="H216" s="10">
        <f t="shared" si="189"/>
        <v>44069</v>
      </c>
      <c r="I216">
        <v>189</v>
      </c>
      <c r="J216">
        <f t="shared" si="190"/>
        <v>5159543.0163777396</v>
      </c>
      <c r="K216">
        <f t="shared" si="179"/>
        <v>0</v>
      </c>
      <c r="L216">
        <f t="shared" si="191"/>
        <v>0</v>
      </c>
      <c r="M216">
        <f t="shared" si="180"/>
        <v>0</v>
      </c>
      <c r="N216">
        <f t="shared" si="192"/>
        <v>0</v>
      </c>
      <c r="O216">
        <f t="shared" si="193"/>
        <v>0</v>
      </c>
      <c r="P216">
        <f t="shared" si="181"/>
        <v>0</v>
      </c>
      <c r="Q216">
        <f t="shared" si="182"/>
        <v>0</v>
      </c>
      <c r="R216">
        <f t="shared" si="183"/>
        <v>0</v>
      </c>
      <c r="S216">
        <f t="shared" si="194"/>
        <v>1</v>
      </c>
      <c r="T216">
        <f>IF(I216&gt;$J$5,VLOOKUP(I216-$J$5,I$27:K$568,3,FALSE),0)</f>
        <v>0</v>
      </c>
      <c r="U216">
        <f>IF(I216&gt;$J$6,VLOOKUP(I216-$J$6,I$27:J$568,2,FALSE),0)</f>
        <v>5159543.0163777396</v>
      </c>
      <c r="V216">
        <f t="shared" si="201"/>
        <v>0</v>
      </c>
      <c r="W216">
        <f t="shared" si="195"/>
        <v>0</v>
      </c>
      <c r="X216">
        <f t="shared" si="196"/>
        <v>0</v>
      </c>
      <c r="Y216">
        <f t="shared" si="202"/>
        <v>245718.94199221575</v>
      </c>
      <c r="Z216">
        <f t="shared" si="203"/>
        <v>4913824.0743855229</v>
      </c>
      <c r="AA216">
        <f t="shared" si="197"/>
        <v>4695184.1449037436</v>
      </c>
      <c r="AB216">
        <f t="shared" si="184"/>
        <v>2840456.9836222604</v>
      </c>
      <c r="AC216">
        <f t="shared" si="185"/>
        <v>7754281.0580077842</v>
      </c>
      <c r="AD216">
        <f t="shared" si="186"/>
        <v>-2564804.974747695</v>
      </c>
      <c r="AE216">
        <f t="shared" si="248"/>
        <v>-0.3307598674282049</v>
      </c>
      <c r="AF216">
        <f t="shared" si="187"/>
        <v>2840456.9836222604</v>
      </c>
      <c r="AG216">
        <f t="shared" si="198"/>
        <v>0</v>
      </c>
      <c r="AH216" s="1"/>
    </row>
    <row r="217" spans="5:34" x14ac:dyDescent="0.35">
      <c r="E217" t="e">
        <f t="shared" ref="E217" si="263">(F217-F216)/F216</f>
        <v>#DIV/0!</v>
      </c>
      <c r="F217" t="e">
        <f t="shared" si="200"/>
        <v>#DIV/0!</v>
      </c>
      <c r="H217" s="10">
        <f t="shared" si="189"/>
        <v>44070</v>
      </c>
      <c r="I217">
        <v>190</v>
      </c>
      <c r="J217">
        <f t="shared" si="190"/>
        <v>5159543.0163777396</v>
      </c>
      <c r="K217">
        <f t="shared" si="179"/>
        <v>0</v>
      </c>
      <c r="L217">
        <f t="shared" si="191"/>
        <v>0</v>
      </c>
      <c r="M217">
        <f t="shared" si="180"/>
        <v>0</v>
      </c>
      <c r="N217">
        <f t="shared" si="192"/>
        <v>0</v>
      </c>
      <c r="O217">
        <f t="shared" si="193"/>
        <v>0</v>
      </c>
      <c r="P217">
        <f t="shared" si="181"/>
        <v>0</v>
      </c>
      <c r="Q217">
        <f t="shared" si="182"/>
        <v>0</v>
      </c>
      <c r="R217">
        <f t="shared" si="183"/>
        <v>0</v>
      </c>
      <c r="S217">
        <f t="shared" si="194"/>
        <v>1</v>
      </c>
      <c r="T217">
        <f>IF(I217&gt;$J$5,VLOOKUP(I217-$J$5,I$27:K$568,3,FALSE),0)</f>
        <v>0</v>
      </c>
      <c r="U217">
        <f>IF(I217&gt;$J$6,VLOOKUP(I217-$J$6,I$27:J$568,2,FALSE),0)</f>
        <v>5159543.0163777396</v>
      </c>
      <c r="V217">
        <f t="shared" si="201"/>
        <v>0</v>
      </c>
      <c r="W217">
        <f t="shared" si="195"/>
        <v>0</v>
      </c>
      <c r="X217">
        <f t="shared" si="196"/>
        <v>0</v>
      </c>
      <c r="Y217">
        <f t="shared" si="202"/>
        <v>245718.94199221575</v>
      </c>
      <c r="Z217">
        <f t="shared" si="203"/>
        <v>4913824.0743855229</v>
      </c>
      <c r="AA217">
        <f t="shared" si="197"/>
        <v>4695184.1449037436</v>
      </c>
      <c r="AB217">
        <f t="shared" si="184"/>
        <v>2840456.9836222604</v>
      </c>
      <c r="AC217">
        <f t="shared" si="185"/>
        <v>7754281.0580077842</v>
      </c>
      <c r="AD217">
        <f t="shared" si="186"/>
        <v>-2564804.974747695</v>
      </c>
      <c r="AE217">
        <f t="shared" si="248"/>
        <v>-0.3307598674282049</v>
      </c>
      <c r="AF217">
        <f t="shared" si="187"/>
        <v>2840456.9836222604</v>
      </c>
      <c r="AG217">
        <f t="shared" si="198"/>
        <v>0</v>
      </c>
      <c r="AH217" s="1"/>
    </row>
    <row r="218" spans="5:34" x14ac:dyDescent="0.35">
      <c r="E218" t="e">
        <f t="shared" ref="E218" si="264">(F218-F217)/F217</f>
        <v>#DIV/0!</v>
      </c>
      <c r="F218" t="e">
        <f t="shared" si="200"/>
        <v>#DIV/0!</v>
      </c>
      <c r="H218" s="10">
        <f t="shared" si="189"/>
        <v>44071</v>
      </c>
      <c r="I218">
        <v>191</v>
      </c>
      <c r="J218">
        <f t="shared" si="190"/>
        <v>5159543.0163777396</v>
      </c>
      <c r="K218">
        <f t="shared" si="179"/>
        <v>0</v>
      </c>
      <c r="L218">
        <f t="shared" si="191"/>
        <v>0</v>
      </c>
      <c r="M218">
        <f t="shared" si="180"/>
        <v>0</v>
      </c>
      <c r="N218">
        <f t="shared" si="192"/>
        <v>0</v>
      </c>
      <c r="O218">
        <f t="shared" si="193"/>
        <v>0</v>
      </c>
      <c r="P218">
        <f t="shared" si="181"/>
        <v>0</v>
      </c>
      <c r="Q218">
        <f t="shared" si="182"/>
        <v>0</v>
      </c>
      <c r="R218">
        <f t="shared" si="183"/>
        <v>0</v>
      </c>
      <c r="S218">
        <f t="shared" si="194"/>
        <v>1</v>
      </c>
      <c r="T218">
        <f>IF(I218&gt;$J$5,VLOOKUP(I218-$J$5,I$27:K$568,3,FALSE),0)</f>
        <v>0</v>
      </c>
      <c r="U218">
        <f>IF(I218&gt;$J$6,VLOOKUP(I218-$J$6,I$27:J$568,2,FALSE),0)</f>
        <v>5159543.0163777396</v>
      </c>
      <c r="V218">
        <f t="shared" si="201"/>
        <v>0</v>
      </c>
      <c r="W218">
        <f t="shared" si="195"/>
        <v>0</v>
      </c>
      <c r="X218">
        <f t="shared" si="196"/>
        <v>0</v>
      </c>
      <c r="Y218">
        <f t="shared" si="202"/>
        <v>245718.94199221575</v>
      </c>
      <c r="Z218">
        <f t="shared" si="203"/>
        <v>4913824.0743855229</v>
      </c>
      <c r="AA218">
        <f t="shared" si="197"/>
        <v>4695184.1449037436</v>
      </c>
      <c r="AB218">
        <f t="shared" si="184"/>
        <v>2840456.9836222604</v>
      </c>
      <c r="AC218">
        <f t="shared" si="185"/>
        <v>7754281.0580077842</v>
      </c>
      <c r="AD218">
        <f t="shared" si="186"/>
        <v>-2564804.974747695</v>
      </c>
      <c r="AE218">
        <f t="shared" si="248"/>
        <v>-0.3307598674282049</v>
      </c>
      <c r="AF218">
        <f t="shared" si="187"/>
        <v>2840456.9836222604</v>
      </c>
      <c r="AG218">
        <f t="shared" si="198"/>
        <v>0</v>
      </c>
      <c r="AH218" s="1"/>
    </row>
    <row r="219" spans="5:34" x14ac:dyDescent="0.35">
      <c r="E219" t="e">
        <f t="shared" ref="E219" si="265">(F219-F218)/F218</f>
        <v>#DIV/0!</v>
      </c>
      <c r="F219" t="e">
        <f t="shared" si="200"/>
        <v>#DIV/0!</v>
      </c>
      <c r="H219" s="10">
        <f t="shared" si="189"/>
        <v>44072</v>
      </c>
      <c r="I219">
        <v>192</v>
      </c>
      <c r="J219">
        <f t="shared" si="190"/>
        <v>5159543.0163777396</v>
      </c>
      <c r="K219">
        <f t="shared" si="179"/>
        <v>0</v>
      </c>
      <c r="L219">
        <f t="shared" si="191"/>
        <v>0</v>
      </c>
      <c r="M219">
        <f t="shared" si="180"/>
        <v>0</v>
      </c>
      <c r="N219">
        <f t="shared" si="192"/>
        <v>0</v>
      </c>
      <c r="O219">
        <f t="shared" si="193"/>
        <v>0</v>
      </c>
      <c r="P219">
        <f t="shared" si="181"/>
        <v>0</v>
      </c>
      <c r="Q219">
        <f t="shared" si="182"/>
        <v>0</v>
      </c>
      <c r="R219">
        <f t="shared" si="183"/>
        <v>0</v>
      </c>
      <c r="S219">
        <f t="shared" si="194"/>
        <v>1</v>
      </c>
      <c r="T219">
        <f>IF(I219&gt;$J$5,VLOOKUP(I219-$J$5,I$27:K$568,3,FALSE),0)</f>
        <v>0</v>
      </c>
      <c r="U219">
        <f>IF(I219&gt;$J$6,VLOOKUP(I219-$J$6,I$27:J$568,2,FALSE),0)</f>
        <v>5159543.0163777396</v>
      </c>
      <c r="V219">
        <f t="shared" si="201"/>
        <v>0</v>
      </c>
      <c r="W219">
        <f t="shared" si="195"/>
        <v>0</v>
      </c>
      <c r="X219">
        <f t="shared" si="196"/>
        <v>0</v>
      </c>
      <c r="Y219">
        <f t="shared" si="202"/>
        <v>245718.94199221575</v>
      </c>
      <c r="Z219">
        <f t="shared" si="203"/>
        <v>4913824.0743855229</v>
      </c>
      <c r="AA219">
        <f t="shared" si="197"/>
        <v>4695184.1449037436</v>
      </c>
      <c r="AB219">
        <f t="shared" si="184"/>
        <v>2840456.9836222604</v>
      </c>
      <c r="AC219">
        <f t="shared" si="185"/>
        <v>7754281.0580077842</v>
      </c>
      <c r="AD219">
        <f t="shared" si="186"/>
        <v>-2564804.974747695</v>
      </c>
      <c r="AE219">
        <f t="shared" si="248"/>
        <v>-0.3307598674282049</v>
      </c>
      <c r="AF219">
        <f t="shared" si="187"/>
        <v>2840456.9836222604</v>
      </c>
      <c r="AG219">
        <f t="shared" si="198"/>
        <v>0</v>
      </c>
      <c r="AH219" s="1"/>
    </row>
    <row r="220" spans="5:34" x14ac:dyDescent="0.35">
      <c r="E220" t="e">
        <f t="shared" ref="E220" si="266">(F220-F219)/F219</f>
        <v>#DIV/0!</v>
      </c>
      <c r="F220" t="e">
        <f t="shared" si="200"/>
        <v>#DIV/0!</v>
      </c>
      <c r="H220" s="10">
        <f t="shared" si="189"/>
        <v>44073</v>
      </c>
      <c r="I220">
        <v>193</v>
      </c>
      <c r="J220">
        <f t="shared" si="190"/>
        <v>5159543.0163777396</v>
      </c>
      <c r="K220">
        <f t="shared" ref="K220:K283" si="267">J220-U220</f>
        <v>0</v>
      </c>
      <c r="L220">
        <f t="shared" si="191"/>
        <v>0</v>
      </c>
      <c r="M220">
        <f t="shared" ref="M220:M283" si="268">MAX(K220-T220,0)</f>
        <v>0</v>
      </c>
      <c r="N220">
        <f t="shared" si="192"/>
        <v>0</v>
      </c>
      <c r="O220">
        <f t="shared" si="193"/>
        <v>0</v>
      </c>
      <c r="P220">
        <f t="shared" ref="P220:P283" si="269">MIN($J$13,O220)</f>
        <v>0</v>
      </c>
      <c r="Q220">
        <f t="shared" ref="Q220:Q283" si="270">ABS(P220-O220)</f>
        <v>0</v>
      </c>
      <c r="R220">
        <f t="shared" ref="R220:R283" si="271">IFERROR(Q220/K220,0)</f>
        <v>0</v>
      </c>
      <c r="S220">
        <f t="shared" si="194"/>
        <v>1</v>
      </c>
      <c r="T220">
        <f>IF(I220&gt;$J$5,VLOOKUP(I220-$J$5,I$27:K$568,3,FALSE),0)</f>
        <v>0</v>
      </c>
      <c r="U220">
        <f>IF(I220&gt;$J$6,VLOOKUP(I220-$J$6,I$27:J$568,2,FALSE),0)</f>
        <v>5159543.0163777396</v>
      </c>
      <c r="V220">
        <f t="shared" si="201"/>
        <v>0</v>
      </c>
      <c r="W220">
        <f t="shared" si="195"/>
        <v>0</v>
      </c>
      <c r="X220">
        <f t="shared" si="196"/>
        <v>0</v>
      </c>
      <c r="Y220">
        <f t="shared" si="202"/>
        <v>245718.94199221575</v>
      </c>
      <c r="Z220">
        <f t="shared" si="203"/>
        <v>4913824.0743855229</v>
      </c>
      <c r="AA220">
        <f t="shared" si="197"/>
        <v>4695184.1449037436</v>
      </c>
      <c r="AB220">
        <f t="shared" ref="AB220:AB283" si="272">$J$3-J220</f>
        <v>2840456.9836222604</v>
      </c>
      <c r="AC220">
        <f t="shared" ref="AC220:AC283" si="273">$J$3-Y220</f>
        <v>7754281.0580077842</v>
      </c>
      <c r="AD220">
        <f t="shared" ref="AD220:AD283" si="274">AC220-J220-U220</f>
        <v>-2564804.974747695</v>
      </c>
      <c r="AE220">
        <f t="shared" si="248"/>
        <v>-0.3307598674282049</v>
      </c>
      <c r="AF220">
        <f t="shared" ref="AF220:AF283" si="275">$J$3-J220</f>
        <v>2840456.9836222604</v>
      </c>
      <c r="AG220">
        <f t="shared" si="198"/>
        <v>0</v>
      </c>
      <c r="AH220" s="1"/>
    </row>
    <row r="221" spans="5:34" x14ac:dyDescent="0.35">
      <c r="E221" t="e">
        <f t="shared" ref="E221" si="276">(F221-F220)/F220</f>
        <v>#DIV/0!</v>
      </c>
      <c r="F221" t="e">
        <f t="shared" si="200"/>
        <v>#DIV/0!</v>
      </c>
      <c r="H221" s="10">
        <f t="shared" ref="H221:H284" si="277">$J$15+I221</f>
        <v>44074</v>
      </c>
      <c r="I221">
        <v>194</v>
      </c>
      <c r="J221">
        <f t="shared" ref="J221:J284" si="278">J220+AG220</f>
        <v>5159543.0163777396</v>
      </c>
      <c r="K221">
        <f t="shared" si="267"/>
        <v>0</v>
      </c>
      <c r="L221">
        <f t="shared" ref="L221:L284" si="279">IF(K221&gt;1,1,0)</f>
        <v>0</v>
      </c>
      <c r="M221">
        <f t="shared" si="268"/>
        <v>0</v>
      </c>
      <c r="N221">
        <f t="shared" ref="N221:N284" si="280">K221*(1-$J$12)</f>
        <v>0</v>
      </c>
      <c r="O221">
        <f t="shared" ref="O221:O284" si="281">K221*$J$12</f>
        <v>0</v>
      </c>
      <c r="P221">
        <f t="shared" si="269"/>
        <v>0</v>
      </c>
      <c r="Q221">
        <f t="shared" si="270"/>
        <v>0</v>
      </c>
      <c r="R221">
        <f t="shared" si="271"/>
        <v>0</v>
      </c>
      <c r="S221">
        <f t="shared" ref="S221:S284" si="282">1-R221</f>
        <v>1</v>
      </c>
      <c r="T221">
        <f>IF(I221&gt;$J$5,VLOOKUP(I221-$J$5,I$27:K$568,3,FALSE),0)</f>
        <v>0</v>
      </c>
      <c r="U221">
        <f>IF(I221&gt;$J$6,VLOOKUP(I221-$J$6,I$27:J$568,2,FALSE),0)</f>
        <v>5159543.0163777396</v>
      </c>
      <c r="V221">
        <f t="shared" si="201"/>
        <v>0</v>
      </c>
      <c r="W221">
        <f t="shared" ref="W221:W284" si="283">MIN(V221*$J$12,$J$13)*$J$10+MAX($J$12*V221-$J$13,0)*$J$11</f>
        <v>0</v>
      </c>
      <c r="X221">
        <f t="shared" ref="X221:X284" si="284">V221-W221</f>
        <v>0</v>
      </c>
      <c r="Y221">
        <f t="shared" si="202"/>
        <v>245718.94199221575</v>
      </c>
      <c r="Z221">
        <f t="shared" si="203"/>
        <v>4913824.0743855229</v>
      </c>
      <c r="AA221">
        <f t="shared" ref="AA221:AA284" si="285">U221*(1-$J$10)</f>
        <v>4695184.1449037436</v>
      </c>
      <c r="AB221">
        <f t="shared" si="272"/>
        <v>2840456.9836222604</v>
      </c>
      <c r="AC221">
        <f t="shared" si="273"/>
        <v>7754281.0580077842</v>
      </c>
      <c r="AD221">
        <f t="shared" si="274"/>
        <v>-2564804.974747695</v>
      </c>
      <c r="AE221">
        <f t="shared" si="248"/>
        <v>-0.3307598674282049</v>
      </c>
      <c r="AF221">
        <f t="shared" si="275"/>
        <v>2840456.9836222604</v>
      </c>
      <c r="AG221">
        <f t="shared" ref="AG221:AG284" si="286">T221*$J$7*$J$20*MAX(AE221,0)</f>
        <v>0</v>
      </c>
      <c r="AH221" s="1"/>
    </row>
    <row r="222" spans="5:34" x14ac:dyDescent="0.35">
      <c r="E222" t="e">
        <f t="shared" ref="E222" si="287">(F222-F221)/F221</f>
        <v>#DIV/0!</v>
      </c>
      <c r="F222" t="e">
        <f t="shared" ref="F222:F285" si="288">(G222-F221)/G221</f>
        <v>#DIV/0!</v>
      </c>
      <c r="H222" s="10">
        <f t="shared" si="277"/>
        <v>44075</v>
      </c>
      <c r="I222">
        <v>195</v>
      </c>
      <c r="J222">
        <f t="shared" si="278"/>
        <v>5159543.0163777396</v>
      </c>
      <c r="K222">
        <f t="shared" si="267"/>
        <v>0</v>
      </c>
      <c r="L222">
        <f t="shared" si="279"/>
        <v>0</v>
      </c>
      <c r="M222">
        <f t="shared" si="268"/>
        <v>0</v>
      </c>
      <c r="N222">
        <f t="shared" si="280"/>
        <v>0</v>
      </c>
      <c r="O222">
        <f t="shared" si="281"/>
        <v>0</v>
      </c>
      <c r="P222">
        <f t="shared" si="269"/>
        <v>0</v>
      </c>
      <c r="Q222">
        <f t="shared" si="270"/>
        <v>0</v>
      </c>
      <c r="R222">
        <f t="shared" si="271"/>
        <v>0</v>
      </c>
      <c r="S222">
        <f t="shared" si="282"/>
        <v>1</v>
      </c>
      <c r="T222">
        <f>IF(I222&gt;$J$5,VLOOKUP(I222-$J$5,I$27:K$568,3,FALSE),0)</f>
        <v>0</v>
      </c>
      <c r="U222">
        <f>IF(I222&gt;$J$6,VLOOKUP(I222-$J$6,I$27:J$568,2,FALSE),0)</f>
        <v>5159543.0163777396</v>
      </c>
      <c r="V222">
        <f t="shared" ref="V222:V285" si="289">U222-U221</f>
        <v>0</v>
      </c>
      <c r="W222">
        <f t="shared" si="283"/>
        <v>0</v>
      </c>
      <c r="X222">
        <f t="shared" si="284"/>
        <v>0</v>
      </c>
      <c r="Y222">
        <f t="shared" ref="Y222:Y285" si="290">Y221+W222</f>
        <v>245718.94199221575</v>
      </c>
      <c r="Z222">
        <f t="shared" ref="Z222:Z285" si="291">Z221+X222</f>
        <v>4913824.0743855229</v>
      </c>
      <c r="AA222">
        <f t="shared" si="285"/>
        <v>4695184.1449037436</v>
      </c>
      <c r="AB222">
        <f t="shared" si="272"/>
        <v>2840456.9836222604</v>
      </c>
      <c r="AC222">
        <f t="shared" si="273"/>
        <v>7754281.0580077842</v>
      </c>
      <c r="AD222">
        <f t="shared" si="274"/>
        <v>-2564804.974747695</v>
      </c>
      <c r="AE222">
        <f t="shared" si="248"/>
        <v>-0.3307598674282049</v>
      </c>
      <c r="AF222">
        <f t="shared" si="275"/>
        <v>2840456.9836222604</v>
      </c>
      <c r="AG222">
        <f t="shared" si="286"/>
        <v>0</v>
      </c>
      <c r="AH222" s="1"/>
    </row>
    <row r="223" spans="5:34" x14ac:dyDescent="0.35">
      <c r="E223" t="e">
        <f t="shared" ref="E223" si="292">(F223-F222)/F222</f>
        <v>#DIV/0!</v>
      </c>
      <c r="F223" t="e">
        <f t="shared" si="288"/>
        <v>#DIV/0!</v>
      </c>
      <c r="H223" s="10">
        <f t="shared" si="277"/>
        <v>44076</v>
      </c>
      <c r="I223">
        <v>196</v>
      </c>
      <c r="J223">
        <f t="shared" si="278"/>
        <v>5159543.0163777396</v>
      </c>
      <c r="K223">
        <f t="shared" si="267"/>
        <v>0</v>
      </c>
      <c r="L223">
        <f t="shared" si="279"/>
        <v>0</v>
      </c>
      <c r="M223">
        <f t="shared" si="268"/>
        <v>0</v>
      </c>
      <c r="N223">
        <f t="shared" si="280"/>
        <v>0</v>
      </c>
      <c r="O223">
        <f t="shared" si="281"/>
        <v>0</v>
      </c>
      <c r="P223">
        <f t="shared" si="269"/>
        <v>0</v>
      </c>
      <c r="Q223">
        <f t="shared" si="270"/>
        <v>0</v>
      </c>
      <c r="R223">
        <f t="shared" si="271"/>
        <v>0</v>
      </c>
      <c r="S223">
        <f t="shared" si="282"/>
        <v>1</v>
      </c>
      <c r="T223">
        <f>IF(I223&gt;$J$5,VLOOKUP(I223-$J$5,I$27:K$568,3,FALSE),0)</f>
        <v>0</v>
      </c>
      <c r="U223">
        <f>IF(I223&gt;$J$6,VLOOKUP(I223-$J$6,I$27:J$568,2,FALSE),0)</f>
        <v>5159543.0163777396</v>
      </c>
      <c r="V223">
        <f t="shared" si="289"/>
        <v>0</v>
      </c>
      <c r="W223">
        <f t="shared" si="283"/>
        <v>0</v>
      </c>
      <c r="X223">
        <f t="shared" si="284"/>
        <v>0</v>
      </c>
      <c r="Y223">
        <f t="shared" si="290"/>
        <v>245718.94199221575</v>
      </c>
      <c r="Z223">
        <f t="shared" si="291"/>
        <v>4913824.0743855229</v>
      </c>
      <c r="AA223">
        <f t="shared" si="285"/>
        <v>4695184.1449037436</v>
      </c>
      <c r="AB223">
        <f t="shared" si="272"/>
        <v>2840456.9836222604</v>
      </c>
      <c r="AC223">
        <f t="shared" si="273"/>
        <v>7754281.0580077842</v>
      </c>
      <c r="AD223">
        <f t="shared" si="274"/>
        <v>-2564804.974747695</v>
      </c>
      <c r="AE223">
        <f t="shared" si="248"/>
        <v>-0.3307598674282049</v>
      </c>
      <c r="AF223">
        <f t="shared" si="275"/>
        <v>2840456.9836222604</v>
      </c>
      <c r="AG223">
        <f t="shared" si="286"/>
        <v>0</v>
      </c>
      <c r="AH223" s="1"/>
    </row>
    <row r="224" spans="5:34" x14ac:dyDescent="0.35">
      <c r="E224" t="e">
        <f t="shared" ref="E224" si="293">(F224-F223)/F223</f>
        <v>#DIV/0!</v>
      </c>
      <c r="F224" t="e">
        <f t="shared" si="288"/>
        <v>#DIV/0!</v>
      </c>
      <c r="H224" s="10">
        <f t="shared" si="277"/>
        <v>44077</v>
      </c>
      <c r="I224">
        <v>197</v>
      </c>
      <c r="J224">
        <f t="shared" si="278"/>
        <v>5159543.0163777396</v>
      </c>
      <c r="K224">
        <f t="shared" si="267"/>
        <v>0</v>
      </c>
      <c r="L224">
        <f t="shared" si="279"/>
        <v>0</v>
      </c>
      <c r="M224">
        <f t="shared" si="268"/>
        <v>0</v>
      </c>
      <c r="N224">
        <f t="shared" si="280"/>
        <v>0</v>
      </c>
      <c r="O224">
        <f t="shared" si="281"/>
        <v>0</v>
      </c>
      <c r="P224">
        <f t="shared" si="269"/>
        <v>0</v>
      </c>
      <c r="Q224">
        <f t="shared" si="270"/>
        <v>0</v>
      </c>
      <c r="R224">
        <f t="shared" si="271"/>
        <v>0</v>
      </c>
      <c r="S224">
        <f t="shared" si="282"/>
        <v>1</v>
      </c>
      <c r="T224">
        <f>IF(I224&gt;$J$5,VLOOKUP(I224-$J$5,I$27:K$568,3,FALSE),0)</f>
        <v>0</v>
      </c>
      <c r="U224">
        <f>IF(I224&gt;$J$6,VLOOKUP(I224-$J$6,I$27:J$568,2,FALSE),0)</f>
        <v>5159543.0163777396</v>
      </c>
      <c r="V224">
        <f t="shared" si="289"/>
        <v>0</v>
      </c>
      <c r="W224">
        <f t="shared" si="283"/>
        <v>0</v>
      </c>
      <c r="X224">
        <f t="shared" si="284"/>
        <v>0</v>
      </c>
      <c r="Y224">
        <f t="shared" si="290"/>
        <v>245718.94199221575</v>
      </c>
      <c r="Z224">
        <f t="shared" si="291"/>
        <v>4913824.0743855229</v>
      </c>
      <c r="AA224">
        <f t="shared" si="285"/>
        <v>4695184.1449037436</v>
      </c>
      <c r="AB224">
        <f t="shared" si="272"/>
        <v>2840456.9836222604</v>
      </c>
      <c r="AC224">
        <f t="shared" si="273"/>
        <v>7754281.0580077842</v>
      </c>
      <c r="AD224">
        <f t="shared" si="274"/>
        <v>-2564804.974747695</v>
      </c>
      <c r="AE224">
        <f t="shared" si="248"/>
        <v>-0.3307598674282049</v>
      </c>
      <c r="AF224">
        <f t="shared" si="275"/>
        <v>2840456.9836222604</v>
      </c>
      <c r="AG224">
        <f t="shared" si="286"/>
        <v>0</v>
      </c>
      <c r="AH224" s="1"/>
    </row>
    <row r="225" spans="5:34" x14ac:dyDescent="0.35">
      <c r="E225" t="e">
        <f t="shared" ref="E225" si="294">(F225-F224)/F224</f>
        <v>#DIV/0!</v>
      </c>
      <c r="F225" t="e">
        <f t="shared" si="288"/>
        <v>#DIV/0!</v>
      </c>
      <c r="H225" s="10">
        <f t="shared" si="277"/>
        <v>44078</v>
      </c>
      <c r="I225">
        <v>198</v>
      </c>
      <c r="J225">
        <f t="shared" si="278"/>
        <v>5159543.0163777396</v>
      </c>
      <c r="K225">
        <f t="shared" si="267"/>
        <v>0</v>
      </c>
      <c r="L225">
        <f t="shared" si="279"/>
        <v>0</v>
      </c>
      <c r="M225">
        <f t="shared" si="268"/>
        <v>0</v>
      </c>
      <c r="N225">
        <f t="shared" si="280"/>
        <v>0</v>
      </c>
      <c r="O225">
        <f t="shared" si="281"/>
        <v>0</v>
      </c>
      <c r="P225">
        <f t="shared" si="269"/>
        <v>0</v>
      </c>
      <c r="Q225">
        <f t="shared" si="270"/>
        <v>0</v>
      </c>
      <c r="R225">
        <f t="shared" si="271"/>
        <v>0</v>
      </c>
      <c r="S225">
        <f t="shared" si="282"/>
        <v>1</v>
      </c>
      <c r="T225">
        <f>IF(I225&gt;$J$5,VLOOKUP(I225-$J$5,I$27:K$568,3,FALSE),0)</f>
        <v>0</v>
      </c>
      <c r="U225">
        <f>IF(I225&gt;$J$6,VLOOKUP(I225-$J$6,I$27:J$568,2,FALSE),0)</f>
        <v>5159543.0163777396</v>
      </c>
      <c r="V225">
        <f t="shared" si="289"/>
        <v>0</v>
      </c>
      <c r="W225">
        <f t="shared" si="283"/>
        <v>0</v>
      </c>
      <c r="X225">
        <f t="shared" si="284"/>
        <v>0</v>
      </c>
      <c r="Y225">
        <f t="shared" si="290"/>
        <v>245718.94199221575</v>
      </c>
      <c r="Z225">
        <f t="shared" si="291"/>
        <v>4913824.0743855229</v>
      </c>
      <c r="AA225">
        <f t="shared" si="285"/>
        <v>4695184.1449037436</v>
      </c>
      <c r="AB225">
        <f t="shared" si="272"/>
        <v>2840456.9836222604</v>
      </c>
      <c r="AC225">
        <f t="shared" si="273"/>
        <v>7754281.0580077842</v>
      </c>
      <c r="AD225">
        <f t="shared" si="274"/>
        <v>-2564804.974747695</v>
      </c>
      <c r="AE225">
        <f t="shared" si="248"/>
        <v>-0.3307598674282049</v>
      </c>
      <c r="AF225">
        <f t="shared" si="275"/>
        <v>2840456.9836222604</v>
      </c>
      <c r="AG225">
        <f t="shared" si="286"/>
        <v>0</v>
      </c>
      <c r="AH225" s="1"/>
    </row>
    <row r="226" spans="5:34" x14ac:dyDescent="0.35">
      <c r="E226" t="e">
        <f t="shared" ref="E226" si="295">(F226-F225)/F225</f>
        <v>#DIV/0!</v>
      </c>
      <c r="F226" t="e">
        <f t="shared" si="288"/>
        <v>#DIV/0!</v>
      </c>
      <c r="H226" s="10">
        <f t="shared" si="277"/>
        <v>44079</v>
      </c>
      <c r="I226">
        <v>199</v>
      </c>
      <c r="J226">
        <f t="shared" si="278"/>
        <v>5159543.0163777396</v>
      </c>
      <c r="K226">
        <f t="shared" si="267"/>
        <v>0</v>
      </c>
      <c r="L226">
        <f t="shared" si="279"/>
        <v>0</v>
      </c>
      <c r="M226">
        <f t="shared" si="268"/>
        <v>0</v>
      </c>
      <c r="N226">
        <f t="shared" si="280"/>
        <v>0</v>
      </c>
      <c r="O226">
        <f t="shared" si="281"/>
        <v>0</v>
      </c>
      <c r="P226">
        <f t="shared" si="269"/>
        <v>0</v>
      </c>
      <c r="Q226">
        <f t="shared" si="270"/>
        <v>0</v>
      </c>
      <c r="R226">
        <f t="shared" si="271"/>
        <v>0</v>
      </c>
      <c r="S226">
        <f t="shared" si="282"/>
        <v>1</v>
      </c>
      <c r="T226">
        <f>IF(I226&gt;$J$5,VLOOKUP(I226-$J$5,I$27:K$568,3,FALSE),0)</f>
        <v>0</v>
      </c>
      <c r="U226">
        <f>IF(I226&gt;$J$6,VLOOKUP(I226-$J$6,I$27:J$568,2,FALSE),0)</f>
        <v>5159543.0163777396</v>
      </c>
      <c r="V226">
        <f t="shared" si="289"/>
        <v>0</v>
      </c>
      <c r="W226">
        <f t="shared" si="283"/>
        <v>0</v>
      </c>
      <c r="X226">
        <f t="shared" si="284"/>
        <v>0</v>
      </c>
      <c r="Y226">
        <f t="shared" si="290"/>
        <v>245718.94199221575</v>
      </c>
      <c r="Z226">
        <f t="shared" si="291"/>
        <v>4913824.0743855229</v>
      </c>
      <c r="AA226">
        <f t="shared" si="285"/>
        <v>4695184.1449037436</v>
      </c>
      <c r="AB226">
        <f t="shared" si="272"/>
        <v>2840456.9836222604</v>
      </c>
      <c r="AC226">
        <f t="shared" si="273"/>
        <v>7754281.0580077842</v>
      </c>
      <c r="AD226">
        <f t="shared" si="274"/>
        <v>-2564804.974747695</v>
      </c>
      <c r="AE226">
        <f t="shared" si="248"/>
        <v>-0.3307598674282049</v>
      </c>
      <c r="AF226">
        <f t="shared" si="275"/>
        <v>2840456.9836222604</v>
      </c>
      <c r="AG226">
        <f t="shared" si="286"/>
        <v>0</v>
      </c>
      <c r="AH226" s="1"/>
    </row>
    <row r="227" spans="5:34" x14ac:dyDescent="0.35">
      <c r="E227" t="e">
        <f t="shared" ref="E227" si="296">(F227-F226)/F226</f>
        <v>#DIV/0!</v>
      </c>
      <c r="F227" t="e">
        <f t="shared" si="288"/>
        <v>#DIV/0!</v>
      </c>
      <c r="H227" s="10">
        <f t="shared" si="277"/>
        <v>44080</v>
      </c>
      <c r="I227">
        <v>200</v>
      </c>
      <c r="J227">
        <f t="shared" si="278"/>
        <v>5159543.0163777396</v>
      </c>
      <c r="K227">
        <f t="shared" si="267"/>
        <v>0</v>
      </c>
      <c r="L227">
        <f t="shared" si="279"/>
        <v>0</v>
      </c>
      <c r="M227">
        <f t="shared" si="268"/>
        <v>0</v>
      </c>
      <c r="N227">
        <f t="shared" si="280"/>
        <v>0</v>
      </c>
      <c r="O227">
        <f t="shared" si="281"/>
        <v>0</v>
      </c>
      <c r="P227">
        <f t="shared" si="269"/>
        <v>0</v>
      </c>
      <c r="Q227">
        <f t="shared" si="270"/>
        <v>0</v>
      </c>
      <c r="R227">
        <f t="shared" si="271"/>
        <v>0</v>
      </c>
      <c r="S227">
        <f t="shared" si="282"/>
        <v>1</v>
      </c>
      <c r="T227">
        <f>IF(I227&gt;$J$5,VLOOKUP(I227-$J$5,I$27:K$568,3,FALSE),0)</f>
        <v>0</v>
      </c>
      <c r="U227">
        <f>IF(I227&gt;$J$6,VLOOKUP(I227-$J$6,I$27:J$568,2,FALSE),0)</f>
        <v>5159543.0163777396</v>
      </c>
      <c r="V227">
        <f t="shared" si="289"/>
        <v>0</v>
      </c>
      <c r="W227">
        <f t="shared" si="283"/>
        <v>0</v>
      </c>
      <c r="X227">
        <f t="shared" si="284"/>
        <v>0</v>
      </c>
      <c r="Y227">
        <f t="shared" si="290"/>
        <v>245718.94199221575</v>
      </c>
      <c r="Z227">
        <f t="shared" si="291"/>
        <v>4913824.0743855229</v>
      </c>
      <c r="AA227">
        <f t="shared" si="285"/>
        <v>4695184.1449037436</v>
      </c>
      <c r="AB227">
        <f t="shared" si="272"/>
        <v>2840456.9836222604</v>
      </c>
      <c r="AC227">
        <f t="shared" si="273"/>
        <v>7754281.0580077842</v>
      </c>
      <c r="AD227">
        <f t="shared" si="274"/>
        <v>-2564804.974747695</v>
      </c>
      <c r="AE227">
        <f t="shared" si="248"/>
        <v>-0.3307598674282049</v>
      </c>
      <c r="AF227">
        <f t="shared" si="275"/>
        <v>2840456.9836222604</v>
      </c>
      <c r="AG227">
        <f t="shared" si="286"/>
        <v>0</v>
      </c>
      <c r="AH227" s="1"/>
    </row>
    <row r="228" spans="5:34" x14ac:dyDescent="0.35">
      <c r="E228" t="e">
        <f t="shared" ref="E228" si="297">(F228-F227)/F227</f>
        <v>#DIV/0!</v>
      </c>
      <c r="F228" t="e">
        <f t="shared" si="288"/>
        <v>#DIV/0!</v>
      </c>
      <c r="H228" s="10">
        <f t="shared" si="277"/>
        <v>44081</v>
      </c>
      <c r="I228">
        <v>201</v>
      </c>
      <c r="J228">
        <f t="shared" si="278"/>
        <v>5159543.0163777396</v>
      </c>
      <c r="K228">
        <f t="shared" si="267"/>
        <v>0</v>
      </c>
      <c r="L228">
        <f t="shared" si="279"/>
        <v>0</v>
      </c>
      <c r="M228">
        <f t="shared" si="268"/>
        <v>0</v>
      </c>
      <c r="N228">
        <f t="shared" si="280"/>
        <v>0</v>
      </c>
      <c r="O228">
        <f t="shared" si="281"/>
        <v>0</v>
      </c>
      <c r="P228">
        <f t="shared" si="269"/>
        <v>0</v>
      </c>
      <c r="Q228">
        <f t="shared" si="270"/>
        <v>0</v>
      </c>
      <c r="R228">
        <f t="shared" si="271"/>
        <v>0</v>
      </c>
      <c r="S228">
        <f t="shared" si="282"/>
        <v>1</v>
      </c>
      <c r="T228">
        <f>IF(I228&gt;$J$5,VLOOKUP(I228-$J$5,I$27:K$568,3,FALSE),0)</f>
        <v>0</v>
      </c>
      <c r="U228">
        <f>IF(I228&gt;$J$6,VLOOKUP(I228-$J$6,I$27:J$568,2,FALSE),0)</f>
        <v>5159543.0163777396</v>
      </c>
      <c r="V228">
        <f t="shared" si="289"/>
        <v>0</v>
      </c>
      <c r="W228">
        <f t="shared" si="283"/>
        <v>0</v>
      </c>
      <c r="X228">
        <f t="shared" si="284"/>
        <v>0</v>
      </c>
      <c r="Y228">
        <f t="shared" si="290"/>
        <v>245718.94199221575</v>
      </c>
      <c r="Z228">
        <f t="shared" si="291"/>
        <v>4913824.0743855229</v>
      </c>
      <c r="AA228">
        <f t="shared" si="285"/>
        <v>4695184.1449037436</v>
      </c>
      <c r="AB228">
        <f t="shared" si="272"/>
        <v>2840456.9836222604</v>
      </c>
      <c r="AC228">
        <f t="shared" si="273"/>
        <v>7754281.0580077842</v>
      </c>
      <c r="AD228">
        <f t="shared" si="274"/>
        <v>-2564804.974747695</v>
      </c>
      <c r="AE228">
        <f t="shared" si="248"/>
        <v>-0.3307598674282049</v>
      </c>
      <c r="AF228">
        <f t="shared" si="275"/>
        <v>2840456.9836222604</v>
      </c>
      <c r="AG228">
        <f t="shared" si="286"/>
        <v>0</v>
      </c>
      <c r="AH228" s="1"/>
    </row>
    <row r="229" spans="5:34" x14ac:dyDescent="0.35">
      <c r="E229" t="e">
        <f t="shared" ref="E229" si="298">(F229-F228)/F228</f>
        <v>#DIV/0!</v>
      </c>
      <c r="F229" t="e">
        <f t="shared" si="288"/>
        <v>#DIV/0!</v>
      </c>
      <c r="H229" s="10">
        <f t="shared" si="277"/>
        <v>44082</v>
      </c>
      <c r="I229">
        <v>202</v>
      </c>
      <c r="J229">
        <f t="shared" si="278"/>
        <v>5159543.0163777396</v>
      </c>
      <c r="K229">
        <f t="shared" si="267"/>
        <v>0</v>
      </c>
      <c r="L229">
        <f t="shared" si="279"/>
        <v>0</v>
      </c>
      <c r="M229">
        <f t="shared" si="268"/>
        <v>0</v>
      </c>
      <c r="N229">
        <f t="shared" si="280"/>
        <v>0</v>
      </c>
      <c r="O229">
        <f t="shared" si="281"/>
        <v>0</v>
      </c>
      <c r="P229">
        <f t="shared" si="269"/>
        <v>0</v>
      </c>
      <c r="Q229">
        <f t="shared" si="270"/>
        <v>0</v>
      </c>
      <c r="R229">
        <f t="shared" si="271"/>
        <v>0</v>
      </c>
      <c r="S229">
        <f t="shared" si="282"/>
        <v>1</v>
      </c>
      <c r="T229">
        <f>IF(I229&gt;$J$5,VLOOKUP(I229-$J$5,I$27:K$568,3,FALSE),0)</f>
        <v>0</v>
      </c>
      <c r="U229">
        <f>IF(I229&gt;$J$6,VLOOKUP(I229-$J$6,I$27:J$568,2,FALSE),0)</f>
        <v>5159543.0163777396</v>
      </c>
      <c r="V229">
        <f t="shared" si="289"/>
        <v>0</v>
      </c>
      <c r="W229">
        <f t="shared" si="283"/>
        <v>0</v>
      </c>
      <c r="X229">
        <f t="shared" si="284"/>
        <v>0</v>
      </c>
      <c r="Y229">
        <f t="shared" si="290"/>
        <v>245718.94199221575</v>
      </c>
      <c r="Z229">
        <f t="shared" si="291"/>
        <v>4913824.0743855229</v>
      </c>
      <c r="AA229">
        <f t="shared" si="285"/>
        <v>4695184.1449037436</v>
      </c>
      <c r="AB229">
        <f t="shared" si="272"/>
        <v>2840456.9836222604</v>
      </c>
      <c r="AC229">
        <f t="shared" si="273"/>
        <v>7754281.0580077842</v>
      </c>
      <c r="AD229">
        <f t="shared" si="274"/>
        <v>-2564804.974747695</v>
      </c>
      <c r="AE229">
        <f t="shared" si="248"/>
        <v>-0.3307598674282049</v>
      </c>
      <c r="AF229">
        <f t="shared" si="275"/>
        <v>2840456.9836222604</v>
      </c>
      <c r="AG229">
        <f t="shared" si="286"/>
        <v>0</v>
      </c>
      <c r="AH229" s="1"/>
    </row>
    <row r="230" spans="5:34" x14ac:dyDescent="0.35">
      <c r="E230" t="e">
        <f t="shared" ref="E230" si="299">(F230-F229)/F229</f>
        <v>#DIV/0!</v>
      </c>
      <c r="F230" t="e">
        <f t="shared" si="288"/>
        <v>#DIV/0!</v>
      </c>
      <c r="H230" s="10">
        <f t="shared" si="277"/>
        <v>44083</v>
      </c>
      <c r="I230">
        <v>203</v>
      </c>
      <c r="J230">
        <f t="shared" si="278"/>
        <v>5159543.0163777396</v>
      </c>
      <c r="K230">
        <f t="shared" si="267"/>
        <v>0</v>
      </c>
      <c r="L230">
        <f t="shared" si="279"/>
        <v>0</v>
      </c>
      <c r="M230">
        <f t="shared" si="268"/>
        <v>0</v>
      </c>
      <c r="N230">
        <f t="shared" si="280"/>
        <v>0</v>
      </c>
      <c r="O230">
        <f t="shared" si="281"/>
        <v>0</v>
      </c>
      <c r="P230">
        <f t="shared" si="269"/>
        <v>0</v>
      </c>
      <c r="Q230">
        <f t="shared" si="270"/>
        <v>0</v>
      </c>
      <c r="R230">
        <f t="shared" si="271"/>
        <v>0</v>
      </c>
      <c r="S230">
        <f t="shared" si="282"/>
        <v>1</v>
      </c>
      <c r="T230">
        <f>IF(I230&gt;$J$5,VLOOKUP(I230-$J$5,I$27:K$568,3,FALSE),0)</f>
        <v>0</v>
      </c>
      <c r="U230">
        <f>IF(I230&gt;$J$6,VLOOKUP(I230-$J$6,I$27:J$568,2,FALSE),0)</f>
        <v>5159543.0163777396</v>
      </c>
      <c r="V230">
        <f t="shared" si="289"/>
        <v>0</v>
      </c>
      <c r="W230">
        <f t="shared" si="283"/>
        <v>0</v>
      </c>
      <c r="X230">
        <f t="shared" si="284"/>
        <v>0</v>
      </c>
      <c r="Y230">
        <f t="shared" si="290"/>
        <v>245718.94199221575</v>
      </c>
      <c r="Z230">
        <f t="shared" si="291"/>
        <v>4913824.0743855229</v>
      </c>
      <c r="AA230">
        <f t="shared" si="285"/>
        <v>4695184.1449037436</v>
      </c>
      <c r="AB230">
        <f t="shared" si="272"/>
        <v>2840456.9836222604</v>
      </c>
      <c r="AC230">
        <f t="shared" si="273"/>
        <v>7754281.0580077842</v>
      </c>
      <c r="AD230">
        <f t="shared" si="274"/>
        <v>-2564804.974747695</v>
      </c>
      <c r="AE230">
        <f t="shared" si="248"/>
        <v>-0.3307598674282049</v>
      </c>
      <c r="AF230">
        <f t="shared" si="275"/>
        <v>2840456.9836222604</v>
      </c>
      <c r="AG230">
        <f t="shared" si="286"/>
        <v>0</v>
      </c>
      <c r="AH230" s="1"/>
    </row>
    <row r="231" spans="5:34" x14ac:dyDescent="0.35">
      <c r="E231" t="e">
        <f t="shared" ref="E231" si="300">(F231-F230)/F230</f>
        <v>#DIV/0!</v>
      </c>
      <c r="F231" t="e">
        <f t="shared" si="288"/>
        <v>#DIV/0!</v>
      </c>
      <c r="H231" s="10">
        <f t="shared" si="277"/>
        <v>44084</v>
      </c>
      <c r="I231">
        <v>204</v>
      </c>
      <c r="J231">
        <f t="shared" si="278"/>
        <v>5159543.0163777396</v>
      </c>
      <c r="K231">
        <f t="shared" si="267"/>
        <v>0</v>
      </c>
      <c r="L231">
        <f t="shared" si="279"/>
        <v>0</v>
      </c>
      <c r="M231">
        <f t="shared" si="268"/>
        <v>0</v>
      </c>
      <c r="N231">
        <f t="shared" si="280"/>
        <v>0</v>
      </c>
      <c r="O231">
        <f t="shared" si="281"/>
        <v>0</v>
      </c>
      <c r="P231">
        <f t="shared" si="269"/>
        <v>0</v>
      </c>
      <c r="Q231">
        <f t="shared" si="270"/>
        <v>0</v>
      </c>
      <c r="R231">
        <f t="shared" si="271"/>
        <v>0</v>
      </c>
      <c r="S231">
        <f t="shared" si="282"/>
        <v>1</v>
      </c>
      <c r="T231">
        <f>IF(I231&gt;$J$5,VLOOKUP(I231-$J$5,I$27:K$568,3,FALSE),0)</f>
        <v>0</v>
      </c>
      <c r="U231">
        <f>IF(I231&gt;$J$6,VLOOKUP(I231-$J$6,I$27:J$568,2,FALSE),0)</f>
        <v>5159543.0163777396</v>
      </c>
      <c r="V231">
        <f t="shared" si="289"/>
        <v>0</v>
      </c>
      <c r="W231">
        <f t="shared" si="283"/>
        <v>0</v>
      </c>
      <c r="X231">
        <f t="shared" si="284"/>
        <v>0</v>
      </c>
      <c r="Y231">
        <f t="shared" si="290"/>
        <v>245718.94199221575</v>
      </c>
      <c r="Z231">
        <f t="shared" si="291"/>
        <v>4913824.0743855229</v>
      </c>
      <c r="AA231">
        <f t="shared" si="285"/>
        <v>4695184.1449037436</v>
      </c>
      <c r="AB231">
        <f t="shared" si="272"/>
        <v>2840456.9836222604</v>
      </c>
      <c r="AC231">
        <f t="shared" si="273"/>
        <v>7754281.0580077842</v>
      </c>
      <c r="AD231">
        <f t="shared" si="274"/>
        <v>-2564804.974747695</v>
      </c>
      <c r="AE231">
        <f t="shared" si="248"/>
        <v>-0.3307598674282049</v>
      </c>
      <c r="AF231">
        <f t="shared" si="275"/>
        <v>2840456.9836222604</v>
      </c>
      <c r="AG231">
        <f t="shared" si="286"/>
        <v>0</v>
      </c>
      <c r="AH231" s="1"/>
    </row>
    <row r="232" spans="5:34" x14ac:dyDescent="0.35">
      <c r="E232" t="e">
        <f t="shared" ref="E232" si="301">(F232-F231)/F231</f>
        <v>#DIV/0!</v>
      </c>
      <c r="F232" t="e">
        <f t="shared" si="288"/>
        <v>#DIV/0!</v>
      </c>
      <c r="H232" s="10">
        <f t="shared" si="277"/>
        <v>44085</v>
      </c>
      <c r="I232">
        <v>205</v>
      </c>
      <c r="J232">
        <f t="shared" si="278"/>
        <v>5159543.0163777396</v>
      </c>
      <c r="K232">
        <f t="shared" si="267"/>
        <v>0</v>
      </c>
      <c r="L232">
        <f t="shared" si="279"/>
        <v>0</v>
      </c>
      <c r="M232">
        <f t="shared" si="268"/>
        <v>0</v>
      </c>
      <c r="N232">
        <f t="shared" si="280"/>
        <v>0</v>
      </c>
      <c r="O232">
        <f t="shared" si="281"/>
        <v>0</v>
      </c>
      <c r="P232">
        <f t="shared" si="269"/>
        <v>0</v>
      </c>
      <c r="Q232">
        <f t="shared" si="270"/>
        <v>0</v>
      </c>
      <c r="R232">
        <f t="shared" si="271"/>
        <v>0</v>
      </c>
      <c r="S232">
        <f t="shared" si="282"/>
        <v>1</v>
      </c>
      <c r="T232">
        <f>IF(I232&gt;$J$5,VLOOKUP(I232-$J$5,I$27:K$568,3,FALSE),0)</f>
        <v>0</v>
      </c>
      <c r="U232">
        <f>IF(I232&gt;$J$6,VLOOKUP(I232-$J$6,I$27:J$568,2,FALSE),0)</f>
        <v>5159543.0163777396</v>
      </c>
      <c r="V232">
        <f t="shared" si="289"/>
        <v>0</v>
      </c>
      <c r="W232">
        <f t="shared" si="283"/>
        <v>0</v>
      </c>
      <c r="X232">
        <f t="shared" si="284"/>
        <v>0</v>
      </c>
      <c r="Y232">
        <f t="shared" si="290"/>
        <v>245718.94199221575</v>
      </c>
      <c r="Z232">
        <f t="shared" si="291"/>
        <v>4913824.0743855229</v>
      </c>
      <c r="AA232">
        <f t="shared" si="285"/>
        <v>4695184.1449037436</v>
      </c>
      <c r="AB232">
        <f t="shared" si="272"/>
        <v>2840456.9836222604</v>
      </c>
      <c r="AC232">
        <f t="shared" si="273"/>
        <v>7754281.0580077842</v>
      </c>
      <c r="AD232">
        <f t="shared" si="274"/>
        <v>-2564804.974747695</v>
      </c>
      <c r="AE232">
        <f t="shared" ref="AE232:AE295" si="302">AD232/AC232</f>
        <v>-0.3307598674282049</v>
      </c>
      <c r="AF232">
        <f t="shared" si="275"/>
        <v>2840456.9836222604</v>
      </c>
      <c r="AG232">
        <f t="shared" si="286"/>
        <v>0</v>
      </c>
      <c r="AH232" s="1"/>
    </row>
    <row r="233" spans="5:34" x14ac:dyDescent="0.35">
      <c r="E233" t="e">
        <f t="shared" ref="E233" si="303">(F233-F232)/F232</f>
        <v>#DIV/0!</v>
      </c>
      <c r="F233" t="e">
        <f t="shared" si="288"/>
        <v>#DIV/0!</v>
      </c>
      <c r="H233" s="10">
        <f t="shared" si="277"/>
        <v>44086</v>
      </c>
      <c r="I233">
        <v>206</v>
      </c>
      <c r="J233">
        <f t="shared" si="278"/>
        <v>5159543.0163777396</v>
      </c>
      <c r="K233">
        <f t="shared" si="267"/>
        <v>0</v>
      </c>
      <c r="L233">
        <f t="shared" si="279"/>
        <v>0</v>
      </c>
      <c r="M233">
        <f t="shared" si="268"/>
        <v>0</v>
      </c>
      <c r="N233">
        <f t="shared" si="280"/>
        <v>0</v>
      </c>
      <c r="O233">
        <f t="shared" si="281"/>
        <v>0</v>
      </c>
      <c r="P233">
        <f t="shared" si="269"/>
        <v>0</v>
      </c>
      <c r="Q233">
        <f t="shared" si="270"/>
        <v>0</v>
      </c>
      <c r="R233">
        <f t="shared" si="271"/>
        <v>0</v>
      </c>
      <c r="S233">
        <f t="shared" si="282"/>
        <v>1</v>
      </c>
      <c r="T233">
        <f>IF(I233&gt;$J$5,VLOOKUP(I233-$J$5,I$27:K$568,3,FALSE),0)</f>
        <v>0</v>
      </c>
      <c r="U233">
        <f>IF(I233&gt;$J$6,VLOOKUP(I233-$J$6,I$27:J$568,2,FALSE),0)</f>
        <v>5159543.0163777396</v>
      </c>
      <c r="V233">
        <f t="shared" si="289"/>
        <v>0</v>
      </c>
      <c r="W233">
        <f t="shared" si="283"/>
        <v>0</v>
      </c>
      <c r="X233">
        <f t="shared" si="284"/>
        <v>0</v>
      </c>
      <c r="Y233">
        <f t="shared" si="290"/>
        <v>245718.94199221575</v>
      </c>
      <c r="Z233">
        <f t="shared" si="291"/>
        <v>4913824.0743855229</v>
      </c>
      <c r="AA233">
        <f t="shared" si="285"/>
        <v>4695184.1449037436</v>
      </c>
      <c r="AB233">
        <f t="shared" si="272"/>
        <v>2840456.9836222604</v>
      </c>
      <c r="AC233">
        <f t="shared" si="273"/>
        <v>7754281.0580077842</v>
      </c>
      <c r="AD233">
        <f t="shared" si="274"/>
        <v>-2564804.974747695</v>
      </c>
      <c r="AE233">
        <f t="shared" si="302"/>
        <v>-0.3307598674282049</v>
      </c>
      <c r="AF233">
        <f t="shared" si="275"/>
        <v>2840456.9836222604</v>
      </c>
      <c r="AG233">
        <f t="shared" si="286"/>
        <v>0</v>
      </c>
      <c r="AH233" s="1"/>
    </row>
    <row r="234" spans="5:34" x14ac:dyDescent="0.35">
      <c r="E234" t="e">
        <f t="shared" ref="E234" si="304">(F234-F233)/F233</f>
        <v>#DIV/0!</v>
      </c>
      <c r="F234" t="e">
        <f t="shared" si="288"/>
        <v>#DIV/0!</v>
      </c>
      <c r="H234" s="10">
        <f t="shared" si="277"/>
        <v>44087</v>
      </c>
      <c r="I234">
        <v>207</v>
      </c>
      <c r="J234">
        <f t="shared" si="278"/>
        <v>5159543.0163777396</v>
      </c>
      <c r="K234">
        <f t="shared" si="267"/>
        <v>0</v>
      </c>
      <c r="L234">
        <f t="shared" si="279"/>
        <v>0</v>
      </c>
      <c r="M234">
        <f t="shared" si="268"/>
        <v>0</v>
      </c>
      <c r="N234">
        <f t="shared" si="280"/>
        <v>0</v>
      </c>
      <c r="O234">
        <f t="shared" si="281"/>
        <v>0</v>
      </c>
      <c r="P234">
        <f t="shared" si="269"/>
        <v>0</v>
      </c>
      <c r="Q234">
        <f t="shared" si="270"/>
        <v>0</v>
      </c>
      <c r="R234">
        <f t="shared" si="271"/>
        <v>0</v>
      </c>
      <c r="S234">
        <f t="shared" si="282"/>
        <v>1</v>
      </c>
      <c r="T234">
        <f>IF(I234&gt;$J$5,VLOOKUP(I234-$J$5,I$27:K$568,3,FALSE),0)</f>
        <v>0</v>
      </c>
      <c r="U234">
        <f>IF(I234&gt;$J$6,VLOOKUP(I234-$J$6,I$27:J$568,2,FALSE),0)</f>
        <v>5159543.0163777396</v>
      </c>
      <c r="V234">
        <f t="shared" si="289"/>
        <v>0</v>
      </c>
      <c r="W234">
        <f t="shared" si="283"/>
        <v>0</v>
      </c>
      <c r="X234">
        <f t="shared" si="284"/>
        <v>0</v>
      </c>
      <c r="Y234">
        <f t="shared" si="290"/>
        <v>245718.94199221575</v>
      </c>
      <c r="Z234">
        <f t="shared" si="291"/>
        <v>4913824.0743855229</v>
      </c>
      <c r="AA234">
        <f t="shared" si="285"/>
        <v>4695184.1449037436</v>
      </c>
      <c r="AB234">
        <f t="shared" si="272"/>
        <v>2840456.9836222604</v>
      </c>
      <c r="AC234">
        <f t="shared" si="273"/>
        <v>7754281.0580077842</v>
      </c>
      <c r="AD234">
        <f t="shared" si="274"/>
        <v>-2564804.974747695</v>
      </c>
      <c r="AE234">
        <f t="shared" si="302"/>
        <v>-0.3307598674282049</v>
      </c>
      <c r="AF234">
        <f t="shared" si="275"/>
        <v>2840456.9836222604</v>
      </c>
      <c r="AG234">
        <f t="shared" si="286"/>
        <v>0</v>
      </c>
      <c r="AH234" s="1"/>
    </row>
    <row r="235" spans="5:34" x14ac:dyDescent="0.35">
      <c r="E235" t="e">
        <f t="shared" ref="E235" si="305">(F235-F234)/F234</f>
        <v>#DIV/0!</v>
      </c>
      <c r="F235" t="e">
        <f t="shared" si="288"/>
        <v>#DIV/0!</v>
      </c>
      <c r="H235" s="10">
        <f t="shared" si="277"/>
        <v>44088</v>
      </c>
      <c r="I235">
        <v>208</v>
      </c>
      <c r="J235">
        <f t="shared" si="278"/>
        <v>5159543.0163777396</v>
      </c>
      <c r="K235">
        <f t="shared" si="267"/>
        <v>0</v>
      </c>
      <c r="L235">
        <f t="shared" si="279"/>
        <v>0</v>
      </c>
      <c r="M235">
        <f t="shared" si="268"/>
        <v>0</v>
      </c>
      <c r="N235">
        <f t="shared" si="280"/>
        <v>0</v>
      </c>
      <c r="O235">
        <f t="shared" si="281"/>
        <v>0</v>
      </c>
      <c r="P235">
        <f t="shared" si="269"/>
        <v>0</v>
      </c>
      <c r="Q235">
        <f t="shared" si="270"/>
        <v>0</v>
      </c>
      <c r="R235">
        <f t="shared" si="271"/>
        <v>0</v>
      </c>
      <c r="S235">
        <f t="shared" si="282"/>
        <v>1</v>
      </c>
      <c r="T235">
        <f>IF(I235&gt;$J$5,VLOOKUP(I235-$J$5,I$27:K$568,3,FALSE),0)</f>
        <v>0</v>
      </c>
      <c r="U235">
        <f>IF(I235&gt;$J$6,VLOOKUP(I235-$J$6,I$27:J$568,2,FALSE),0)</f>
        <v>5159543.0163777396</v>
      </c>
      <c r="V235">
        <f t="shared" si="289"/>
        <v>0</v>
      </c>
      <c r="W235">
        <f t="shared" si="283"/>
        <v>0</v>
      </c>
      <c r="X235">
        <f t="shared" si="284"/>
        <v>0</v>
      </c>
      <c r="Y235">
        <f t="shared" si="290"/>
        <v>245718.94199221575</v>
      </c>
      <c r="Z235">
        <f t="shared" si="291"/>
        <v>4913824.0743855229</v>
      </c>
      <c r="AA235">
        <f t="shared" si="285"/>
        <v>4695184.1449037436</v>
      </c>
      <c r="AB235">
        <f t="shared" si="272"/>
        <v>2840456.9836222604</v>
      </c>
      <c r="AC235">
        <f t="shared" si="273"/>
        <v>7754281.0580077842</v>
      </c>
      <c r="AD235">
        <f t="shared" si="274"/>
        <v>-2564804.974747695</v>
      </c>
      <c r="AE235">
        <f t="shared" si="302"/>
        <v>-0.3307598674282049</v>
      </c>
      <c r="AF235">
        <f t="shared" si="275"/>
        <v>2840456.9836222604</v>
      </c>
      <c r="AG235">
        <f t="shared" si="286"/>
        <v>0</v>
      </c>
      <c r="AH235" s="1"/>
    </row>
    <row r="236" spans="5:34" x14ac:dyDescent="0.35">
      <c r="E236" t="e">
        <f t="shared" ref="E236" si="306">(F236-F235)/F235</f>
        <v>#DIV/0!</v>
      </c>
      <c r="F236" t="e">
        <f t="shared" si="288"/>
        <v>#DIV/0!</v>
      </c>
      <c r="H236" s="10">
        <f t="shared" si="277"/>
        <v>44089</v>
      </c>
      <c r="I236">
        <v>209</v>
      </c>
      <c r="J236">
        <f t="shared" si="278"/>
        <v>5159543.0163777396</v>
      </c>
      <c r="K236">
        <f t="shared" si="267"/>
        <v>0</v>
      </c>
      <c r="L236">
        <f t="shared" si="279"/>
        <v>0</v>
      </c>
      <c r="M236">
        <f t="shared" si="268"/>
        <v>0</v>
      </c>
      <c r="N236">
        <f t="shared" si="280"/>
        <v>0</v>
      </c>
      <c r="O236">
        <f t="shared" si="281"/>
        <v>0</v>
      </c>
      <c r="P236">
        <f t="shared" si="269"/>
        <v>0</v>
      </c>
      <c r="Q236">
        <f t="shared" si="270"/>
        <v>0</v>
      </c>
      <c r="R236">
        <f t="shared" si="271"/>
        <v>0</v>
      </c>
      <c r="S236">
        <f t="shared" si="282"/>
        <v>1</v>
      </c>
      <c r="T236">
        <f>IF(I236&gt;$J$5,VLOOKUP(I236-$J$5,I$27:K$568,3,FALSE),0)</f>
        <v>0</v>
      </c>
      <c r="U236">
        <f>IF(I236&gt;$J$6,VLOOKUP(I236-$J$6,I$27:J$568,2,FALSE),0)</f>
        <v>5159543.0163777396</v>
      </c>
      <c r="V236">
        <f t="shared" si="289"/>
        <v>0</v>
      </c>
      <c r="W236">
        <f t="shared" si="283"/>
        <v>0</v>
      </c>
      <c r="X236">
        <f t="shared" si="284"/>
        <v>0</v>
      </c>
      <c r="Y236">
        <f t="shared" si="290"/>
        <v>245718.94199221575</v>
      </c>
      <c r="Z236">
        <f t="shared" si="291"/>
        <v>4913824.0743855229</v>
      </c>
      <c r="AA236">
        <f t="shared" si="285"/>
        <v>4695184.1449037436</v>
      </c>
      <c r="AB236">
        <f t="shared" si="272"/>
        <v>2840456.9836222604</v>
      </c>
      <c r="AC236">
        <f t="shared" si="273"/>
        <v>7754281.0580077842</v>
      </c>
      <c r="AD236">
        <f t="shared" si="274"/>
        <v>-2564804.974747695</v>
      </c>
      <c r="AE236">
        <f t="shared" si="302"/>
        <v>-0.3307598674282049</v>
      </c>
      <c r="AF236">
        <f t="shared" si="275"/>
        <v>2840456.9836222604</v>
      </c>
      <c r="AG236">
        <f t="shared" si="286"/>
        <v>0</v>
      </c>
      <c r="AH236" s="1"/>
    </row>
    <row r="237" spans="5:34" x14ac:dyDescent="0.35">
      <c r="E237" t="e">
        <f t="shared" ref="E237" si="307">(F237-F236)/F236</f>
        <v>#DIV/0!</v>
      </c>
      <c r="F237" t="e">
        <f t="shared" si="288"/>
        <v>#DIV/0!</v>
      </c>
      <c r="H237" s="10">
        <f t="shared" si="277"/>
        <v>44090</v>
      </c>
      <c r="I237">
        <v>210</v>
      </c>
      <c r="J237">
        <f t="shared" si="278"/>
        <v>5159543.0163777396</v>
      </c>
      <c r="K237">
        <f t="shared" si="267"/>
        <v>0</v>
      </c>
      <c r="L237">
        <f t="shared" si="279"/>
        <v>0</v>
      </c>
      <c r="M237">
        <f t="shared" si="268"/>
        <v>0</v>
      </c>
      <c r="N237">
        <f t="shared" si="280"/>
        <v>0</v>
      </c>
      <c r="O237">
        <f t="shared" si="281"/>
        <v>0</v>
      </c>
      <c r="P237">
        <f t="shared" si="269"/>
        <v>0</v>
      </c>
      <c r="Q237">
        <f t="shared" si="270"/>
        <v>0</v>
      </c>
      <c r="R237">
        <f t="shared" si="271"/>
        <v>0</v>
      </c>
      <c r="S237">
        <f t="shared" si="282"/>
        <v>1</v>
      </c>
      <c r="T237">
        <f>IF(I237&gt;$J$5,VLOOKUP(I237-$J$5,I$27:K$568,3,FALSE),0)</f>
        <v>0</v>
      </c>
      <c r="U237">
        <f>IF(I237&gt;$J$6,VLOOKUP(I237-$J$6,I$27:J$568,2,FALSE),0)</f>
        <v>5159543.0163777396</v>
      </c>
      <c r="V237">
        <f t="shared" si="289"/>
        <v>0</v>
      </c>
      <c r="W237">
        <f t="shared" si="283"/>
        <v>0</v>
      </c>
      <c r="X237">
        <f t="shared" si="284"/>
        <v>0</v>
      </c>
      <c r="Y237">
        <f t="shared" si="290"/>
        <v>245718.94199221575</v>
      </c>
      <c r="Z237">
        <f t="shared" si="291"/>
        <v>4913824.0743855229</v>
      </c>
      <c r="AA237">
        <f t="shared" si="285"/>
        <v>4695184.1449037436</v>
      </c>
      <c r="AB237">
        <f t="shared" si="272"/>
        <v>2840456.9836222604</v>
      </c>
      <c r="AC237">
        <f t="shared" si="273"/>
        <v>7754281.0580077842</v>
      </c>
      <c r="AD237">
        <f t="shared" si="274"/>
        <v>-2564804.974747695</v>
      </c>
      <c r="AE237">
        <f t="shared" si="302"/>
        <v>-0.3307598674282049</v>
      </c>
      <c r="AF237">
        <f t="shared" si="275"/>
        <v>2840456.9836222604</v>
      </c>
      <c r="AG237">
        <f t="shared" si="286"/>
        <v>0</v>
      </c>
      <c r="AH237" s="1"/>
    </row>
    <row r="238" spans="5:34" x14ac:dyDescent="0.35">
      <c r="E238" t="e">
        <f t="shared" ref="E238" si="308">(F238-F237)/F237</f>
        <v>#DIV/0!</v>
      </c>
      <c r="F238" t="e">
        <f t="shared" si="288"/>
        <v>#DIV/0!</v>
      </c>
      <c r="H238" s="10">
        <f t="shared" si="277"/>
        <v>44091</v>
      </c>
      <c r="I238">
        <v>211</v>
      </c>
      <c r="J238">
        <f t="shared" si="278"/>
        <v>5159543.0163777396</v>
      </c>
      <c r="K238">
        <f t="shared" si="267"/>
        <v>0</v>
      </c>
      <c r="L238">
        <f t="shared" si="279"/>
        <v>0</v>
      </c>
      <c r="M238">
        <f t="shared" si="268"/>
        <v>0</v>
      </c>
      <c r="N238">
        <f t="shared" si="280"/>
        <v>0</v>
      </c>
      <c r="O238">
        <f t="shared" si="281"/>
        <v>0</v>
      </c>
      <c r="P238">
        <f t="shared" si="269"/>
        <v>0</v>
      </c>
      <c r="Q238">
        <f t="shared" si="270"/>
        <v>0</v>
      </c>
      <c r="R238">
        <f t="shared" si="271"/>
        <v>0</v>
      </c>
      <c r="S238">
        <f t="shared" si="282"/>
        <v>1</v>
      </c>
      <c r="T238">
        <f>IF(I238&gt;$J$5,VLOOKUP(I238-$J$5,I$27:K$568,3,FALSE),0)</f>
        <v>0</v>
      </c>
      <c r="U238">
        <f>IF(I238&gt;$J$6,VLOOKUP(I238-$J$6,I$27:J$568,2,FALSE),0)</f>
        <v>5159543.0163777396</v>
      </c>
      <c r="V238">
        <f t="shared" si="289"/>
        <v>0</v>
      </c>
      <c r="W238">
        <f t="shared" si="283"/>
        <v>0</v>
      </c>
      <c r="X238">
        <f t="shared" si="284"/>
        <v>0</v>
      </c>
      <c r="Y238">
        <f t="shared" si="290"/>
        <v>245718.94199221575</v>
      </c>
      <c r="Z238">
        <f t="shared" si="291"/>
        <v>4913824.0743855229</v>
      </c>
      <c r="AA238">
        <f t="shared" si="285"/>
        <v>4695184.1449037436</v>
      </c>
      <c r="AB238">
        <f t="shared" si="272"/>
        <v>2840456.9836222604</v>
      </c>
      <c r="AC238">
        <f t="shared" si="273"/>
        <v>7754281.0580077842</v>
      </c>
      <c r="AD238">
        <f t="shared" si="274"/>
        <v>-2564804.974747695</v>
      </c>
      <c r="AE238">
        <f t="shared" si="302"/>
        <v>-0.3307598674282049</v>
      </c>
      <c r="AF238">
        <f t="shared" si="275"/>
        <v>2840456.9836222604</v>
      </c>
      <c r="AG238">
        <f t="shared" si="286"/>
        <v>0</v>
      </c>
      <c r="AH238" s="1"/>
    </row>
    <row r="239" spans="5:34" x14ac:dyDescent="0.35">
      <c r="E239" t="e">
        <f t="shared" ref="E239" si="309">(F239-F238)/F238</f>
        <v>#DIV/0!</v>
      </c>
      <c r="F239" t="e">
        <f t="shared" si="288"/>
        <v>#DIV/0!</v>
      </c>
      <c r="H239" s="10">
        <f t="shared" si="277"/>
        <v>44092</v>
      </c>
      <c r="I239">
        <v>212</v>
      </c>
      <c r="J239">
        <f t="shared" si="278"/>
        <v>5159543.0163777396</v>
      </c>
      <c r="K239">
        <f t="shared" si="267"/>
        <v>0</v>
      </c>
      <c r="L239">
        <f t="shared" si="279"/>
        <v>0</v>
      </c>
      <c r="M239">
        <f t="shared" si="268"/>
        <v>0</v>
      </c>
      <c r="N239">
        <f t="shared" si="280"/>
        <v>0</v>
      </c>
      <c r="O239">
        <f t="shared" si="281"/>
        <v>0</v>
      </c>
      <c r="P239">
        <f t="shared" si="269"/>
        <v>0</v>
      </c>
      <c r="Q239">
        <f t="shared" si="270"/>
        <v>0</v>
      </c>
      <c r="R239">
        <f t="shared" si="271"/>
        <v>0</v>
      </c>
      <c r="S239">
        <f t="shared" si="282"/>
        <v>1</v>
      </c>
      <c r="T239">
        <f>IF(I239&gt;$J$5,VLOOKUP(I239-$J$5,I$27:K$568,3,FALSE),0)</f>
        <v>0</v>
      </c>
      <c r="U239">
        <f>IF(I239&gt;$J$6,VLOOKUP(I239-$J$6,I$27:J$568,2,FALSE),0)</f>
        <v>5159543.0163777396</v>
      </c>
      <c r="V239">
        <f t="shared" si="289"/>
        <v>0</v>
      </c>
      <c r="W239">
        <f t="shared" si="283"/>
        <v>0</v>
      </c>
      <c r="X239">
        <f t="shared" si="284"/>
        <v>0</v>
      </c>
      <c r="Y239">
        <f t="shared" si="290"/>
        <v>245718.94199221575</v>
      </c>
      <c r="Z239">
        <f t="shared" si="291"/>
        <v>4913824.0743855229</v>
      </c>
      <c r="AA239">
        <f t="shared" si="285"/>
        <v>4695184.1449037436</v>
      </c>
      <c r="AB239">
        <f t="shared" si="272"/>
        <v>2840456.9836222604</v>
      </c>
      <c r="AC239">
        <f t="shared" si="273"/>
        <v>7754281.0580077842</v>
      </c>
      <c r="AD239">
        <f t="shared" si="274"/>
        <v>-2564804.974747695</v>
      </c>
      <c r="AE239">
        <f t="shared" si="302"/>
        <v>-0.3307598674282049</v>
      </c>
      <c r="AF239">
        <f t="shared" si="275"/>
        <v>2840456.9836222604</v>
      </c>
      <c r="AG239">
        <f t="shared" si="286"/>
        <v>0</v>
      </c>
      <c r="AH239" s="1"/>
    </row>
    <row r="240" spans="5:34" x14ac:dyDescent="0.35">
      <c r="E240" t="e">
        <f t="shared" ref="E240" si="310">(F240-F239)/F239</f>
        <v>#DIV/0!</v>
      </c>
      <c r="F240" t="e">
        <f t="shared" si="288"/>
        <v>#DIV/0!</v>
      </c>
      <c r="H240" s="10">
        <f t="shared" si="277"/>
        <v>44093</v>
      </c>
      <c r="I240">
        <v>213</v>
      </c>
      <c r="J240">
        <f t="shared" si="278"/>
        <v>5159543.0163777396</v>
      </c>
      <c r="K240">
        <f t="shared" si="267"/>
        <v>0</v>
      </c>
      <c r="L240">
        <f t="shared" si="279"/>
        <v>0</v>
      </c>
      <c r="M240">
        <f t="shared" si="268"/>
        <v>0</v>
      </c>
      <c r="N240">
        <f t="shared" si="280"/>
        <v>0</v>
      </c>
      <c r="O240">
        <f t="shared" si="281"/>
        <v>0</v>
      </c>
      <c r="P240">
        <f t="shared" si="269"/>
        <v>0</v>
      </c>
      <c r="Q240">
        <f t="shared" si="270"/>
        <v>0</v>
      </c>
      <c r="R240">
        <f t="shared" si="271"/>
        <v>0</v>
      </c>
      <c r="S240">
        <f t="shared" si="282"/>
        <v>1</v>
      </c>
      <c r="T240">
        <f>IF(I240&gt;$J$5,VLOOKUP(I240-$J$5,I$27:K$568,3,FALSE),0)</f>
        <v>0</v>
      </c>
      <c r="U240">
        <f>IF(I240&gt;$J$6,VLOOKUP(I240-$J$6,I$27:J$568,2,FALSE),0)</f>
        <v>5159543.0163777396</v>
      </c>
      <c r="V240">
        <f t="shared" si="289"/>
        <v>0</v>
      </c>
      <c r="W240">
        <f t="shared" si="283"/>
        <v>0</v>
      </c>
      <c r="X240">
        <f t="shared" si="284"/>
        <v>0</v>
      </c>
      <c r="Y240">
        <f t="shared" si="290"/>
        <v>245718.94199221575</v>
      </c>
      <c r="Z240">
        <f t="shared" si="291"/>
        <v>4913824.0743855229</v>
      </c>
      <c r="AA240">
        <f t="shared" si="285"/>
        <v>4695184.1449037436</v>
      </c>
      <c r="AB240">
        <f t="shared" si="272"/>
        <v>2840456.9836222604</v>
      </c>
      <c r="AC240">
        <f t="shared" si="273"/>
        <v>7754281.0580077842</v>
      </c>
      <c r="AD240">
        <f t="shared" si="274"/>
        <v>-2564804.974747695</v>
      </c>
      <c r="AE240">
        <f t="shared" si="302"/>
        <v>-0.3307598674282049</v>
      </c>
      <c r="AF240">
        <f t="shared" si="275"/>
        <v>2840456.9836222604</v>
      </c>
      <c r="AG240">
        <f t="shared" si="286"/>
        <v>0</v>
      </c>
      <c r="AH240" s="1"/>
    </row>
    <row r="241" spans="5:34" x14ac:dyDescent="0.35">
      <c r="E241" t="e">
        <f t="shared" ref="E241" si="311">(F241-F240)/F240</f>
        <v>#DIV/0!</v>
      </c>
      <c r="F241" t="e">
        <f t="shared" si="288"/>
        <v>#DIV/0!</v>
      </c>
      <c r="H241" s="10">
        <f t="shared" si="277"/>
        <v>44094</v>
      </c>
      <c r="I241">
        <v>214</v>
      </c>
      <c r="J241">
        <f t="shared" si="278"/>
        <v>5159543.0163777396</v>
      </c>
      <c r="K241">
        <f t="shared" si="267"/>
        <v>0</v>
      </c>
      <c r="L241">
        <f t="shared" si="279"/>
        <v>0</v>
      </c>
      <c r="M241">
        <f t="shared" si="268"/>
        <v>0</v>
      </c>
      <c r="N241">
        <f t="shared" si="280"/>
        <v>0</v>
      </c>
      <c r="O241">
        <f t="shared" si="281"/>
        <v>0</v>
      </c>
      <c r="P241">
        <f t="shared" si="269"/>
        <v>0</v>
      </c>
      <c r="Q241">
        <f t="shared" si="270"/>
        <v>0</v>
      </c>
      <c r="R241">
        <f t="shared" si="271"/>
        <v>0</v>
      </c>
      <c r="S241">
        <f t="shared" si="282"/>
        <v>1</v>
      </c>
      <c r="T241">
        <f>IF(I241&gt;$J$5,VLOOKUP(I241-$J$5,I$27:K$568,3,FALSE),0)</f>
        <v>0</v>
      </c>
      <c r="U241">
        <f>IF(I241&gt;$J$6,VLOOKUP(I241-$J$6,I$27:J$568,2,FALSE),0)</f>
        <v>5159543.0163777396</v>
      </c>
      <c r="V241">
        <f t="shared" si="289"/>
        <v>0</v>
      </c>
      <c r="W241">
        <f t="shared" si="283"/>
        <v>0</v>
      </c>
      <c r="X241">
        <f t="shared" si="284"/>
        <v>0</v>
      </c>
      <c r="Y241">
        <f t="shared" si="290"/>
        <v>245718.94199221575</v>
      </c>
      <c r="Z241">
        <f t="shared" si="291"/>
        <v>4913824.0743855229</v>
      </c>
      <c r="AA241">
        <f t="shared" si="285"/>
        <v>4695184.1449037436</v>
      </c>
      <c r="AB241">
        <f t="shared" si="272"/>
        <v>2840456.9836222604</v>
      </c>
      <c r="AC241">
        <f t="shared" si="273"/>
        <v>7754281.0580077842</v>
      </c>
      <c r="AD241">
        <f t="shared" si="274"/>
        <v>-2564804.974747695</v>
      </c>
      <c r="AE241">
        <f t="shared" si="302"/>
        <v>-0.3307598674282049</v>
      </c>
      <c r="AF241">
        <f t="shared" si="275"/>
        <v>2840456.9836222604</v>
      </c>
      <c r="AG241">
        <f t="shared" si="286"/>
        <v>0</v>
      </c>
      <c r="AH241" s="1"/>
    </row>
    <row r="242" spans="5:34" x14ac:dyDescent="0.35">
      <c r="E242" t="e">
        <f t="shared" ref="E242" si="312">(F242-F241)/F241</f>
        <v>#DIV/0!</v>
      </c>
      <c r="F242" t="e">
        <f t="shared" si="288"/>
        <v>#DIV/0!</v>
      </c>
      <c r="H242" s="10">
        <f t="shared" si="277"/>
        <v>44095</v>
      </c>
      <c r="I242">
        <v>215</v>
      </c>
      <c r="J242">
        <f t="shared" si="278"/>
        <v>5159543.0163777396</v>
      </c>
      <c r="K242">
        <f t="shared" si="267"/>
        <v>0</v>
      </c>
      <c r="L242">
        <f t="shared" si="279"/>
        <v>0</v>
      </c>
      <c r="M242">
        <f t="shared" si="268"/>
        <v>0</v>
      </c>
      <c r="N242">
        <f t="shared" si="280"/>
        <v>0</v>
      </c>
      <c r="O242">
        <f t="shared" si="281"/>
        <v>0</v>
      </c>
      <c r="P242">
        <f t="shared" si="269"/>
        <v>0</v>
      </c>
      <c r="Q242">
        <f t="shared" si="270"/>
        <v>0</v>
      </c>
      <c r="R242">
        <f t="shared" si="271"/>
        <v>0</v>
      </c>
      <c r="S242">
        <f t="shared" si="282"/>
        <v>1</v>
      </c>
      <c r="T242">
        <f>IF(I242&gt;$J$5,VLOOKUP(I242-$J$5,I$27:K$568,3,FALSE),0)</f>
        <v>0</v>
      </c>
      <c r="U242">
        <f>IF(I242&gt;$J$6,VLOOKUP(I242-$J$6,I$27:J$568,2,FALSE),0)</f>
        <v>5159543.0163777396</v>
      </c>
      <c r="V242">
        <f t="shared" si="289"/>
        <v>0</v>
      </c>
      <c r="W242">
        <f t="shared" si="283"/>
        <v>0</v>
      </c>
      <c r="X242">
        <f t="shared" si="284"/>
        <v>0</v>
      </c>
      <c r="Y242">
        <f t="shared" si="290"/>
        <v>245718.94199221575</v>
      </c>
      <c r="Z242">
        <f t="shared" si="291"/>
        <v>4913824.0743855229</v>
      </c>
      <c r="AA242">
        <f t="shared" si="285"/>
        <v>4695184.1449037436</v>
      </c>
      <c r="AB242">
        <f t="shared" si="272"/>
        <v>2840456.9836222604</v>
      </c>
      <c r="AC242">
        <f t="shared" si="273"/>
        <v>7754281.0580077842</v>
      </c>
      <c r="AD242">
        <f t="shared" si="274"/>
        <v>-2564804.974747695</v>
      </c>
      <c r="AE242">
        <f t="shared" si="302"/>
        <v>-0.3307598674282049</v>
      </c>
      <c r="AF242">
        <f t="shared" si="275"/>
        <v>2840456.9836222604</v>
      </c>
      <c r="AG242">
        <f t="shared" si="286"/>
        <v>0</v>
      </c>
      <c r="AH242" s="1"/>
    </row>
    <row r="243" spans="5:34" x14ac:dyDescent="0.35">
      <c r="E243" t="e">
        <f t="shared" ref="E243" si="313">(F243-F242)/F242</f>
        <v>#DIV/0!</v>
      </c>
      <c r="F243" t="e">
        <f t="shared" si="288"/>
        <v>#DIV/0!</v>
      </c>
      <c r="H243" s="10">
        <f t="shared" si="277"/>
        <v>44096</v>
      </c>
      <c r="I243">
        <v>216</v>
      </c>
      <c r="J243">
        <f t="shared" si="278"/>
        <v>5159543.0163777396</v>
      </c>
      <c r="K243">
        <f t="shared" si="267"/>
        <v>0</v>
      </c>
      <c r="L243">
        <f t="shared" si="279"/>
        <v>0</v>
      </c>
      <c r="M243">
        <f t="shared" si="268"/>
        <v>0</v>
      </c>
      <c r="N243">
        <f t="shared" si="280"/>
        <v>0</v>
      </c>
      <c r="O243">
        <f t="shared" si="281"/>
        <v>0</v>
      </c>
      <c r="P243">
        <f t="shared" si="269"/>
        <v>0</v>
      </c>
      <c r="Q243">
        <f t="shared" si="270"/>
        <v>0</v>
      </c>
      <c r="R243">
        <f t="shared" si="271"/>
        <v>0</v>
      </c>
      <c r="S243">
        <f t="shared" si="282"/>
        <v>1</v>
      </c>
      <c r="T243">
        <f>IF(I243&gt;$J$5,VLOOKUP(I243-$J$5,I$27:K$568,3,FALSE),0)</f>
        <v>0</v>
      </c>
      <c r="U243">
        <f>IF(I243&gt;$J$6,VLOOKUP(I243-$J$6,I$27:J$568,2,FALSE),0)</f>
        <v>5159543.0163777396</v>
      </c>
      <c r="V243">
        <f t="shared" si="289"/>
        <v>0</v>
      </c>
      <c r="W243">
        <f t="shared" si="283"/>
        <v>0</v>
      </c>
      <c r="X243">
        <f t="shared" si="284"/>
        <v>0</v>
      </c>
      <c r="Y243">
        <f t="shared" si="290"/>
        <v>245718.94199221575</v>
      </c>
      <c r="Z243">
        <f t="shared" si="291"/>
        <v>4913824.0743855229</v>
      </c>
      <c r="AA243">
        <f t="shared" si="285"/>
        <v>4695184.1449037436</v>
      </c>
      <c r="AB243">
        <f t="shared" si="272"/>
        <v>2840456.9836222604</v>
      </c>
      <c r="AC243">
        <f t="shared" si="273"/>
        <v>7754281.0580077842</v>
      </c>
      <c r="AD243">
        <f t="shared" si="274"/>
        <v>-2564804.974747695</v>
      </c>
      <c r="AE243">
        <f t="shared" si="302"/>
        <v>-0.3307598674282049</v>
      </c>
      <c r="AF243">
        <f t="shared" si="275"/>
        <v>2840456.9836222604</v>
      </c>
      <c r="AG243">
        <f t="shared" si="286"/>
        <v>0</v>
      </c>
      <c r="AH243" s="1"/>
    </row>
    <row r="244" spans="5:34" x14ac:dyDescent="0.35">
      <c r="E244" t="e">
        <f t="shared" ref="E244" si="314">(F244-F243)/F243</f>
        <v>#DIV/0!</v>
      </c>
      <c r="F244" t="e">
        <f t="shared" si="288"/>
        <v>#DIV/0!</v>
      </c>
      <c r="H244" s="10">
        <f t="shared" si="277"/>
        <v>44097</v>
      </c>
      <c r="I244">
        <v>217</v>
      </c>
      <c r="J244">
        <f t="shared" si="278"/>
        <v>5159543.0163777396</v>
      </c>
      <c r="K244">
        <f t="shared" si="267"/>
        <v>0</v>
      </c>
      <c r="L244">
        <f t="shared" si="279"/>
        <v>0</v>
      </c>
      <c r="M244">
        <f t="shared" si="268"/>
        <v>0</v>
      </c>
      <c r="N244">
        <f t="shared" si="280"/>
        <v>0</v>
      </c>
      <c r="O244">
        <f t="shared" si="281"/>
        <v>0</v>
      </c>
      <c r="P244">
        <f t="shared" si="269"/>
        <v>0</v>
      </c>
      <c r="Q244">
        <f t="shared" si="270"/>
        <v>0</v>
      </c>
      <c r="R244">
        <f t="shared" si="271"/>
        <v>0</v>
      </c>
      <c r="S244">
        <f t="shared" si="282"/>
        <v>1</v>
      </c>
      <c r="T244">
        <f>IF(I244&gt;$J$5,VLOOKUP(I244-$J$5,I$27:K$568,3,FALSE),0)</f>
        <v>0</v>
      </c>
      <c r="U244">
        <f>IF(I244&gt;$J$6,VLOOKUP(I244-$J$6,I$27:J$568,2,FALSE),0)</f>
        <v>5159543.0163777396</v>
      </c>
      <c r="V244">
        <f t="shared" si="289"/>
        <v>0</v>
      </c>
      <c r="W244">
        <f t="shared" si="283"/>
        <v>0</v>
      </c>
      <c r="X244">
        <f t="shared" si="284"/>
        <v>0</v>
      </c>
      <c r="Y244">
        <f t="shared" si="290"/>
        <v>245718.94199221575</v>
      </c>
      <c r="Z244">
        <f t="shared" si="291"/>
        <v>4913824.0743855229</v>
      </c>
      <c r="AA244">
        <f t="shared" si="285"/>
        <v>4695184.1449037436</v>
      </c>
      <c r="AB244">
        <f t="shared" si="272"/>
        <v>2840456.9836222604</v>
      </c>
      <c r="AC244">
        <f t="shared" si="273"/>
        <v>7754281.0580077842</v>
      </c>
      <c r="AD244">
        <f t="shared" si="274"/>
        <v>-2564804.974747695</v>
      </c>
      <c r="AE244">
        <f t="shared" si="302"/>
        <v>-0.3307598674282049</v>
      </c>
      <c r="AF244">
        <f t="shared" si="275"/>
        <v>2840456.9836222604</v>
      </c>
      <c r="AG244">
        <f t="shared" si="286"/>
        <v>0</v>
      </c>
      <c r="AH244" s="1"/>
    </row>
    <row r="245" spans="5:34" x14ac:dyDescent="0.35">
      <c r="E245" t="e">
        <f t="shared" ref="E245" si="315">(F245-F244)/F244</f>
        <v>#DIV/0!</v>
      </c>
      <c r="F245" t="e">
        <f t="shared" si="288"/>
        <v>#DIV/0!</v>
      </c>
      <c r="H245" s="10">
        <f t="shared" si="277"/>
        <v>44098</v>
      </c>
      <c r="I245">
        <v>218</v>
      </c>
      <c r="J245">
        <f t="shared" si="278"/>
        <v>5159543.0163777396</v>
      </c>
      <c r="K245">
        <f t="shared" si="267"/>
        <v>0</v>
      </c>
      <c r="L245">
        <f t="shared" si="279"/>
        <v>0</v>
      </c>
      <c r="M245">
        <f t="shared" si="268"/>
        <v>0</v>
      </c>
      <c r="N245">
        <f t="shared" si="280"/>
        <v>0</v>
      </c>
      <c r="O245">
        <f t="shared" si="281"/>
        <v>0</v>
      </c>
      <c r="P245">
        <f t="shared" si="269"/>
        <v>0</v>
      </c>
      <c r="Q245">
        <f t="shared" si="270"/>
        <v>0</v>
      </c>
      <c r="R245">
        <f t="shared" si="271"/>
        <v>0</v>
      </c>
      <c r="S245">
        <f t="shared" si="282"/>
        <v>1</v>
      </c>
      <c r="T245">
        <f>IF(I245&gt;$J$5,VLOOKUP(I245-$J$5,I$27:K$568,3,FALSE),0)</f>
        <v>0</v>
      </c>
      <c r="U245">
        <f>IF(I245&gt;$J$6,VLOOKUP(I245-$J$6,I$27:J$568,2,FALSE),0)</f>
        <v>5159543.0163777396</v>
      </c>
      <c r="V245">
        <f t="shared" si="289"/>
        <v>0</v>
      </c>
      <c r="W245">
        <f t="shared" si="283"/>
        <v>0</v>
      </c>
      <c r="X245">
        <f t="shared" si="284"/>
        <v>0</v>
      </c>
      <c r="Y245">
        <f t="shared" si="290"/>
        <v>245718.94199221575</v>
      </c>
      <c r="Z245">
        <f t="shared" si="291"/>
        <v>4913824.0743855229</v>
      </c>
      <c r="AA245">
        <f t="shared" si="285"/>
        <v>4695184.1449037436</v>
      </c>
      <c r="AB245">
        <f t="shared" si="272"/>
        <v>2840456.9836222604</v>
      </c>
      <c r="AC245">
        <f t="shared" si="273"/>
        <v>7754281.0580077842</v>
      </c>
      <c r="AD245">
        <f t="shared" si="274"/>
        <v>-2564804.974747695</v>
      </c>
      <c r="AE245">
        <f t="shared" si="302"/>
        <v>-0.3307598674282049</v>
      </c>
      <c r="AF245">
        <f t="shared" si="275"/>
        <v>2840456.9836222604</v>
      </c>
      <c r="AG245">
        <f t="shared" si="286"/>
        <v>0</v>
      </c>
      <c r="AH245" s="1"/>
    </row>
    <row r="246" spans="5:34" x14ac:dyDescent="0.35">
      <c r="E246" t="e">
        <f t="shared" ref="E246" si="316">(F246-F245)/F245</f>
        <v>#DIV/0!</v>
      </c>
      <c r="F246" t="e">
        <f t="shared" si="288"/>
        <v>#DIV/0!</v>
      </c>
      <c r="H246" s="10">
        <f t="shared" si="277"/>
        <v>44099</v>
      </c>
      <c r="I246">
        <v>219</v>
      </c>
      <c r="J246">
        <f t="shared" si="278"/>
        <v>5159543.0163777396</v>
      </c>
      <c r="K246">
        <f t="shared" si="267"/>
        <v>0</v>
      </c>
      <c r="L246">
        <f t="shared" si="279"/>
        <v>0</v>
      </c>
      <c r="M246">
        <f t="shared" si="268"/>
        <v>0</v>
      </c>
      <c r="N246">
        <f t="shared" si="280"/>
        <v>0</v>
      </c>
      <c r="O246">
        <f t="shared" si="281"/>
        <v>0</v>
      </c>
      <c r="P246">
        <f t="shared" si="269"/>
        <v>0</v>
      </c>
      <c r="Q246">
        <f t="shared" si="270"/>
        <v>0</v>
      </c>
      <c r="R246">
        <f t="shared" si="271"/>
        <v>0</v>
      </c>
      <c r="S246">
        <f t="shared" si="282"/>
        <v>1</v>
      </c>
      <c r="T246">
        <f>IF(I246&gt;$J$5,VLOOKUP(I246-$J$5,I$27:K$568,3,FALSE),0)</f>
        <v>0</v>
      </c>
      <c r="U246">
        <f>IF(I246&gt;$J$6,VLOOKUP(I246-$J$6,I$27:J$568,2,FALSE),0)</f>
        <v>5159543.0163777396</v>
      </c>
      <c r="V246">
        <f t="shared" si="289"/>
        <v>0</v>
      </c>
      <c r="W246">
        <f t="shared" si="283"/>
        <v>0</v>
      </c>
      <c r="X246">
        <f t="shared" si="284"/>
        <v>0</v>
      </c>
      <c r="Y246">
        <f t="shared" si="290"/>
        <v>245718.94199221575</v>
      </c>
      <c r="Z246">
        <f t="shared" si="291"/>
        <v>4913824.0743855229</v>
      </c>
      <c r="AA246">
        <f t="shared" si="285"/>
        <v>4695184.1449037436</v>
      </c>
      <c r="AB246">
        <f t="shared" si="272"/>
        <v>2840456.9836222604</v>
      </c>
      <c r="AC246">
        <f t="shared" si="273"/>
        <v>7754281.0580077842</v>
      </c>
      <c r="AD246">
        <f t="shared" si="274"/>
        <v>-2564804.974747695</v>
      </c>
      <c r="AE246">
        <f t="shared" si="302"/>
        <v>-0.3307598674282049</v>
      </c>
      <c r="AF246">
        <f t="shared" si="275"/>
        <v>2840456.9836222604</v>
      </c>
      <c r="AG246">
        <f t="shared" si="286"/>
        <v>0</v>
      </c>
      <c r="AH246" s="1"/>
    </row>
    <row r="247" spans="5:34" x14ac:dyDescent="0.35">
      <c r="E247" t="e">
        <f t="shared" ref="E247" si="317">(F247-F246)/F246</f>
        <v>#DIV/0!</v>
      </c>
      <c r="F247" t="e">
        <f t="shared" si="288"/>
        <v>#DIV/0!</v>
      </c>
      <c r="H247" s="10">
        <f t="shared" si="277"/>
        <v>44100</v>
      </c>
      <c r="I247">
        <v>220</v>
      </c>
      <c r="J247">
        <f t="shared" si="278"/>
        <v>5159543.0163777396</v>
      </c>
      <c r="K247">
        <f t="shared" si="267"/>
        <v>0</v>
      </c>
      <c r="L247">
        <f t="shared" si="279"/>
        <v>0</v>
      </c>
      <c r="M247">
        <f t="shared" si="268"/>
        <v>0</v>
      </c>
      <c r="N247">
        <f t="shared" si="280"/>
        <v>0</v>
      </c>
      <c r="O247">
        <f t="shared" si="281"/>
        <v>0</v>
      </c>
      <c r="P247">
        <f t="shared" si="269"/>
        <v>0</v>
      </c>
      <c r="Q247">
        <f t="shared" si="270"/>
        <v>0</v>
      </c>
      <c r="R247">
        <f t="shared" si="271"/>
        <v>0</v>
      </c>
      <c r="S247">
        <f t="shared" si="282"/>
        <v>1</v>
      </c>
      <c r="T247">
        <f>IF(I247&gt;$J$5,VLOOKUP(I247-$J$5,I$27:K$568,3,FALSE),0)</f>
        <v>0</v>
      </c>
      <c r="U247">
        <f>IF(I247&gt;$J$6,VLOOKUP(I247-$J$6,I$27:J$568,2,FALSE),0)</f>
        <v>5159543.0163777396</v>
      </c>
      <c r="V247">
        <f t="shared" si="289"/>
        <v>0</v>
      </c>
      <c r="W247">
        <f t="shared" si="283"/>
        <v>0</v>
      </c>
      <c r="X247">
        <f t="shared" si="284"/>
        <v>0</v>
      </c>
      <c r="Y247">
        <f t="shared" si="290"/>
        <v>245718.94199221575</v>
      </c>
      <c r="Z247">
        <f t="shared" si="291"/>
        <v>4913824.0743855229</v>
      </c>
      <c r="AA247">
        <f t="shared" si="285"/>
        <v>4695184.1449037436</v>
      </c>
      <c r="AB247">
        <f t="shared" si="272"/>
        <v>2840456.9836222604</v>
      </c>
      <c r="AC247">
        <f t="shared" si="273"/>
        <v>7754281.0580077842</v>
      </c>
      <c r="AD247">
        <f t="shared" si="274"/>
        <v>-2564804.974747695</v>
      </c>
      <c r="AE247">
        <f t="shared" si="302"/>
        <v>-0.3307598674282049</v>
      </c>
      <c r="AF247">
        <f t="shared" si="275"/>
        <v>2840456.9836222604</v>
      </c>
      <c r="AG247">
        <f t="shared" si="286"/>
        <v>0</v>
      </c>
      <c r="AH247" s="1"/>
    </row>
    <row r="248" spans="5:34" x14ac:dyDescent="0.35">
      <c r="E248" t="e">
        <f t="shared" ref="E248" si="318">(F248-F247)/F247</f>
        <v>#DIV/0!</v>
      </c>
      <c r="F248" t="e">
        <f t="shared" si="288"/>
        <v>#DIV/0!</v>
      </c>
      <c r="H248" s="10">
        <f t="shared" si="277"/>
        <v>44101</v>
      </c>
      <c r="I248">
        <v>221</v>
      </c>
      <c r="J248">
        <f t="shared" si="278"/>
        <v>5159543.0163777396</v>
      </c>
      <c r="K248">
        <f t="shared" si="267"/>
        <v>0</v>
      </c>
      <c r="L248">
        <f t="shared" si="279"/>
        <v>0</v>
      </c>
      <c r="M248">
        <f t="shared" si="268"/>
        <v>0</v>
      </c>
      <c r="N248">
        <f t="shared" si="280"/>
        <v>0</v>
      </c>
      <c r="O248">
        <f t="shared" si="281"/>
        <v>0</v>
      </c>
      <c r="P248">
        <f t="shared" si="269"/>
        <v>0</v>
      </c>
      <c r="Q248">
        <f t="shared" si="270"/>
        <v>0</v>
      </c>
      <c r="R248">
        <f t="shared" si="271"/>
        <v>0</v>
      </c>
      <c r="S248">
        <f t="shared" si="282"/>
        <v>1</v>
      </c>
      <c r="T248">
        <f>IF(I248&gt;$J$5,VLOOKUP(I248-$J$5,I$27:K$568,3,FALSE),0)</f>
        <v>0</v>
      </c>
      <c r="U248">
        <f>IF(I248&gt;$J$6,VLOOKUP(I248-$J$6,I$27:J$568,2,FALSE),0)</f>
        <v>5159543.0163777396</v>
      </c>
      <c r="V248">
        <f t="shared" si="289"/>
        <v>0</v>
      </c>
      <c r="W248">
        <f t="shared" si="283"/>
        <v>0</v>
      </c>
      <c r="X248">
        <f t="shared" si="284"/>
        <v>0</v>
      </c>
      <c r="Y248">
        <f t="shared" si="290"/>
        <v>245718.94199221575</v>
      </c>
      <c r="Z248">
        <f t="shared" si="291"/>
        <v>4913824.0743855229</v>
      </c>
      <c r="AA248">
        <f t="shared" si="285"/>
        <v>4695184.1449037436</v>
      </c>
      <c r="AB248">
        <f t="shared" si="272"/>
        <v>2840456.9836222604</v>
      </c>
      <c r="AC248">
        <f t="shared" si="273"/>
        <v>7754281.0580077842</v>
      </c>
      <c r="AD248">
        <f t="shared" si="274"/>
        <v>-2564804.974747695</v>
      </c>
      <c r="AE248">
        <f t="shared" si="302"/>
        <v>-0.3307598674282049</v>
      </c>
      <c r="AF248">
        <f t="shared" si="275"/>
        <v>2840456.9836222604</v>
      </c>
      <c r="AG248">
        <f t="shared" si="286"/>
        <v>0</v>
      </c>
      <c r="AH248" s="1"/>
    </row>
    <row r="249" spans="5:34" x14ac:dyDescent="0.35">
      <c r="E249" t="e">
        <f t="shared" ref="E249" si="319">(F249-F248)/F248</f>
        <v>#DIV/0!</v>
      </c>
      <c r="F249" t="e">
        <f t="shared" si="288"/>
        <v>#DIV/0!</v>
      </c>
      <c r="H249" s="10">
        <f t="shared" si="277"/>
        <v>44102</v>
      </c>
      <c r="I249">
        <v>222</v>
      </c>
      <c r="J249">
        <f t="shared" si="278"/>
        <v>5159543.0163777396</v>
      </c>
      <c r="K249">
        <f t="shared" si="267"/>
        <v>0</v>
      </c>
      <c r="L249">
        <f t="shared" si="279"/>
        <v>0</v>
      </c>
      <c r="M249">
        <f t="shared" si="268"/>
        <v>0</v>
      </c>
      <c r="N249">
        <f t="shared" si="280"/>
        <v>0</v>
      </c>
      <c r="O249">
        <f t="shared" si="281"/>
        <v>0</v>
      </c>
      <c r="P249">
        <f t="shared" si="269"/>
        <v>0</v>
      </c>
      <c r="Q249">
        <f t="shared" si="270"/>
        <v>0</v>
      </c>
      <c r="R249">
        <f t="shared" si="271"/>
        <v>0</v>
      </c>
      <c r="S249">
        <f t="shared" si="282"/>
        <v>1</v>
      </c>
      <c r="T249">
        <f>IF(I249&gt;$J$5,VLOOKUP(I249-$J$5,I$27:K$568,3,FALSE),0)</f>
        <v>0</v>
      </c>
      <c r="U249">
        <f>IF(I249&gt;$J$6,VLOOKUP(I249-$J$6,I$27:J$568,2,FALSE),0)</f>
        <v>5159543.0163777396</v>
      </c>
      <c r="V249">
        <f t="shared" si="289"/>
        <v>0</v>
      </c>
      <c r="W249">
        <f t="shared" si="283"/>
        <v>0</v>
      </c>
      <c r="X249">
        <f t="shared" si="284"/>
        <v>0</v>
      </c>
      <c r="Y249">
        <f t="shared" si="290"/>
        <v>245718.94199221575</v>
      </c>
      <c r="Z249">
        <f t="shared" si="291"/>
        <v>4913824.0743855229</v>
      </c>
      <c r="AA249">
        <f t="shared" si="285"/>
        <v>4695184.1449037436</v>
      </c>
      <c r="AB249">
        <f t="shared" si="272"/>
        <v>2840456.9836222604</v>
      </c>
      <c r="AC249">
        <f t="shared" si="273"/>
        <v>7754281.0580077842</v>
      </c>
      <c r="AD249">
        <f t="shared" si="274"/>
        <v>-2564804.974747695</v>
      </c>
      <c r="AE249">
        <f t="shared" si="302"/>
        <v>-0.3307598674282049</v>
      </c>
      <c r="AF249">
        <f t="shared" si="275"/>
        <v>2840456.9836222604</v>
      </c>
      <c r="AG249">
        <f t="shared" si="286"/>
        <v>0</v>
      </c>
      <c r="AH249" s="1"/>
    </row>
    <row r="250" spans="5:34" x14ac:dyDescent="0.35">
      <c r="E250" t="e">
        <f t="shared" ref="E250" si="320">(F250-F249)/F249</f>
        <v>#DIV/0!</v>
      </c>
      <c r="F250" t="e">
        <f t="shared" si="288"/>
        <v>#DIV/0!</v>
      </c>
      <c r="H250" s="10">
        <f t="shared" si="277"/>
        <v>44103</v>
      </c>
      <c r="I250">
        <v>223</v>
      </c>
      <c r="J250">
        <f t="shared" si="278"/>
        <v>5159543.0163777396</v>
      </c>
      <c r="K250">
        <f t="shared" si="267"/>
        <v>0</v>
      </c>
      <c r="L250">
        <f t="shared" si="279"/>
        <v>0</v>
      </c>
      <c r="M250">
        <f t="shared" si="268"/>
        <v>0</v>
      </c>
      <c r="N250">
        <f t="shared" si="280"/>
        <v>0</v>
      </c>
      <c r="O250">
        <f t="shared" si="281"/>
        <v>0</v>
      </c>
      <c r="P250">
        <f t="shared" si="269"/>
        <v>0</v>
      </c>
      <c r="Q250">
        <f t="shared" si="270"/>
        <v>0</v>
      </c>
      <c r="R250">
        <f t="shared" si="271"/>
        <v>0</v>
      </c>
      <c r="S250">
        <f t="shared" si="282"/>
        <v>1</v>
      </c>
      <c r="T250">
        <f>IF(I250&gt;$J$5,VLOOKUP(I250-$J$5,I$27:K$568,3,FALSE),0)</f>
        <v>0</v>
      </c>
      <c r="U250">
        <f>IF(I250&gt;$J$6,VLOOKUP(I250-$J$6,I$27:J$568,2,FALSE),0)</f>
        <v>5159543.0163777396</v>
      </c>
      <c r="V250">
        <f t="shared" si="289"/>
        <v>0</v>
      </c>
      <c r="W250">
        <f t="shared" si="283"/>
        <v>0</v>
      </c>
      <c r="X250">
        <f t="shared" si="284"/>
        <v>0</v>
      </c>
      <c r="Y250">
        <f t="shared" si="290"/>
        <v>245718.94199221575</v>
      </c>
      <c r="Z250">
        <f t="shared" si="291"/>
        <v>4913824.0743855229</v>
      </c>
      <c r="AA250">
        <f t="shared" si="285"/>
        <v>4695184.1449037436</v>
      </c>
      <c r="AB250">
        <f t="shared" si="272"/>
        <v>2840456.9836222604</v>
      </c>
      <c r="AC250">
        <f t="shared" si="273"/>
        <v>7754281.0580077842</v>
      </c>
      <c r="AD250">
        <f t="shared" si="274"/>
        <v>-2564804.974747695</v>
      </c>
      <c r="AE250">
        <f t="shared" si="302"/>
        <v>-0.3307598674282049</v>
      </c>
      <c r="AF250">
        <f t="shared" si="275"/>
        <v>2840456.9836222604</v>
      </c>
      <c r="AG250">
        <f t="shared" si="286"/>
        <v>0</v>
      </c>
      <c r="AH250" s="1"/>
    </row>
    <row r="251" spans="5:34" x14ac:dyDescent="0.35">
      <c r="E251" t="e">
        <f t="shared" ref="E251" si="321">(F251-F250)/F250</f>
        <v>#DIV/0!</v>
      </c>
      <c r="F251" t="e">
        <f t="shared" si="288"/>
        <v>#DIV/0!</v>
      </c>
      <c r="H251" s="10">
        <f t="shared" si="277"/>
        <v>44104</v>
      </c>
      <c r="I251">
        <v>224</v>
      </c>
      <c r="J251">
        <f t="shared" si="278"/>
        <v>5159543.0163777396</v>
      </c>
      <c r="K251">
        <f t="shared" si="267"/>
        <v>0</v>
      </c>
      <c r="L251">
        <f t="shared" si="279"/>
        <v>0</v>
      </c>
      <c r="M251">
        <f t="shared" si="268"/>
        <v>0</v>
      </c>
      <c r="N251">
        <f t="shared" si="280"/>
        <v>0</v>
      </c>
      <c r="O251">
        <f t="shared" si="281"/>
        <v>0</v>
      </c>
      <c r="P251">
        <f t="shared" si="269"/>
        <v>0</v>
      </c>
      <c r="Q251">
        <f t="shared" si="270"/>
        <v>0</v>
      </c>
      <c r="R251">
        <f t="shared" si="271"/>
        <v>0</v>
      </c>
      <c r="S251">
        <f t="shared" si="282"/>
        <v>1</v>
      </c>
      <c r="T251">
        <f>IF(I251&gt;$J$5,VLOOKUP(I251-$J$5,I$27:K$568,3,FALSE),0)</f>
        <v>0</v>
      </c>
      <c r="U251">
        <f>IF(I251&gt;$J$6,VLOOKUP(I251-$J$6,I$27:J$568,2,FALSE),0)</f>
        <v>5159543.0163777396</v>
      </c>
      <c r="V251">
        <f t="shared" si="289"/>
        <v>0</v>
      </c>
      <c r="W251">
        <f t="shared" si="283"/>
        <v>0</v>
      </c>
      <c r="X251">
        <f t="shared" si="284"/>
        <v>0</v>
      </c>
      <c r="Y251">
        <f t="shared" si="290"/>
        <v>245718.94199221575</v>
      </c>
      <c r="Z251">
        <f t="shared" si="291"/>
        <v>4913824.0743855229</v>
      </c>
      <c r="AA251">
        <f t="shared" si="285"/>
        <v>4695184.1449037436</v>
      </c>
      <c r="AB251">
        <f t="shared" si="272"/>
        <v>2840456.9836222604</v>
      </c>
      <c r="AC251">
        <f t="shared" si="273"/>
        <v>7754281.0580077842</v>
      </c>
      <c r="AD251">
        <f t="shared" si="274"/>
        <v>-2564804.974747695</v>
      </c>
      <c r="AE251">
        <f t="shared" si="302"/>
        <v>-0.3307598674282049</v>
      </c>
      <c r="AF251">
        <f t="shared" si="275"/>
        <v>2840456.9836222604</v>
      </c>
      <c r="AG251">
        <f t="shared" si="286"/>
        <v>0</v>
      </c>
      <c r="AH251" s="1"/>
    </row>
    <row r="252" spans="5:34" x14ac:dyDescent="0.35">
      <c r="E252" t="e">
        <f t="shared" ref="E252" si="322">(F252-F251)/F251</f>
        <v>#DIV/0!</v>
      </c>
      <c r="F252" t="e">
        <f t="shared" si="288"/>
        <v>#DIV/0!</v>
      </c>
      <c r="H252" s="10">
        <f t="shared" si="277"/>
        <v>44105</v>
      </c>
      <c r="I252">
        <v>225</v>
      </c>
      <c r="J252">
        <f t="shared" si="278"/>
        <v>5159543.0163777396</v>
      </c>
      <c r="K252">
        <f t="shared" si="267"/>
        <v>0</v>
      </c>
      <c r="L252">
        <f t="shared" si="279"/>
        <v>0</v>
      </c>
      <c r="M252">
        <f t="shared" si="268"/>
        <v>0</v>
      </c>
      <c r="N252">
        <f t="shared" si="280"/>
        <v>0</v>
      </c>
      <c r="O252">
        <f t="shared" si="281"/>
        <v>0</v>
      </c>
      <c r="P252">
        <f t="shared" si="269"/>
        <v>0</v>
      </c>
      <c r="Q252">
        <f t="shared" si="270"/>
        <v>0</v>
      </c>
      <c r="R252">
        <f t="shared" si="271"/>
        <v>0</v>
      </c>
      <c r="S252">
        <f t="shared" si="282"/>
        <v>1</v>
      </c>
      <c r="T252">
        <f>IF(I252&gt;$J$5,VLOOKUP(I252-$J$5,I$27:K$568,3,FALSE),0)</f>
        <v>0</v>
      </c>
      <c r="U252">
        <f>IF(I252&gt;$J$6,VLOOKUP(I252-$J$6,I$27:J$568,2,FALSE),0)</f>
        <v>5159543.0163777396</v>
      </c>
      <c r="V252">
        <f t="shared" si="289"/>
        <v>0</v>
      </c>
      <c r="W252">
        <f t="shared" si="283"/>
        <v>0</v>
      </c>
      <c r="X252">
        <f t="shared" si="284"/>
        <v>0</v>
      </c>
      <c r="Y252">
        <f t="shared" si="290"/>
        <v>245718.94199221575</v>
      </c>
      <c r="Z252">
        <f t="shared" si="291"/>
        <v>4913824.0743855229</v>
      </c>
      <c r="AA252">
        <f t="shared" si="285"/>
        <v>4695184.1449037436</v>
      </c>
      <c r="AB252">
        <f t="shared" si="272"/>
        <v>2840456.9836222604</v>
      </c>
      <c r="AC252">
        <f t="shared" si="273"/>
        <v>7754281.0580077842</v>
      </c>
      <c r="AD252">
        <f t="shared" si="274"/>
        <v>-2564804.974747695</v>
      </c>
      <c r="AE252">
        <f t="shared" si="302"/>
        <v>-0.3307598674282049</v>
      </c>
      <c r="AF252">
        <f t="shared" si="275"/>
        <v>2840456.9836222604</v>
      </c>
      <c r="AG252">
        <f t="shared" si="286"/>
        <v>0</v>
      </c>
      <c r="AH252" s="1"/>
    </row>
    <row r="253" spans="5:34" x14ac:dyDescent="0.35">
      <c r="E253" t="e">
        <f t="shared" ref="E253" si="323">(F253-F252)/F252</f>
        <v>#DIV/0!</v>
      </c>
      <c r="F253" t="e">
        <f t="shared" si="288"/>
        <v>#DIV/0!</v>
      </c>
      <c r="H253" s="10">
        <f t="shared" si="277"/>
        <v>44106</v>
      </c>
      <c r="I253">
        <v>226</v>
      </c>
      <c r="J253">
        <f t="shared" si="278"/>
        <v>5159543.0163777396</v>
      </c>
      <c r="K253">
        <f t="shared" si="267"/>
        <v>0</v>
      </c>
      <c r="L253">
        <f t="shared" si="279"/>
        <v>0</v>
      </c>
      <c r="M253">
        <f t="shared" si="268"/>
        <v>0</v>
      </c>
      <c r="N253">
        <f t="shared" si="280"/>
        <v>0</v>
      </c>
      <c r="O253">
        <f t="shared" si="281"/>
        <v>0</v>
      </c>
      <c r="P253">
        <f t="shared" si="269"/>
        <v>0</v>
      </c>
      <c r="Q253">
        <f t="shared" si="270"/>
        <v>0</v>
      </c>
      <c r="R253">
        <f t="shared" si="271"/>
        <v>0</v>
      </c>
      <c r="S253">
        <f t="shared" si="282"/>
        <v>1</v>
      </c>
      <c r="T253">
        <f>IF(I253&gt;$J$5,VLOOKUP(I253-$J$5,I$27:K$568,3,FALSE),0)</f>
        <v>0</v>
      </c>
      <c r="U253">
        <f>IF(I253&gt;$J$6,VLOOKUP(I253-$J$6,I$27:J$568,2,FALSE),0)</f>
        <v>5159543.0163777396</v>
      </c>
      <c r="V253">
        <f t="shared" si="289"/>
        <v>0</v>
      </c>
      <c r="W253">
        <f t="shared" si="283"/>
        <v>0</v>
      </c>
      <c r="X253">
        <f t="shared" si="284"/>
        <v>0</v>
      </c>
      <c r="Y253">
        <f t="shared" si="290"/>
        <v>245718.94199221575</v>
      </c>
      <c r="Z253">
        <f t="shared" si="291"/>
        <v>4913824.0743855229</v>
      </c>
      <c r="AA253">
        <f t="shared" si="285"/>
        <v>4695184.1449037436</v>
      </c>
      <c r="AB253">
        <f t="shared" si="272"/>
        <v>2840456.9836222604</v>
      </c>
      <c r="AC253">
        <f t="shared" si="273"/>
        <v>7754281.0580077842</v>
      </c>
      <c r="AD253">
        <f t="shared" si="274"/>
        <v>-2564804.974747695</v>
      </c>
      <c r="AE253">
        <f t="shared" si="302"/>
        <v>-0.3307598674282049</v>
      </c>
      <c r="AF253">
        <f t="shared" si="275"/>
        <v>2840456.9836222604</v>
      </c>
      <c r="AG253">
        <f t="shared" si="286"/>
        <v>0</v>
      </c>
      <c r="AH253" s="1"/>
    </row>
    <row r="254" spans="5:34" x14ac:dyDescent="0.35">
      <c r="E254" t="e">
        <f t="shared" ref="E254" si="324">(F254-F253)/F253</f>
        <v>#DIV/0!</v>
      </c>
      <c r="F254" t="e">
        <f t="shared" si="288"/>
        <v>#DIV/0!</v>
      </c>
      <c r="H254" s="10">
        <f t="shared" si="277"/>
        <v>44107</v>
      </c>
      <c r="I254">
        <v>227</v>
      </c>
      <c r="J254">
        <f t="shared" si="278"/>
        <v>5159543.0163777396</v>
      </c>
      <c r="K254">
        <f t="shared" si="267"/>
        <v>0</v>
      </c>
      <c r="L254">
        <f t="shared" si="279"/>
        <v>0</v>
      </c>
      <c r="M254">
        <f t="shared" si="268"/>
        <v>0</v>
      </c>
      <c r="N254">
        <f t="shared" si="280"/>
        <v>0</v>
      </c>
      <c r="O254">
        <f t="shared" si="281"/>
        <v>0</v>
      </c>
      <c r="P254">
        <f t="shared" si="269"/>
        <v>0</v>
      </c>
      <c r="Q254">
        <f t="shared" si="270"/>
        <v>0</v>
      </c>
      <c r="R254">
        <f t="shared" si="271"/>
        <v>0</v>
      </c>
      <c r="S254">
        <f t="shared" si="282"/>
        <v>1</v>
      </c>
      <c r="T254">
        <f>IF(I254&gt;$J$5,VLOOKUP(I254-$J$5,I$27:K$568,3,FALSE),0)</f>
        <v>0</v>
      </c>
      <c r="U254">
        <f>IF(I254&gt;$J$6,VLOOKUP(I254-$J$6,I$27:J$568,2,FALSE),0)</f>
        <v>5159543.0163777396</v>
      </c>
      <c r="V254">
        <f t="shared" si="289"/>
        <v>0</v>
      </c>
      <c r="W254">
        <f t="shared" si="283"/>
        <v>0</v>
      </c>
      <c r="X254">
        <f t="shared" si="284"/>
        <v>0</v>
      </c>
      <c r="Y254">
        <f t="shared" si="290"/>
        <v>245718.94199221575</v>
      </c>
      <c r="Z254">
        <f t="shared" si="291"/>
        <v>4913824.0743855229</v>
      </c>
      <c r="AA254">
        <f t="shared" si="285"/>
        <v>4695184.1449037436</v>
      </c>
      <c r="AB254">
        <f t="shared" si="272"/>
        <v>2840456.9836222604</v>
      </c>
      <c r="AC254">
        <f t="shared" si="273"/>
        <v>7754281.0580077842</v>
      </c>
      <c r="AD254">
        <f t="shared" si="274"/>
        <v>-2564804.974747695</v>
      </c>
      <c r="AE254">
        <f t="shared" si="302"/>
        <v>-0.3307598674282049</v>
      </c>
      <c r="AF254">
        <f t="shared" si="275"/>
        <v>2840456.9836222604</v>
      </c>
      <c r="AG254">
        <f t="shared" si="286"/>
        <v>0</v>
      </c>
      <c r="AH254" s="1"/>
    </row>
    <row r="255" spans="5:34" x14ac:dyDescent="0.35">
      <c r="E255" t="e">
        <f t="shared" ref="E255" si="325">(F255-F254)/F254</f>
        <v>#DIV/0!</v>
      </c>
      <c r="F255" t="e">
        <f t="shared" si="288"/>
        <v>#DIV/0!</v>
      </c>
      <c r="H255" s="10">
        <f t="shared" si="277"/>
        <v>44108</v>
      </c>
      <c r="I255">
        <v>228</v>
      </c>
      <c r="J255">
        <f t="shared" si="278"/>
        <v>5159543.0163777396</v>
      </c>
      <c r="K255">
        <f t="shared" si="267"/>
        <v>0</v>
      </c>
      <c r="L255">
        <f t="shared" si="279"/>
        <v>0</v>
      </c>
      <c r="M255">
        <f t="shared" si="268"/>
        <v>0</v>
      </c>
      <c r="N255">
        <f t="shared" si="280"/>
        <v>0</v>
      </c>
      <c r="O255">
        <f t="shared" si="281"/>
        <v>0</v>
      </c>
      <c r="P255">
        <f t="shared" si="269"/>
        <v>0</v>
      </c>
      <c r="Q255">
        <f t="shared" si="270"/>
        <v>0</v>
      </c>
      <c r="R255">
        <f t="shared" si="271"/>
        <v>0</v>
      </c>
      <c r="S255">
        <f t="shared" si="282"/>
        <v>1</v>
      </c>
      <c r="T255">
        <f>IF(I255&gt;$J$5,VLOOKUP(I255-$J$5,I$27:K$568,3,FALSE),0)</f>
        <v>0</v>
      </c>
      <c r="U255">
        <f>IF(I255&gt;$J$6,VLOOKUP(I255-$J$6,I$27:J$568,2,FALSE),0)</f>
        <v>5159543.0163777396</v>
      </c>
      <c r="V255">
        <f t="shared" si="289"/>
        <v>0</v>
      </c>
      <c r="W255">
        <f t="shared" si="283"/>
        <v>0</v>
      </c>
      <c r="X255">
        <f t="shared" si="284"/>
        <v>0</v>
      </c>
      <c r="Y255">
        <f t="shared" si="290"/>
        <v>245718.94199221575</v>
      </c>
      <c r="Z255">
        <f t="shared" si="291"/>
        <v>4913824.0743855229</v>
      </c>
      <c r="AA255">
        <f t="shared" si="285"/>
        <v>4695184.1449037436</v>
      </c>
      <c r="AB255">
        <f t="shared" si="272"/>
        <v>2840456.9836222604</v>
      </c>
      <c r="AC255">
        <f t="shared" si="273"/>
        <v>7754281.0580077842</v>
      </c>
      <c r="AD255">
        <f t="shared" si="274"/>
        <v>-2564804.974747695</v>
      </c>
      <c r="AE255">
        <f t="shared" si="302"/>
        <v>-0.3307598674282049</v>
      </c>
      <c r="AF255">
        <f t="shared" si="275"/>
        <v>2840456.9836222604</v>
      </c>
      <c r="AG255">
        <f t="shared" si="286"/>
        <v>0</v>
      </c>
      <c r="AH255" s="1"/>
    </row>
    <row r="256" spans="5:34" x14ac:dyDescent="0.35">
      <c r="E256" t="e">
        <f t="shared" ref="E256" si="326">(F256-F255)/F255</f>
        <v>#DIV/0!</v>
      </c>
      <c r="F256" t="e">
        <f t="shared" si="288"/>
        <v>#DIV/0!</v>
      </c>
      <c r="H256" s="10">
        <f t="shared" si="277"/>
        <v>44109</v>
      </c>
      <c r="I256">
        <v>229</v>
      </c>
      <c r="J256">
        <f t="shared" si="278"/>
        <v>5159543.0163777396</v>
      </c>
      <c r="K256">
        <f t="shared" si="267"/>
        <v>0</v>
      </c>
      <c r="L256">
        <f t="shared" si="279"/>
        <v>0</v>
      </c>
      <c r="M256">
        <f t="shared" si="268"/>
        <v>0</v>
      </c>
      <c r="N256">
        <f t="shared" si="280"/>
        <v>0</v>
      </c>
      <c r="O256">
        <f t="shared" si="281"/>
        <v>0</v>
      </c>
      <c r="P256">
        <f t="shared" si="269"/>
        <v>0</v>
      </c>
      <c r="Q256">
        <f t="shared" si="270"/>
        <v>0</v>
      </c>
      <c r="R256">
        <f t="shared" si="271"/>
        <v>0</v>
      </c>
      <c r="S256">
        <f t="shared" si="282"/>
        <v>1</v>
      </c>
      <c r="T256">
        <f>IF(I256&gt;$J$5,VLOOKUP(I256-$J$5,I$27:K$568,3,FALSE),0)</f>
        <v>0</v>
      </c>
      <c r="U256">
        <f>IF(I256&gt;$J$6,VLOOKUP(I256-$J$6,I$27:J$568,2,FALSE),0)</f>
        <v>5159543.0163777396</v>
      </c>
      <c r="V256">
        <f t="shared" si="289"/>
        <v>0</v>
      </c>
      <c r="W256">
        <f t="shared" si="283"/>
        <v>0</v>
      </c>
      <c r="X256">
        <f t="shared" si="284"/>
        <v>0</v>
      </c>
      <c r="Y256">
        <f t="shared" si="290"/>
        <v>245718.94199221575</v>
      </c>
      <c r="Z256">
        <f t="shared" si="291"/>
        <v>4913824.0743855229</v>
      </c>
      <c r="AA256">
        <f t="shared" si="285"/>
        <v>4695184.1449037436</v>
      </c>
      <c r="AB256">
        <f t="shared" si="272"/>
        <v>2840456.9836222604</v>
      </c>
      <c r="AC256">
        <f t="shared" si="273"/>
        <v>7754281.0580077842</v>
      </c>
      <c r="AD256">
        <f t="shared" si="274"/>
        <v>-2564804.974747695</v>
      </c>
      <c r="AE256">
        <f t="shared" si="302"/>
        <v>-0.3307598674282049</v>
      </c>
      <c r="AF256">
        <f t="shared" si="275"/>
        <v>2840456.9836222604</v>
      </c>
      <c r="AG256">
        <f t="shared" si="286"/>
        <v>0</v>
      </c>
      <c r="AH256" s="1"/>
    </row>
    <row r="257" spans="5:34" x14ac:dyDescent="0.35">
      <c r="E257" t="e">
        <f t="shared" ref="E257" si="327">(F257-F256)/F256</f>
        <v>#DIV/0!</v>
      </c>
      <c r="F257" t="e">
        <f t="shared" si="288"/>
        <v>#DIV/0!</v>
      </c>
      <c r="H257" s="10">
        <f t="shared" si="277"/>
        <v>44110</v>
      </c>
      <c r="I257">
        <v>230</v>
      </c>
      <c r="J257">
        <f t="shared" si="278"/>
        <v>5159543.0163777396</v>
      </c>
      <c r="K257">
        <f t="shared" si="267"/>
        <v>0</v>
      </c>
      <c r="L257">
        <f t="shared" si="279"/>
        <v>0</v>
      </c>
      <c r="M257">
        <f t="shared" si="268"/>
        <v>0</v>
      </c>
      <c r="N257">
        <f t="shared" si="280"/>
        <v>0</v>
      </c>
      <c r="O257">
        <f t="shared" si="281"/>
        <v>0</v>
      </c>
      <c r="P257">
        <f t="shared" si="269"/>
        <v>0</v>
      </c>
      <c r="Q257">
        <f t="shared" si="270"/>
        <v>0</v>
      </c>
      <c r="R257">
        <f t="shared" si="271"/>
        <v>0</v>
      </c>
      <c r="S257">
        <f t="shared" si="282"/>
        <v>1</v>
      </c>
      <c r="T257">
        <f>IF(I257&gt;$J$5,VLOOKUP(I257-$J$5,I$27:K$568,3,FALSE),0)</f>
        <v>0</v>
      </c>
      <c r="U257">
        <f>IF(I257&gt;$J$6,VLOOKUP(I257-$J$6,I$27:J$568,2,FALSE),0)</f>
        <v>5159543.0163777396</v>
      </c>
      <c r="V257">
        <f t="shared" si="289"/>
        <v>0</v>
      </c>
      <c r="W257">
        <f t="shared" si="283"/>
        <v>0</v>
      </c>
      <c r="X257">
        <f t="shared" si="284"/>
        <v>0</v>
      </c>
      <c r="Y257">
        <f t="shared" si="290"/>
        <v>245718.94199221575</v>
      </c>
      <c r="Z257">
        <f t="shared" si="291"/>
        <v>4913824.0743855229</v>
      </c>
      <c r="AA257">
        <f t="shared" si="285"/>
        <v>4695184.1449037436</v>
      </c>
      <c r="AB257">
        <f t="shared" si="272"/>
        <v>2840456.9836222604</v>
      </c>
      <c r="AC257">
        <f t="shared" si="273"/>
        <v>7754281.0580077842</v>
      </c>
      <c r="AD257">
        <f t="shared" si="274"/>
        <v>-2564804.974747695</v>
      </c>
      <c r="AE257">
        <f t="shared" si="302"/>
        <v>-0.3307598674282049</v>
      </c>
      <c r="AF257">
        <f t="shared" si="275"/>
        <v>2840456.9836222604</v>
      </c>
      <c r="AG257">
        <f t="shared" si="286"/>
        <v>0</v>
      </c>
      <c r="AH257" s="1"/>
    </row>
    <row r="258" spans="5:34" x14ac:dyDescent="0.35">
      <c r="E258" t="e">
        <f t="shared" ref="E258" si="328">(F258-F257)/F257</f>
        <v>#DIV/0!</v>
      </c>
      <c r="F258" t="e">
        <f t="shared" si="288"/>
        <v>#DIV/0!</v>
      </c>
      <c r="H258" s="10">
        <f t="shared" si="277"/>
        <v>44111</v>
      </c>
      <c r="I258">
        <v>231</v>
      </c>
      <c r="J258">
        <f t="shared" si="278"/>
        <v>5159543.0163777396</v>
      </c>
      <c r="K258">
        <f t="shared" si="267"/>
        <v>0</v>
      </c>
      <c r="L258">
        <f t="shared" si="279"/>
        <v>0</v>
      </c>
      <c r="M258">
        <f t="shared" si="268"/>
        <v>0</v>
      </c>
      <c r="N258">
        <f t="shared" si="280"/>
        <v>0</v>
      </c>
      <c r="O258">
        <f t="shared" si="281"/>
        <v>0</v>
      </c>
      <c r="P258">
        <f t="shared" si="269"/>
        <v>0</v>
      </c>
      <c r="Q258">
        <f t="shared" si="270"/>
        <v>0</v>
      </c>
      <c r="R258">
        <f t="shared" si="271"/>
        <v>0</v>
      </c>
      <c r="S258">
        <f t="shared" si="282"/>
        <v>1</v>
      </c>
      <c r="T258">
        <f>IF(I258&gt;$J$5,VLOOKUP(I258-$J$5,I$27:K$568,3,FALSE),0)</f>
        <v>0</v>
      </c>
      <c r="U258">
        <f>IF(I258&gt;$J$6,VLOOKUP(I258-$J$6,I$27:J$568,2,FALSE),0)</f>
        <v>5159543.0163777396</v>
      </c>
      <c r="V258">
        <f t="shared" si="289"/>
        <v>0</v>
      </c>
      <c r="W258">
        <f t="shared" si="283"/>
        <v>0</v>
      </c>
      <c r="X258">
        <f t="shared" si="284"/>
        <v>0</v>
      </c>
      <c r="Y258">
        <f t="shared" si="290"/>
        <v>245718.94199221575</v>
      </c>
      <c r="Z258">
        <f t="shared" si="291"/>
        <v>4913824.0743855229</v>
      </c>
      <c r="AA258">
        <f t="shared" si="285"/>
        <v>4695184.1449037436</v>
      </c>
      <c r="AB258">
        <f t="shared" si="272"/>
        <v>2840456.9836222604</v>
      </c>
      <c r="AC258">
        <f t="shared" si="273"/>
        <v>7754281.0580077842</v>
      </c>
      <c r="AD258">
        <f t="shared" si="274"/>
        <v>-2564804.974747695</v>
      </c>
      <c r="AE258">
        <f t="shared" si="302"/>
        <v>-0.3307598674282049</v>
      </c>
      <c r="AF258">
        <f t="shared" si="275"/>
        <v>2840456.9836222604</v>
      </c>
      <c r="AG258">
        <f t="shared" si="286"/>
        <v>0</v>
      </c>
      <c r="AH258" s="1"/>
    </row>
    <row r="259" spans="5:34" x14ac:dyDescent="0.35">
      <c r="E259" t="e">
        <f t="shared" ref="E259" si="329">(F259-F258)/F258</f>
        <v>#DIV/0!</v>
      </c>
      <c r="F259" t="e">
        <f t="shared" si="288"/>
        <v>#DIV/0!</v>
      </c>
      <c r="H259" s="10">
        <f t="shared" si="277"/>
        <v>44112</v>
      </c>
      <c r="I259">
        <v>232</v>
      </c>
      <c r="J259">
        <f t="shared" si="278"/>
        <v>5159543.0163777396</v>
      </c>
      <c r="K259">
        <f t="shared" si="267"/>
        <v>0</v>
      </c>
      <c r="L259">
        <f t="shared" si="279"/>
        <v>0</v>
      </c>
      <c r="M259">
        <f t="shared" si="268"/>
        <v>0</v>
      </c>
      <c r="N259">
        <f t="shared" si="280"/>
        <v>0</v>
      </c>
      <c r="O259">
        <f t="shared" si="281"/>
        <v>0</v>
      </c>
      <c r="P259">
        <f t="shared" si="269"/>
        <v>0</v>
      </c>
      <c r="Q259">
        <f t="shared" si="270"/>
        <v>0</v>
      </c>
      <c r="R259">
        <f t="shared" si="271"/>
        <v>0</v>
      </c>
      <c r="S259">
        <f t="shared" si="282"/>
        <v>1</v>
      </c>
      <c r="T259">
        <f>IF(I259&gt;$J$5,VLOOKUP(I259-$J$5,I$27:K$568,3,FALSE),0)</f>
        <v>0</v>
      </c>
      <c r="U259">
        <f>IF(I259&gt;$J$6,VLOOKUP(I259-$J$6,I$27:J$568,2,FALSE),0)</f>
        <v>5159543.0163777396</v>
      </c>
      <c r="V259">
        <f t="shared" si="289"/>
        <v>0</v>
      </c>
      <c r="W259">
        <f t="shared" si="283"/>
        <v>0</v>
      </c>
      <c r="X259">
        <f t="shared" si="284"/>
        <v>0</v>
      </c>
      <c r="Y259">
        <f t="shared" si="290"/>
        <v>245718.94199221575</v>
      </c>
      <c r="Z259">
        <f t="shared" si="291"/>
        <v>4913824.0743855229</v>
      </c>
      <c r="AA259">
        <f t="shared" si="285"/>
        <v>4695184.1449037436</v>
      </c>
      <c r="AB259">
        <f t="shared" si="272"/>
        <v>2840456.9836222604</v>
      </c>
      <c r="AC259">
        <f t="shared" si="273"/>
        <v>7754281.0580077842</v>
      </c>
      <c r="AD259">
        <f t="shared" si="274"/>
        <v>-2564804.974747695</v>
      </c>
      <c r="AE259">
        <f t="shared" si="302"/>
        <v>-0.3307598674282049</v>
      </c>
      <c r="AF259">
        <f t="shared" si="275"/>
        <v>2840456.9836222604</v>
      </c>
      <c r="AG259">
        <f t="shared" si="286"/>
        <v>0</v>
      </c>
      <c r="AH259" s="1"/>
    </row>
    <row r="260" spans="5:34" x14ac:dyDescent="0.35">
      <c r="E260" t="e">
        <f t="shared" ref="E260" si="330">(F260-F259)/F259</f>
        <v>#DIV/0!</v>
      </c>
      <c r="F260" t="e">
        <f t="shared" si="288"/>
        <v>#DIV/0!</v>
      </c>
      <c r="H260" s="10">
        <f t="shared" si="277"/>
        <v>44113</v>
      </c>
      <c r="I260">
        <v>233</v>
      </c>
      <c r="J260">
        <f t="shared" si="278"/>
        <v>5159543.0163777396</v>
      </c>
      <c r="K260">
        <f t="shared" si="267"/>
        <v>0</v>
      </c>
      <c r="L260">
        <f t="shared" si="279"/>
        <v>0</v>
      </c>
      <c r="M260">
        <f t="shared" si="268"/>
        <v>0</v>
      </c>
      <c r="N260">
        <f t="shared" si="280"/>
        <v>0</v>
      </c>
      <c r="O260">
        <f t="shared" si="281"/>
        <v>0</v>
      </c>
      <c r="P260">
        <f t="shared" si="269"/>
        <v>0</v>
      </c>
      <c r="Q260">
        <f t="shared" si="270"/>
        <v>0</v>
      </c>
      <c r="R260">
        <f t="shared" si="271"/>
        <v>0</v>
      </c>
      <c r="S260">
        <f t="shared" si="282"/>
        <v>1</v>
      </c>
      <c r="T260">
        <f>IF(I260&gt;$J$5,VLOOKUP(I260-$J$5,I$27:K$568,3,FALSE),0)</f>
        <v>0</v>
      </c>
      <c r="U260">
        <f>IF(I260&gt;$J$6,VLOOKUP(I260-$J$6,I$27:J$568,2,FALSE),0)</f>
        <v>5159543.0163777396</v>
      </c>
      <c r="V260">
        <f t="shared" si="289"/>
        <v>0</v>
      </c>
      <c r="W260">
        <f t="shared" si="283"/>
        <v>0</v>
      </c>
      <c r="X260">
        <f t="shared" si="284"/>
        <v>0</v>
      </c>
      <c r="Y260">
        <f t="shared" si="290"/>
        <v>245718.94199221575</v>
      </c>
      <c r="Z260">
        <f t="shared" si="291"/>
        <v>4913824.0743855229</v>
      </c>
      <c r="AA260">
        <f t="shared" si="285"/>
        <v>4695184.1449037436</v>
      </c>
      <c r="AB260">
        <f t="shared" si="272"/>
        <v>2840456.9836222604</v>
      </c>
      <c r="AC260">
        <f t="shared" si="273"/>
        <v>7754281.0580077842</v>
      </c>
      <c r="AD260">
        <f t="shared" si="274"/>
        <v>-2564804.974747695</v>
      </c>
      <c r="AE260">
        <f t="shared" si="302"/>
        <v>-0.3307598674282049</v>
      </c>
      <c r="AF260">
        <f t="shared" si="275"/>
        <v>2840456.9836222604</v>
      </c>
      <c r="AG260">
        <f t="shared" si="286"/>
        <v>0</v>
      </c>
      <c r="AH260" s="1"/>
    </row>
    <row r="261" spans="5:34" x14ac:dyDescent="0.35">
      <c r="E261" t="e">
        <f t="shared" ref="E261" si="331">(F261-F260)/F260</f>
        <v>#DIV/0!</v>
      </c>
      <c r="F261" t="e">
        <f t="shared" si="288"/>
        <v>#DIV/0!</v>
      </c>
      <c r="H261" s="10">
        <f t="shared" si="277"/>
        <v>44114</v>
      </c>
      <c r="I261">
        <v>234</v>
      </c>
      <c r="J261">
        <f t="shared" si="278"/>
        <v>5159543.0163777396</v>
      </c>
      <c r="K261">
        <f t="shared" si="267"/>
        <v>0</v>
      </c>
      <c r="L261">
        <f t="shared" si="279"/>
        <v>0</v>
      </c>
      <c r="M261">
        <f t="shared" si="268"/>
        <v>0</v>
      </c>
      <c r="N261">
        <f t="shared" si="280"/>
        <v>0</v>
      </c>
      <c r="O261">
        <f t="shared" si="281"/>
        <v>0</v>
      </c>
      <c r="P261">
        <f t="shared" si="269"/>
        <v>0</v>
      </c>
      <c r="Q261">
        <f t="shared" si="270"/>
        <v>0</v>
      </c>
      <c r="R261">
        <f t="shared" si="271"/>
        <v>0</v>
      </c>
      <c r="S261">
        <f t="shared" si="282"/>
        <v>1</v>
      </c>
      <c r="T261">
        <f>IF(I261&gt;$J$5,VLOOKUP(I261-$J$5,I$27:K$568,3,FALSE),0)</f>
        <v>0</v>
      </c>
      <c r="U261">
        <f>IF(I261&gt;$J$6,VLOOKUP(I261-$J$6,I$27:J$568,2,FALSE),0)</f>
        <v>5159543.0163777396</v>
      </c>
      <c r="V261">
        <f t="shared" si="289"/>
        <v>0</v>
      </c>
      <c r="W261">
        <f t="shared" si="283"/>
        <v>0</v>
      </c>
      <c r="X261">
        <f t="shared" si="284"/>
        <v>0</v>
      </c>
      <c r="Y261">
        <f t="shared" si="290"/>
        <v>245718.94199221575</v>
      </c>
      <c r="Z261">
        <f t="shared" si="291"/>
        <v>4913824.0743855229</v>
      </c>
      <c r="AA261">
        <f t="shared" si="285"/>
        <v>4695184.1449037436</v>
      </c>
      <c r="AB261">
        <f t="shared" si="272"/>
        <v>2840456.9836222604</v>
      </c>
      <c r="AC261">
        <f t="shared" si="273"/>
        <v>7754281.0580077842</v>
      </c>
      <c r="AD261">
        <f t="shared" si="274"/>
        <v>-2564804.974747695</v>
      </c>
      <c r="AE261">
        <f t="shared" si="302"/>
        <v>-0.3307598674282049</v>
      </c>
      <c r="AF261">
        <f t="shared" si="275"/>
        <v>2840456.9836222604</v>
      </c>
      <c r="AG261">
        <f t="shared" si="286"/>
        <v>0</v>
      </c>
      <c r="AH261" s="1"/>
    </row>
    <row r="262" spans="5:34" x14ac:dyDescent="0.35">
      <c r="E262" t="e">
        <f t="shared" ref="E262" si="332">(F262-F261)/F261</f>
        <v>#DIV/0!</v>
      </c>
      <c r="F262" t="e">
        <f t="shared" si="288"/>
        <v>#DIV/0!</v>
      </c>
      <c r="H262" s="10">
        <f t="shared" si="277"/>
        <v>44115</v>
      </c>
      <c r="I262">
        <v>235</v>
      </c>
      <c r="J262">
        <f t="shared" si="278"/>
        <v>5159543.0163777396</v>
      </c>
      <c r="K262">
        <f t="shared" si="267"/>
        <v>0</v>
      </c>
      <c r="L262">
        <f t="shared" si="279"/>
        <v>0</v>
      </c>
      <c r="M262">
        <f t="shared" si="268"/>
        <v>0</v>
      </c>
      <c r="N262">
        <f t="shared" si="280"/>
        <v>0</v>
      </c>
      <c r="O262">
        <f t="shared" si="281"/>
        <v>0</v>
      </c>
      <c r="P262">
        <f t="shared" si="269"/>
        <v>0</v>
      </c>
      <c r="Q262">
        <f t="shared" si="270"/>
        <v>0</v>
      </c>
      <c r="R262">
        <f t="shared" si="271"/>
        <v>0</v>
      </c>
      <c r="S262">
        <f t="shared" si="282"/>
        <v>1</v>
      </c>
      <c r="T262">
        <f>IF(I262&gt;$J$5,VLOOKUP(I262-$J$5,I$27:K$568,3,FALSE),0)</f>
        <v>0</v>
      </c>
      <c r="U262">
        <f>IF(I262&gt;$J$6,VLOOKUP(I262-$J$6,I$27:J$568,2,FALSE),0)</f>
        <v>5159543.0163777396</v>
      </c>
      <c r="V262">
        <f t="shared" si="289"/>
        <v>0</v>
      </c>
      <c r="W262">
        <f t="shared" si="283"/>
        <v>0</v>
      </c>
      <c r="X262">
        <f t="shared" si="284"/>
        <v>0</v>
      </c>
      <c r="Y262">
        <f t="shared" si="290"/>
        <v>245718.94199221575</v>
      </c>
      <c r="Z262">
        <f t="shared" si="291"/>
        <v>4913824.0743855229</v>
      </c>
      <c r="AA262">
        <f t="shared" si="285"/>
        <v>4695184.1449037436</v>
      </c>
      <c r="AB262">
        <f t="shared" si="272"/>
        <v>2840456.9836222604</v>
      </c>
      <c r="AC262">
        <f t="shared" si="273"/>
        <v>7754281.0580077842</v>
      </c>
      <c r="AD262">
        <f t="shared" si="274"/>
        <v>-2564804.974747695</v>
      </c>
      <c r="AE262">
        <f t="shared" si="302"/>
        <v>-0.3307598674282049</v>
      </c>
      <c r="AF262">
        <f t="shared" si="275"/>
        <v>2840456.9836222604</v>
      </c>
      <c r="AG262">
        <f t="shared" si="286"/>
        <v>0</v>
      </c>
      <c r="AH262" s="1"/>
    </row>
    <row r="263" spans="5:34" x14ac:dyDescent="0.35">
      <c r="E263" t="e">
        <f t="shared" ref="E263" si="333">(F263-F262)/F262</f>
        <v>#DIV/0!</v>
      </c>
      <c r="F263" t="e">
        <f t="shared" si="288"/>
        <v>#DIV/0!</v>
      </c>
      <c r="H263" s="10">
        <f t="shared" si="277"/>
        <v>44116</v>
      </c>
      <c r="I263">
        <v>236</v>
      </c>
      <c r="J263">
        <f t="shared" si="278"/>
        <v>5159543.0163777396</v>
      </c>
      <c r="K263">
        <f t="shared" si="267"/>
        <v>0</v>
      </c>
      <c r="L263">
        <f t="shared" si="279"/>
        <v>0</v>
      </c>
      <c r="M263">
        <f t="shared" si="268"/>
        <v>0</v>
      </c>
      <c r="N263">
        <f t="shared" si="280"/>
        <v>0</v>
      </c>
      <c r="O263">
        <f t="shared" si="281"/>
        <v>0</v>
      </c>
      <c r="P263">
        <f t="shared" si="269"/>
        <v>0</v>
      </c>
      <c r="Q263">
        <f t="shared" si="270"/>
        <v>0</v>
      </c>
      <c r="R263">
        <f t="shared" si="271"/>
        <v>0</v>
      </c>
      <c r="S263">
        <f t="shared" si="282"/>
        <v>1</v>
      </c>
      <c r="T263">
        <f>IF(I263&gt;$J$5,VLOOKUP(I263-$J$5,I$27:K$568,3,FALSE),0)</f>
        <v>0</v>
      </c>
      <c r="U263">
        <f>IF(I263&gt;$J$6,VLOOKUP(I263-$J$6,I$27:J$568,2,FALSE),0)</f>
        <v>5159543.0163777396</v>
      </c>
      <c r="V263">
        <f t="shared" si="289"/>
        <v>0</v>
      </c>
      <c r="W263">
        <f t="shared" si="283"/>
        <v>0</v>
      </c>
      <c r="X263">
        <f t="shared" si="284"/>
        <v>0</v>
      </c>
      <c r="Y263">
        <f t="shared" si="290"/>
        <v>245718.94199221575</v>
      </c>
      <c r="Z263">
        <f t="shared" si="291"/>
        <v>4913824.0743855229</v>
      </c>
      <c r="AA263">
        <f t="shared" si="285"/>
        <v>4695184.1449037436</v>
      </c>
      <c r="AB263">
        <f t="shared" si="272"/>
        <v>2840456.9836222604</v>
      </c>
      <c r="AC263">
        <f t="shared" si="273"/>
        <v>7754281.0580077842</v>
      </c>
      <c r="AD263">
        <f t="shared" si="274"/>
        <v>-2564804.974747695</v>
      </c>
      <c r="AE263">
        <f t="shared" si="302"/>
        <v>-0.3307598674282049</v>
      </c>
      <c r="AF263">
        <f t="shared" si="275"/>
        <v>2840456.9836222604</v>
      </c>
      <c r="AG263">
        <f t="shared" si="286"/>
        <v>0</v>
      </c>
      <c r="AH263" s="1"/>
    </row>
    <row r="264" spans="5:34" x14ac:dyDescent="0.35">
      <c r="E264" t="e">
        <f t="shared" ref="E264" si="334">(F264-F263)/F263</f>
        <v>#DIV/0!</v>
      </c>
      <c r="F264" t="e">
        <f t="shared" si="288"/>
        <v>#DIV/0!</v>
      </c>
      <c r="H264" s="10">
        <f t="shared" si="277"/>
        <v>44117</v>
      </c>
      <c r="I264">
        <v>237</v>
      </c>
      <c r="J264">
        <f t="shared" si="278"/>
        <v>5159543.0163777396</v>
      </c>
      <c r="K264">
        <f t="shared" si="267"/>
        <v>0</v>
      </c>
      <c r="L264">
        <f t="shared" si="279"/>
        <v>0</v>
      </c>
      <c r="M264">
        <f t="shared" si="268"/>
        <v>0</v>
      </c>
      <c r="N264">
        <f t="shared" si="280"/>
        <v>0</v>
      </c>
      <c r="O264">
        <f t="shared" si="281"/>
        <v>0</v>
      </c>
      <c r="P264">
        <f t="shared" si="269"/>
        <v>0</v>
      </c>
      <c r="Q264">
        <f t="shared" si="270"/>
        <v>0</v>
      </c>
      <c r="R264">
        <f t="shared" si="271"/>
        <v>0</v>
      </c>
      <c r="S264">
        <f t="shared" si="282"/>
        <v>1</v>
      </c>
      <c r="T264">
        <f>IF(I264&gt;$J$5,VLOOKUP(I264-$J$5,I$27:K$568,3,FALSE),0)</f>
        <v>0</v>
      </c>
      <c r="U264">
        <f>IF(I264&gt;$J$6,VLOOKUP(I264-$J$6,I$27:J$568,2,FALSE),0)</f>
        <v>5159543.0163777396</v>
      </c>
      <c r="V264">
        <f t="shared" si="289"/>
        <v>0</v>
      </c>
      <c r="W264">
        <f t="shared" si="283"/>
        <v>0</v>
      </c>
      <c r="X264">
        <f t="shared" si="284"/>
        <v>0</v>
      </c>
      <c r="Y264">
        <f t="shared" si="290"/>
        <v>245718.94199221575</v>
      </c>
      <c r="Z264">
        <f t="shared" si="291"/>
        <v>4913824.0743855229</v>
      </c>
      <c r="AA264">
        <f t="shared" si="285"/>
        <v>4695184.1449037436</v>
      </c>
      <c r="AB264">
        <f t="shared" si="272"/>
        <v>2840456.9836222604</v>
      </c>
      <c r="AC264">
        <f t="shared" si="273"/>
        <v>7754281.0580077842</v>
      </c>
      <c r="AD264">
        <f t="shared" si="274"/>
        <v>-2564804.974747695</v>
      </c>
      <c r="AE264">
        <f t="shared" si="302"/>
        <v>-0.3307598674282049</v>
      </c>
      <c r="AF264">
        <f t="shared" si="275"/>
        <v>2840456.9836222604</v>
      </c>
      <c r="AG264">
        <f t="shared" si="286"/>
        <v>0</v>
      </c>
      <c r="AH264" s="1"/>
    </row>
    <row r="265" spans="5:34" x14ac:dyDescent="0.35">
      <c r="E265" t="e">
        <f t="shared" ref="E265" si="335">(F265-F264)/F264</f>
        <v>#DIV/0!</v>
      </c>
      <c r="F265" t="e">
        <f t="shared" si="288"/>
        <v>#DIV/0!</v>
      </c>
      <c r="H265" s="10">
        <f t="shared" si="277"/>
        <v>44118</v>
      </c>
      <c r="I265">
        <v>238</v>
      </c>
      <c r="J265">
        <f t="shared" si="278"/>
        <v>5159543.0163777396</v>
      </c>
      <c r="K265">
        <f t="shared" si="267"/>
        <v>0</v>
      </c>
      <c r="L265">
        <f t="shared" si="279"/>
        <v>0</v>
      </c>
      <c r="M265">
        <f t="shared" si="268"/>
        <v>0</v>
      </c>
      <c r="N265">
        <f t="shared" si="280"/>
        <v>0</v>
      </c>
      <c r="O265">
        <f t="shared" si="281"/>
        <v>0</v>
      </c>
      <c r="P265">
        <f t="shared" si="269"/>
        <v>0</v>
      </c>
      <c r="Q265">
        <f t="shared" si="270"/>
        <v>0</v>
      </c>
      <c r="R265">
        <f t="shared" si="271"/>
        <v>0</v>
      </c>
      <c r="S265">
        <f t="shared" si="282"/>
        <v>1</v>
      </c>
      <c r="T265">
        <f>IF(I265&gt;$J$5,VLOOKUP(I265-$J$5,I$27:K$568,3,FALSE),0)</f>
        <v>0</v>
      </c>
      <c r="U265">
        <f>IF(I265&gt;$J$6,VLOOKUP(I265-$J$6,I$27:J$568,2,FALSE),0)</f>
        <v>5159543.0163777396</v>
      </c>
      <c r="V265">
        <f t="shared" si="289"/>
        <v>0</v>
      </c>
      <c r="W265">
        <f t="shared" si="283"/>
        <v>0</v>
      </c>
      <c r="X265">
        <f t="shared" si="284"/>
        <v>0</v>
      </c>
      <c r="Y265">
        <f t="shared" si="290"/>
        <v>245718.94199221575</v>
      </c>
      <c r="Z265">
        <f t="shared" si="291"/>
        <v>4913824.0743855229</v>
      </c>
      <c r="AA265">
        <f t="shared" si="285"/>
        <v>4695184.1449037436</v>
      </c>
      <c r="AB265">
        <f t="shared" si="272"/>
        <v>2840456.9836222604</v>
      </c>
      <c r="AC265">
        <f t="shared" si="273"/>
        <v>7754281.0580077842</v>
      </c>
      <c r="AD265">
        <f t="shared" si="274"/>
        <v>-2564804.974747695</v>
      </c>
      <c r="AE265">
        <f t="shared" si="302"/>
        <v>-0.3307598674282049</v>
      </c>
      <c r="AF265">
        <f t="shared" si="275"/>
        <v>2840456.9836222604</v>
      </c>
      <c r="AG265">
        <f t="shared" si="286"/>
        <v>0</v>
      </c>
      <c r="AH265" s="1"/>
    </row>
    <row r="266" spans="5:34" x14ac:dyDescent="0.35">
      <c r="E266" t="e">
        <f t="shared" ref="E266" si="336">(F266-F265)/F265</f>
        <v>#DIV/0!</v>
      </c>
      <c r="F266" t="e">
        <f t="shared" si="288"/>
        <v>#DIV/0!</v>
      </c>
      <c r="H266" s="10">
        <f t="shared" si="277"/>
        <v>44119</v>
      </c>
      <c r="I266">
        <v>239</v>
      </c>
      <c r="J266">
        <f t="shared" si="278"/>
        <v>5159543.0163777396</v>
      </c>
      <c r="K266">
        <f t="shared" si="267"/>
        <v>0</v>
      </c>
      <c r="L266">
        <f t="shared" si="279"/>
        <v>0</v>
      </c>
      <c r="M266">
        <f t="shared" si="268"/>
        <v>0</v>
      </c>
      <c r="N266">
        <f t="shared" si="280"/>
        <v>0</v>
      </c>
      <c r="O266">
        <f t="shared" si="281"/>
        <v>0</v>
      </c>
      <c r="P266">
        <f t="shared" si="269"/>
        <v>0</v>
      </c>
      <c r="Q266">
        <f t="shared" si="270"/>
        <v>0</v>
      </c>
      <c r="R266">
        <f t="shared" si="271"/>
        <v>0</v>
      </c>
      <c r="S266">
        <f t="shared" si="282"/>
        <v>1</v>
      </c>
      <c r="T266">
        <f>IF(I266&gt;$J$5,VLOOKUP(I266-$J$5,I$27:K$568,3,FALSE),0)</f>
        <v>0</v>
      </c>
      <c r="U266">
        <f>IF(I266&gt;$J$6,VLOOKUP(I266-$J$6,I$27:J$568,2,FALSE),0)</f>
        <v>5159543.0163777396</v>
      </c>
      <c r="V266">
        <f t="shared" si="289"/>
        <v>0</v>
      </c>
      <c r="W266">
        <f t="shared" si="283"/>
        <v>0</v>
      </c>
      <c r="X266">
        <f t="shared" si="284"/>
        <v>0</v>
      </c>
      <c r="Y266">
        <f t="shared" si="290"/>
        <v>245718.94199221575</v>
      </c>
      <c r="Z266">
        <f t="shared" si="291"/>
        <v>4913824.0743855229</v>
      </c>
      <c r="AA266">
        <f t="shared" si="285"/>
        <v>4695184.1449037436</v>
      </c>
      <c r="AB266">
        <f t="shared" si="272"/>
        <v>2840456.9836222604</v>
      </c>
      <c r="AC266">
        <f t="shared" si="273"/>
        <v>7754281.0580077842</v>
      </c>
      <c r="AD266">
        <f t="shared" si="274"/>
        <v>-2564804.974747695</v>
      </c>
      <c r="AE266">
        <f t="shared" si="302"/>
        <v>-0.3307598674282049</v>
      </c>
      <c r="AF266">
        <f t="shared" si="275"/>
        <v>2840456.9836222604</v>
      </c>
      <c r="AG266">
        <f t="shared" si="286"/>
        <v>0</v>
      </c>
      <c r="AH266" s="1"/>
    </row>
    <row r="267" spans="5:34" x14ac:dyDescent="0.35">
      <c r="E267" t="e">
        <f t="shared" ref="E267" si="337">(F267-F266)/F266</f>
        <v>#DIV/0!</v>
      </c>
      <c r="F267" t="e">
        <f t="shared" si="288"/>
        <v>#DIV/0!</v>
      </c>
      <c r="H267" s="10">
        <f t="shared" si="277"/>
        <v>44120</v>
      </c>
      <c r="I267">
        <v>240</v>
      </c>
      <c r="J267">
        <f t="shared" si="278"/>
        <v>5159543.0163777396</v>
      </c>
      <c r="K267">
        <f t="shared" si="267"/>
        <v>0</v>
      </c>
      <c r="L267">
        <f t="shared" si="279"/>
        <v>0</v>
      </c>
      <c r="M267">
        <f t="shared" si="268"/>
        <v>0</v>
      </c>
      <c r="N267">
        <f t="shared" si="280"/>
        <v>0</v>
      </c>
      <c r="O267">
        <f t="shared" si="281"/>
        <v>0</v>
      </c>
      <c r="P267">
        <f t="shared" si="269"/>
        <v>0</v>
      </c>
      <c r="Q267">
        <f t="shared" si="270"/>
        <v>0</v>
      </c>
      <c r="R267">
        <f t="shared" si="271"/>
        <v>0</v>
      </c>
      <c r="S267">
        <f t="shared" si="282"/>
        <v>1</v>
      </c>
      <c r="T267">
        <f>IF(I267&gt;$J$5,VLOOKUP(I267-$J$5,I$27:K$568,3,FALSE),0)</f>
        <v>0</v>
      </c>
      <c r="U267">
        <f>IF(I267&gt;$J$6,VLOOKUP(I267-$J$6,I$27:J$568,2,FALSE),0)</f>
        <v>5159543.0163777396</v>
      </c>
      <c r="V267">
        <f t="shared" si="289"/>
        <v>0</v>
      </c>
      <c r="W267">
        <f t="shared" si="283"/>
        <v>0</v>
      </c>
      <c r="X267">
        <f t="shared" si="284"/>
        <v>0</v>
      </c>
      <c r="Y267">
        <f t="shared" si="290"/>
        <v>245718.94199221575</v>
      </c>
      <c r="Z267">
        <f t="shared" si="291"/>
        <v>4913824.0743855229</v>
      </c>
      <c r="AA267">
        <f t="shared" si="285"/>
        <v>4695184.1449037436</v>
      </c>
      <c r="AB267">
        <f t="shared" si="272"/>
        <v>2840456.9836222604</v>
      </c>
      <c r="AC267">
        <f t="shared" si="273"/>
        <v>7754281.0580077842</v>
      </c>
      <c r="AD267">
        <f t="shared" si="274"/>
        <v>-2564804.974747695</v>
      </c>
      <c r="AE267">
        <f t="shared" si="302"/>
        <v>-0.3307598674282049</v>
      </c>
      <c r="AF267">
        <f t="shared" si="275"/>
        <v>2840456.9836222604</v>
      </c>
      <c r="AG267">
        <f t="shared" si="286"/>
        <v>0</v>
      </c>
      <c r="AH267" s="1"/>
    </row>
    <row r="268" spans="5:34" x14ac:dyDescent="0.35">
      <c r="E268" t="e">
        <f t="shared" ref="E268" si="338">(F268-F267)/F267</f>
        <v>#DIV/0!</v>
      </c>
      <c r="F268" t="e">
        <f t="shared" si="288"/>
        <v>#DIV/0!</v>
      </c>
      <c r="H268" s="10">
        <f t="shared" si="277"/>
        <v>44121</v>
      </c>
      <c r="I268">
        <v>241</v>
      </c>
      <c r="J268">
        <f t="shared" si="278"/>
        <v>5159543.0163777396</v>
      </c>
      <c r="K268">
        <f t="shared" si="267"/>
        <v>0</v>
      </c>
      <c r="L268">
        <f t="shared" si="279"/>
        <v>0</v>
      </c>
      <c r="M268">
        <f t="shared" si="268"/>
        <v>0</v>
      </c>
      <c r="N268">
        <f t="shared" si="280"/>
        <v>0</v>
      </c>
      <c r="O268">
        <f t="shared" si="281"/>
        <v>0</v>
      </c>
      <c r="P268">
        <f t="shared" si="269"/>
        <v>0</v>
      </c>
      <c r="Q268">
        <f t="shared" si="270"/>
        <v>0</v>
      </c>
      <c r="R268">
        <f t="shared" si="271"/>
        <v>0</v>
      </c>
      <c r="S268">
        <f t="shared" si="282"/>
        <v>1</v>
      </c>
      <c r="T268">
        <f>IF(I268&gt;$J$5,VLOOKUP(I268-$J$5,I$27:K$568,3,FALSE),0)</f>
        <v>0</v>
      </c>
      <c r="U268">
        <f>IF(I268&gt;$J$6,VLOOKUP(I268-$J$6,I$27:J$568,2,FALSE),0)</f>
        <v>5159543.0163777396</v>
      </c>
      <c r="V268">
        <f t="shared" si="289"/>
        <v>0</v>
      </c>
      <c r="W268">
        <f t="shared" si="283"/>
        <v>0</v>
      </c>
      <c r="X268">
        <f t="shared" si="284"/>
        <v>0</v>
      </c>
      <c r="Y268">
        <f t="shared" si="290"/>
        <v>245718.94199221575</v>
      </c>
      <c r="Z268">
        <f t="shared" si="291"/>
        <v>4913824.0743855229</v>
      </c>
      <c r="AA268">
        <f t="shared" si="285"/>
        <v>4695184.1449037436</v>
      </c>
      <c r="AB268">
        <f t="shared" si="272"/>
        <v>2840456.9836222604</v>
      </c>
      <c r="AC268">
        <f t="shared" si="273"/>
        <v>7754281.0580077842</v>
      </c>
      <c r="AD268">
        <f t="shared" si="274"/>
        <v>-2564804.974747695</v>
      </c>
      <c r="AE268">
        <f t="shared" si="302"/>
        <v>-0.3307598674282049</v>
      </c>
      <c r="AF268">
        <f t="shared" si="275"/>
        <v>2840456.9836222604</v>
      </c>
      <c r="AG268">
        <f t="shared" si="286"/>
        <v>0</v>
      </c>
      <c r="AH268" s="1"/>
    </row>
    <row r="269" spans="5:34" x14ac:dyDescent="0.35">
      <c r="E269" t="e">
        <f t="shared" ref="E269" si="339">(F269-F268)/F268</f>
        <v>#DIV/0!</v>
      </c>
      <c r="F269" t="e">
        <f t="shared" si="288"/>
        <v>#DIV/0!</v>
      </c>
      <c r="H269" s="10">
        <f t="shared" si="277"/>
        <v>44122</v>
      </c>
      <c r="I269">
        <v>242</v>
      </c>
      <c r="J269">
        <f t="shared" si="278"/>
        <v>5159543.0163777396</v>
      </c>
      <c r="K269">
        <f t="shared" si="267"/>
        <v>0</v>
      </c>
      <c r="L269">
        <f t="shared" si="279"/>
        <v>0</v>
      </c>
      <c r="M269">
        <f t="shared" si="268"/>
        <v>0</v>
      </c>
      <c r="N269">
        <f t="shared" si="280"/>
        <v>0</v>
      </c>
      <c r="O269">
        <f t="shared" si="281"/>
        <v>0</v>
      </c>
      <c r="P269">
        <f t="shared" si="269"/>
        <v>0</v>
      </c>
      <c r="Q269">
        <f t="shared" si="270"/>
        <v>0</v>
      </c>
      <c r="R269">
        <f t="shared" si="271"/>
        <v>0</v>
      </c>
      <c r="S269">
        <f t="shared" si="282"/>
        <v>1</v>
      </c>
      <c r="T269">
        <f>IF(I269&gt;$J$5,VLOOKUP(I269-$J$5,I$27:K$568,3,FALSE),0)</f>
        <v>0</v>
      </c>
      <c r="U269">
        <f>IF(I269&gt;$J$6,VLOOKUP(I269-$J$6,I$27:J$568,2,FALSE),0)</f>
        <v>5159543.0163777396</v>
      </c>
      <c r="V269">
        <f t="shared" si="289"/>
        <v>0</v>
      </c>
      <c r="W269">
        <f t="shared" si="283"/>
        <v>0</v>
      </c>
      <c r="X269">
        <f t="shared" si="284"/>
        <v>0</v>
      </c>
      <c r="Y269">
        <f t="shared" si="290"/>
        <v>245718.94199221575</v>
      </c>
      <c r="Z269">
        <f t="shared" si="291"/>
        <v>4913824.0743855229</v>
      </c>
      <c r="AA269">
        <f t="shared" si="285"/>
        <v>4695184.1449037436</v>
      </c>
      <c r="AB269">
        <f t="shared" si="272"/>
        <v>2840456.9836222604</v>
      </c>
      <c r="AC269">
        <f t="shared" si="273"/>
        <v>7754281.0580077842</v>
      </c>
      <c r="AD269">
        <f t="shared" si="274"/>
        <v>-2564804.974747695</v>
      </c>
      <c r="AE269">
        <f t="shared" si="302"/>
        <v>-0.3307598674282049</v>
      </c>
      <c r="AF269">
        <f t="shared" si="275"/>
        <v>2840456.9836222604</v>
      </c>
      <c r="AG269">
        <f t="shared" si="286"/>
        <v>0</v>
      </c>
      <c r="AH269" s="1"/>
    </row>
    <row r="270" spans="5:34" x14ac:dyDescent="0.35">
      <c r="E270" t="e">
        <f t="shared" ref="E270" si="340">(F270-F269)/F269</f>
        <v>#DIV/0!</v>
      </c>
      <c r="F270" t="e">
        <f t="shared" si="288"/>
        <v>#DIV/0!</v>
      </c>
      <c r="H270" s="10">
        <f t="shared" si="277"/>
        <v>44123</v>
      </c>
      <c r="I270">
        <v>243</v>
      </c>
      <c r="J270">
        <f t="shared" si="278"/>
        <v>5159543.0163777396</v>
      </c>
      <c r="K270">
        <f t="shared" si="267"/>
        <v>0</v>
      </c>
      <c r="L270">
        <f t="shared" si="279"/>
        <v>0</v>
      </c>
      <c r="M270">
        <f t="shared" si="268"/>
        <v>0</v>
      </c>
      <c r="N270">
        <f t="shared" si="280"/>
        <v>0</v>
      </c>
      <c r="O270">
        <f t="shared" si="281"/>
        <v>0</v>
      </c>
      <c r="P270">
        <f t="shared" si="269"/>
        <v>0</v>
      </c>
      <c r="Q270">
        <f t="shared" si="270"/>
        <v>0</v>
      </c>
      <c r="R270">
        <f t="shared" si="271"/>
        <v>0</v>
      </c>
      <c r="S270">
        <f t="shared" si="282"/>
        <v>1</v>
      </c>
      <c r="T270">
        <f>IF(I270&gt;$J$5,VLOOKUP(I270-$J$5,I$27:K$568,3,FALSE),0)</f>
        <v>0</v>
      </c>
      <c r="U270">
        <f>IF(I270&gt;$J$6,VLOOKUP(I270-$J$6,I$27:J$568,2,FALSE),0)</f>
        <v>5159543.0163777396</v>
      </c>
      <c r="V270">
        <f t="shared" si="289"/>
        <v>0</v>
      </c>
      <c r="W270">
        <f t="shared" si="283"/>
        <v>0</v>
      </c>
      <c r="X270">
        <f t="shared" si="284"/>
        <v>0</v>
      </c>
      <c r="Y270">
        <f t="shared" si="290"/>
        <v>245718.94199221575</v>
      </c>
      <c r="Z270">
        <f t="shared" si="291"/>
        <v>4913824.0743855229</v>
      </c>
      <c r="AA270">
        <f t="shared" si="285"/>
        <v>4695184.1449037436</v>
      </c>
      <c r="AB270">
        <f t="shared" si="272"/>
        <v>2840456.9836222604</v>
      </c>
      <c r="AC270">
        <f t="shared" si="273"/>
        <v>7754281.0580077842</v>
      </c>
      <c r="AD270">
        <f t="shared" si="274"/>
        <v>-2564804.974747695</v>
      </c>
      <c r="AE270">
        <f t="shared" si="302"/>
        <v>-0.3307598674282049</v>
      </c>
      <c r="AF270">
        <f t="shared" si="275"/>
        <v>2840456.9836222604</v>
      </c>
      <c r="AG270">
        <f t="shared" si="286"/>
        <v>0</v>
      </c>
      <c r="AH270" s="1"/>
    </row>
    <row r="271" spans="5:34" x14ac:dyDescent="0.35">
      <c r="E271" t="e">
        <f t="shared" ref="E271" si="341">(F271-F270)/F270</f>
        <v>#DIV/0!</v>
      </c>
      <c r="F271" t="e">
        <f t="shared" si="288"/>
        <v>#DIV/0!</v>
      </c>
      <c r="H271" s="10">
        <f t="shared" si="277"/>
        <v>44124</v>
      </c>
      <c r="I271">
        <v>244</v>
      </c>
      <c r="J271">
        <f t="shared" si="278"/>
        <v>5159543.0163777396</v>
      </c>
      <c r="K271">
        <f t="shared" si="267"/>
        <v>0</v>
      </c>
      <c r="L271">
        <f t="shared" si="279"/>
        <v>0</v>
      </c>
      <c r="M271">
        <f t="shared" si="268"/>
        <v>0</v>
      </c>
      <c r="N271">
        <f t="shared" si="280"/>
        <v>0</v>
      </c>
      <c r="O271">
        <f t="shared" si="281"/>
        <v>0</v>
      </c>
      <c r="P271">
        <f t="shared" si="269"/>
        <v>0</v>
      </c>
      <c r="Q271">
        <f t="shared" si="270"/>
        <v>0</v>
      </c>
      <c r="R271">
        <f t="shared" si="271"/>
        <v>0</v>
      </c>
      <c r="S271">
        <f t="shared" si="282"/>
        <v>1</v>
      </c>
      <c r="T271">
        <f>IF(I271&gt;$J$5,VLOOKUP(I271-$J$5,I$27:K$568,3,FALSE),0)</f>
        <v>0</v>
      </c>
      <c r="U271">
        <f>IF(I271&gt;$J$6,VLOOKUP(I271-$J$6,I$27:J$568,2,FALSE),0)</f>
        <v>5159543.0163777396</v>
      </c>
      <c r="V271">
        <f t="shared" si="289"/>
        <v>0</v>
      </c>
      <c r="W271">
        <f t="shared" si="283"/>
        <v>0</v>
      </c>
      <c r="X271">
        <f t="shared" si="284"/>
        <v>0</v>
      </c>
      <c r="Y271">
        <f t="shared" si="290"/>
        <v>245718.94199221575</v>
      </c>
      <c r="Z271">
        <f t="shared" si="291"/>
        <v>4913824.0743855229</v>
      </c>
      <c r="AA271">
        <f t="shared" si="285"/>
        <v>4695184.1449037436</v>
      </c>
      <c r="AB271">
        <f t="shared" si="272"/>
        <v>2840456.9836222604</v>
      </c>
      <c r="AC271">
        <f t="shared" si="273"/>
        <v>7754281.0580077842</v>
      </c>
      <c r="AD271">
        <f t="shared" si="274"/>
        <v>-2564804.974747695</v>
      </c>
      <c r="AE271">
        <f t="shared" si="302"/>
        <v>-0.3307598674282049</v>
      </c>
      <c r="AF271">
        <f t="shared" si="275"/>
        <v>2840456.9836222604</v>
      </c>
      <c r="AG271">
        <f t="shared" si="286"/>
        <v>0</v>
      </c>
      <c r="AH271" s="1"/>
    </row>
    <row r="272" spans="5:34" x14ac:dyDescent="0.35">
      <c r="E272" t="e">
        <f t="shared" ref="E272" si="342">(F272-F271)/F271</f>
        <v>#DIV/0!</v>
      </c>
      <c r="F272" t="e">
        <f t="shared" si="288"/>
        <v>#DIV/0!</v>
      </c>
      <c r="H272" s="10">
        <f t="shared" si="277"/>
        <v>44125</v>
      </c>
      <c r="I272">
        <v>245</v>
      </c>
      <c r="J272">
        <f t="shared" si="278"/>
        <v>5159543.0163777396</v>
      </c>
      <c r="K272">
        <f t="shared" si="267"/>
        <v>0</v>
      </c>
      <c r="L272">
        <f t="shared" si="279"/>
        <v>0</v>
      </c>
      <c r="M272">
        <f t="shared" si="268"/>
        <v>0</v>
      </c>
      <c r="N272">
        <f t="shared" si="280"/>
        <v>0</v>
      </c>
      <c r="O272">
        <f t="shared" si="281"/>
        <v>0</v>
      </c>
      <c r="P272">
        <f t="shared" si="269"/>
        <v>0</v>
      </c>
      <c r="Q272">
        <f t="shared" si="270"/>
        <v>0</v>
      </c>
      <c r="R272">
        <f t="shared" si="271"/>
        <v>0</v>
      </c>
      <c r="S272">
        <f t="shared" si="282"/>
        <v>1</v>
      </c>
      <c r="T272">
        <f>IF(I272&gt;$J$5,VLOOKUP(I272-$J$5,I$27:K$568,3,FALSE),0)</f>
        <v>0</v>
      </c>
      <c r="U272">
        <f>IF(I272&gt;$J$6,VLOOKUP(I272-$J$6,I$27:J$568,2,FALSE),0)</f>
        <v>5159543.0163777396</v>
      </c>
      <c r="V272">
        <f t="shared" si="289"/>
        <v>0</v>
      </c>
      <c r="W272">
        <f t="shared" si="283"/>
        <v>0</v>
      </c>
      <c r="X272">
        <f t="shared" si="284"/>
        <v>0</v>
      </c>
      <c r="Y272">
        <f t="shared" si="290"/>
        <v>245718.94199221575</v>
      </c>
      <c r="Z272">
        <f t="shared" si="291"/>
        <v>4913824.0743855229</v>
      </c>
      <c r="AA272">
        <f t="shared" si="285"/>
        <v>4695184.1449037436</v>
      </c>
      <c r="AB272">
        <f t="shared" si="272"/>
        <v>2840456.9836222604</v>
      </c>
      <c r="AC272">
        <f t="shared" si="273"/>
        <v>7754281.0580077842</v>
      </c>
      <c r="AD272">
        <f t="shared" si="274"/>
        <v>-2564804.974747695</v>
      </c>
      <c r="AE272">
        <f t="shared" si="302"/>
        <v>-0.3307598674282049</v>
      </c>
      <c r="AF272">
        <f t="shared" si="275"/>
        <v>2840456.9836222604</v>
      </c>
      <c r="AG272">
        <f t="shared" si="286"/>
        <v>0</v>
      </c>
      <c r="AH272" s="1"/>
    </row>
    <row r="273" spans="5:34" x14ac:dyDescent="0.35">
      <c r="E273" t="e">
        <f t="shared" ref="E273" si="343">(F273-F272)/F272</f>
        <v>#DIV/0!</v>
      </c>
      <c r="F273" t="e">
        <f t="shared" si="288"/>
        <v>#DIV/0!</v>
      </c>
      <c r="H273" s="10">
        <f t="shared" si="277"/>
        <v>44126</v>
      </c>
      <c r="I273">
        <v>246</v>
      </c>
      <c r="J273">
        <f t="shared" si="278"/>
        <v>5159543.0163777396</v>
      </c>
      <c r="K273">
        <f t="shared" si="267"/>
        <v>0</v>
      </c>
      <c r="L273">
        <f t="shared" si="279"/>
        <v>0</v>
      </c>
      <c r="M273">
        <f t="shared" si="268"/>
        <v>0</v>
      </c>
      <c r="N273">
        <f t="shared" si="280"/>
        <v>0</v>
      </c>
      <c r="O273">
        <f t="shared" si="281"/>
        <v>0</v>
      </c>
      <c r="P273">
        <f t="shared" si="269"/>
        <v>0</v>
      </c>
      <c r="Q273">
        <f t="shared" si="270"/>
        <v>0</v>
      </c>
      <c r="R273">
        <f t="shared" si="271"/>
        <v>0</v>
      </c>
      <c r="S273">
        <f t="shared" si="282"/>
        <v>1</v>
      </c>
      <c r="T273">
        <f>IF(I273&gt;$J$5,VLOOKUP(I273-$J$5,I$27:K$568,3,FALSE),0)</f>
        <v>0</v>
      </c>
      <c r="U273">
        <f>IF(I273&gt;$J$6,VLOOKUP(I273-$J$6,I$27:J$568,2,FALSE),0)</f>
        <v>5159543.0163777396</v>
      </c>
      <c r="V273">
        <f t="shared" si="289"/>
        <v>0</v>
      </c>
      <c r="W273">
        <f t="shared" si="283"/>
        <v>0</v>
      </c>
      <c r="X273">
        <f t="shared" si="284"/>
        <v>0</v>
      </c>
      <c r="Y273">
        <f t="shared" si="290"/>
        <v>245718.94199221575</v>
      </c>
      <c r="Z273">
        <f t="shared" si="291"/>
        <v>4913824.0743855229</v>
      </c>
      <c r="AA273">
        <f t="shared" si="285"/>
        <v>4695184.1449037436</v>
      </c>
      <c r="AB273">
        <f t="shared" si="272"/>
        <v>2840456.9836222604</v>
      </c>
      <c r="AC273">
        <f t="shared" si="273"/>
        <v>7754281.0580077842</v>
      </c>
      <c r="AD273">
        <f t="shared" si="274"/>
        <v>-2564804.974747695</v>
      </c>
      <c r="AE273">
        <f t="shared" si="302"/>
        <v>-0.3307598674282049</v>
      </c>
      <c r="AF273">
        <f t="shared" si="275"/>
        <v>2840456.9836222604</v>
      </c>
      <c r="AG273">
        <f t="shared" si="286"/>
        <v>0</v>
      </c>
      <c r="AH273" s="1"/>
    </row>
    <row r="274" spans="5:34" x14ac:dyDescent="0.35">
      <c r="E274" t="e">
        <f t="shared" ref="E274" si="344">(F274-F273)/F273</f>
        <v>#DIV/0!</v>
      </c>
      <c r="F274" t="e">
        <f t="shared" si="288"/>
        <v>#DIV/0!</v>
      </c>
      <c r="H274" s="10">
        <f t="shared" si="277"/>
        <v>44127</v>
      </c>
      <c r="I274">
        <v>247</v>
      </c>
      <c r="J274">
        <f t="shared" si="278"/>
        <v>5159543.0163777396</v>
      </c>
      <c r="K274">
        <f t="shared" si="267"/>
        <v>0</v>
      </c>
      <c r="L274">
        <f t="shared" si="279"/>
        <v>0</v>
      </c>
      <c r="M274">
        <f t="shared" si="268"/>
        <v>0</v>
      </c>
      <c r="N274">
        <f t="shared" si="280"/>
        <v>0</v>
      </c>
      <c r="O274">
        <f t="shared" si="281"/>
        <v>0</v>
      </c>
      <c r="P274">
        <f t="shared" si="269"/>
        <v>0</v>
      </c>
      <c r="Q274">
        <f t="shared" si="270"/>
        <v>0</v>
      </c>
      <c r="R274">
        <f t="shared" si="271"/>
        <v>0</v>
      </c>
      <c r="S274">
        <f t="shared" si="282"/>
        <v>1</v>
      </c>
      <c r="T274">
        <f>IF(I274&gt;$J$5,VLOOKUP(I274-$J$5,I$27:K$568,3,FALSE),0)</f>
        <v>0</v>
      </c>
      <c r="U274">
        <f>IF(I274&gt;$J$6,VLOOKUP(I274-$J$6,I$27:J$568,2,FALSE),0)</f>
        <v>5159543.0163777396</v>
      </c>
      <c r="V274">
        <f t="shared" si="289"/>
        <v>0</v>
      </c>
      <c r="W274">
        <f t="shared" si="283"/>
        <v>0</v>
      </c>
      <c r="X274">
        <f t="shared" si="284"/>
        <v>0</v>
      </c>
      <c r="Y274">
        <f t="shared" si="290"/>
        <v>245718.94199221575</v>
      </c>
      <c r="Z274">
        <f t="shared" si="291"/>
        <v>4913824.0743855229</v>
      </c>
      <c r="AA274">
        <f t="shared" si="285"/>
        <v>4695184.1449037436</v>
      </c>
      <c r="AB274">
        <f t="shared" si="272"/>
        <v>2840456.9836222604</v>
      </c>
      <c r="AC274">
        <f t="shared" si="273"/>
        <v>7754281.0580077842</v>
      </c>
      <c r="AD274">
        <f t="shared" si="274"/>
        <v>-2564804.974747695</v>
      </c>
      <c r="AE274">
        <f t="shared" si="302"/>
        <v>-0.3307598674282049</v>
      </c>
      <c r="AF274">
        <f t="shared" si="275"/>
        <v>2840456.9836222604</v>
      </c>
      <c r="AG274">
        <f t="shared" si="286"/>
        <v>0</v>
      </c>
      <c r="AH274" s="1"/>
    </row>
    <row r="275" spans="5:34" x14ac:dyDescent="0.35">
      <c r="E275" t="e">
        <f t="shared" ref="E275" si="345">(F275-F274)/F274</f>
        <v>#DIV/0!</v>
      </c>
      <c r="F275" t="e">
        <f t="shared" si="288"/>
        <v>#DIV/0!</v>
      </c>
      <c r="H275" s="10">
        <f t="shared" si="277"/>
        <v>44128</v>
      </c>
      <c r="I275">
        <v>248</v>
      </c>
      <c r="J275">
        <f t="shared" si="278"/>
        <v>5159543.0163777396</v>
      </c>
      <c r="K275">
        <f t="shared" si="267"/>
        <v>0</v>
      </c>
      <c r="L275">
        <f t="shared" si="279"/>
        <v>0</v>
      </c>
      <c r="M275">
        <f t="shared" si="268"/>
        <v>0</v>
      </c>
      <c r="N275">
        <f t="shared" si="280"/>
        <v>0</v>
      </c>
      <c r="O275">
        <f t="shared" si="281"/>
        <v>0</v>
      </c>
      <c r="P275">
        <f t="shared" si="269"/>
        <v>0</v>
      </c>
      <c r="Q275">
        <f t="shared" si="270"/>
        <v>0</v>
      </c>
      <c r="R275">
        <f t="shared" si="271"/>
        <v>0</v>
      </c>
      <c r="S275">
        <f t="shared" si="282"/>
        <v>1</v>
      </c>
      <c r="T275">
        <f>IF(I275&gt;$J$5,VLOOKUP(I275-$J$5,I$27:K$568,3,FALSE),0)</f>
        <v>0</v>
      </c>
      <c r="U275">
        <f>IF(I275&gt;$J$6,VLOOKUP(I275-$J$6,I$27:J$568,2,FALSE),0)</f>
        <v>5159543.0163777396</v>
      </c>
      <c r="V275">
        <f t="shared" si="289"/>
        <v>0</v>
      </c>
      <c r="W275">
        <f t="shared" si="283"/>
        <v>0</v>
      </c>
      <c r="X275">
        <f t="shared" si="284"/>
        <v>0</v>
      </c>
      <c r="Y275">
        <f t="shared" si="290"/>
        <v>245718.94199221575</v>
      </c>
      <c r="Z275">
        <f t="shared" si="291"/>
        <v>4913824.0743855229</v>
      </c>
      <c r="AA275">
        <f t="shared" si="285"/>
        <v>4695184.1449037436</v>
      </c>
      <c r="AB275">
        <f t="shared" si="272"/>
        <v>2840456.9836222604</v>
      </c>
      <c r="AC275">
        <f t="shared" si="273"/>
        <v>7754281.0580077842</v>
      </c>
      <c r="AD275">
        <f t="shared" si="274"/>
        <v>-2564804.974747695</v>
      </c>
      <c r="AE275">
        <f t="shared" si="302"/>
        <v>-0.3307598674282049</v>
      </c>
      <c r="AF275">
        <f t="shared" si="275"/>
        <v>2840456.9836222604</v>
      </c>
      <c r="AG275">
        <f t="shared" si="286"/>
        <v>0</v>
      </c>
      <c r="AH275" s="1"/>
    </row>
    <row r="276" spans="5:34" x14ac:dyDescent="0.35">
      <c r="E276" t="e">
        <f t="shared" ref="E276" si="346">(F276-F275)/F275</f>
        <v>#DIV/0!</v>
      </c>
      <c r="F276" t="e">
        <f t="shared" si="288"/>
        <v>#DIV/0!</v>
      </c>
      <c r="H276" s="10">
        <f t="shared" si="277"/>
        <v>44129</v>
      </c>
      <c r="I276">
        <v>249</v>
      </c>
      <c r="J276">
        <f t="shared" si="278"/>
        <v>5159543.0163777396</v>
      </c>
      <c r="K276">
        <f t="shared" si="267"/>
        <v>0</v>
      </c>
      <c r="L276">
        <f t="shared" si="279"/>
        <v>0</v>
      </c>
      <c r="M276">
        <f t="shared" si="268"/>
        <v>0</v>
      </c>
      <c r="N276">
        <f t="shared" si="280"/>
        <v>0</v>
      </c>
      <c r="O276">
        <f t="shared" si="281"/>
        <v>0</v>
      </c>
      <c r="P276">
        <f t="shared" si="269"/>
        <v>0</v>
      </c>
      <c r="Q276">
        <f t="shared" si="270"/>
        <v>0</v>
      </c>
      <c r="R276">
        <f t="shared" si="271"/>
        <v>0</v>
      </c>
      <c r="S276">
        <f t="shared" si="282"/>
        <v>1</v>
      </c>
      <c r="T276">
        <f>IF(I276&gt;$J$5,VLOOKUP(I276-$J$5,I$27:K$568,3,FALSE),0)</f>
        <v>0</v>
      </c>
      <c r="U276">
        <f>IF(I276&gt;$J$6,VLOOKUP(I276-$J$6,I$27:J$568,2,FALSE),0)</f>
        <v>5159543.0163777396</v>
      </c>
      <c r="V276">
        <f t="shared" si="289"/>
        <v>0</v>
      </c>
      <c r="W276">
        <f t="shared" si="283"/>
        <v>0</v>
      </c>
      <c r="X276">
        <f t="shared" si="284"/>
        <v>0</v>
      </c>
      <c r="Y276">
        <f t="shared" si="290"/>
        <v>245718.94199221575</v>
      </c>
      <c r="Z276">
        <f t="shared" si="291"/>
        <v>4913824.0743855229</v>
      </c>
      <c r="AA276">
        <f t="shared" si="285"/>
        <v>4695184.1449037436</v>
      </c>
      <c r="AB276">
        <f t="shared" si="272"/>
        <v>2840456.9836222604</v>
      </c>
      <c r="AC276">
        <f t="shared" si="273"/>
        <v>7754281.0580077842</v>
      </c>
      <c r="AD276">
        <f t="shared" si="274"/>
        <v>-2564804.974747695</v>
      </c>
      <c r="AE276">
        <f t="shared" si="302"/>
        <v>-0.3307598674282049</v>
      </c>
      <c r="AF276">
        <f t="shared" si="275"/>
        <v>2840456.9836222604</v>
      </c>
      <c r="AG276">
        <f t="shared" si="286"/>
        <v>0</v>
      </c>
      <c r="AH276" s="1"/>
    </row>
    <row r="277" spans="5:34" x14ac:dyDescent="0.35">
      <c r="E277" t="e">
        <f t="shared" ref="E277" si="347">(F277-F276)/F276</f>
        <v>#DIV/0!</v>
      </c>
      <c r="F277" t="e">
        <f t="shared" si="288"/>
        <v>#DIV/0!</v>
      </c>
      <c r="H277" s="10">
        <f t="shared" si="277"/>
        <v>44130</v>
      </c>
      <c r="I277">
        <v>250</v>
      </c>
      <c r="J277">
        <f t="shared" si="278"/>
        <v>5159543.0163777396</v>
      </c>
      <c r="K277">
        <f t="shared" si="267"/>
        <v>0</v>
      </c>
      <c r="L277">
        <f t="shared" si="279"/>
        <v>0</v>
      </c>
      <c r="M277">
        <f t="shared" si="268"/>
        <v>0</v>
      </c>
      <c r="N277">
        <f t="shared" si="280"/>
        <v>0</v>
      </c>
      <c r="O277">
        <f t="shared" si="281"/>
        <v>0</v>
      </c>
      <c r="P277">
        <f t="shared" si="269"/>
        <v>0</v>
      </c>
      <c r="Q277">
        <f t="shared" si="270"/>
        <v>0</v>
      </c>
      <c r="R277">
        <f t="shared" si="271"/>
        <v>0</v>
      </c>
      <c r="S277">
        <f t="shared" si="282"/>
        <v>1</v>
      </c>
      <c r="T277">
        <f>IF(I277&gt;$J$5,VLOOKUP(I277-$J$5,I$27:K$568,3,FALSE),0)</f>
        <v>0</v>
      </c>
      <c r="U277">
        <f>IF(I277&gt;$J$6,VLOOKUP(I277-$J$6,I$27:J$568,2,FALSE),0)</f>
        <v>5159543.0163777396</v>
      </c>
      <c r="V277">
        <f t="shared" si="289"/>
        <v>0</v>
      </c>
      <c r="W277">
        <f t="shared" si="283"/>
        <v>0</v>
      </c>
      <c r="X277">
        <f t="shared" si="284"/>
        <v>0</v>
      </c>
      <c r="Y277">
        <f t="shared" si="290"/>
        <v>245718.94199221575</v>
      </c>
      <c r="Z277">
        <f t="shared" si="291"/>
        <v>4913824.0743855229</v>
      </c>
      <c r="AA277">
        <f t="shared" si="285"/>
        <v>4695184.1449037436</v>
      </c>
      <c r="AB277">
        <f t="shared" si="272"/>
        <v>2840456.9836222604</v>
      </c>
      <c r="AC277">
        <f t="shared" si="273"/>
        <v>7754281.0580077842</v>
      </c>
      <c r="AD277">
        <f t="shared" si="274"/>
        <v>-2564804.974747695</v>
      </c>
      <c r="AE277">
        <f t="shared" si="302"/>
        <v>-0.3307598674282049</v>
      </c>
      <c r="AF277">
        <f t="shared" si="275"/>
        <v>2840456.9836222604</v>
      </c>
      <c r="AG277">
        <f t="shared" si="286"/>
        <v>0</v>
      </c>
      <c r="AH277" s="1"/>
    </row>
    <row r="278" spans="5:34" x14ac:dyDescent="0.35">
      <c r="E278" t="e">
        <f t="shared" ref="E278" si="348">(F278-F277)/F277</f>
        <v>#DIV/0!</v>
      </c>
      <c r="F278" t="e">
        <f t="shared" si="288"/>
        <v>#DIV/0!</v>
      </c>
      <c r="H278" s="10">
        <f t="shared" si="277"/>
        <v>44131</v>
      </c>
      <c r="I278">
        <v>251</v>
      </c>
      <c r="J278">
        <f t="shared" si="278"/>
        <v>5159543.0163777396</v>
      </c>
      <c r="K278">
        <f t="shared" si="267"/>
        <v>0</v>
      </c>
      <c r="L278">
        <f t="shared" si="279"/>
        <v>0</v>
      </c>
      <c r="M278">
        <f t="shared" si="268"/>
        <v>0</v>
      </c>
      <c r="N278">
        <f t="shared" si="280"/>
        <v>0</v>
      </c>
      <c r="O278">
        <f t="shared" si="281"/>
        <v>0</v>
      </c>
      <c r="P278">
        <f t="shared" si="269"/>
        <v>0</v>
      </c>
      <c r="Q278">
        <f t="shared" si="270"/>
        <v>0</v>
      </c>
      <c r="R278">
        <f t="shared" si="271"/>
        <v>0</v>
      </c>
      <c r="S278">
        <f t="shared" si="282"/>
        <v>1</v>
      </c>
      <c r="T278">
        <f>IF(I278&gt;$J$5,VLOOKUP(I278-$J$5,I$27:K$568,3,FALSE),0)</f>
        <v>0</v>
      </c>
      <c r="U278">
        <f>IF(I278&gt;$J$6,VLOOKUP(I278-$J$6,I$27:J$568,2,FALSE),0)</f>
        <v>5159543.0163777396</v>
      </c>
      <c r="V278">
        <f t="shared" si="289"/>
        <v>0</v>
      </c>
      <c r="W278">
        <f t="shared" si="283"/>
        <v>0</v>
      </c>
      <c r="X278">
        <f t="shared" si="284"/>
        <v>0</v>
      </c>
      <c r="Y278">
        <f t="shared" si="290"/>
        <v>245718.94199221575</v>
      </c>
      <c r="Z278">
        <f t="shared" si="291"/>
        <v>4913824.0743855229</v>
      </c>
      <c r="AA278">
        <f t="shared" si="285"/>
        <v>4695184.1449037436</v>
      </c>
      <c r="AB278">
        <f t="shared" si="272"/>
        <v>2840456.9836222604</v>
      </c>
      <c r="AC278">
        <f t="shared" si="273"/>
        <v>7754281.0580077842</v>
      </c>
      <c r="AD278">
        <f t="shared" si="274"/>
        <v>-2564804.974747695</v>
      </c>
      <c r="AE278">
        <f t="shared" si="302"/>
        <v>-0.3307598674282049</v>
      </c>
      <c r="AF278">
        <f t="shared" si="275"/>
        <v>2840456.9836222604</v>
      </c>
      <c r="AG278">
        <f t="shared" si="286"/>
        <v>0</v>
      </c>
      <c r="AH278" s="1"/>
    </row>
    <row r="279" spans="5:34" x14ac:dyDescent="0.35">
      <c r="E279" t="e">
        <f t="shared" ref="E279" si="349">(F279-F278)/F278</f>
        <v>#DIV/0!</v>
      </c>
      <c r="F279" t="e">
        <f t="shared" si="288"/>
        <v>#DIV/0!</v>
      </c>
      <c r="H279" s="10">
        <f t="shared" si="277"/>
        <v>44132</v>
      </c>
      <c r="I279">
        <v>252</v>
      </c>
      <c r="J279">
        <f t="shared" si="278"/>
        <v>5159543.0163777396</v>
      </c>
      <c r="K279">
        <f t="shared" si="267"/>
        <v>0</v>
      </c>
      <c r="L279">
        <f t="shared" si="279"/>
        <v>0</v>
      </c>
      <c r="M279">
        <f t="shared" si="268"/>
        <v>0</v>
      </c>
      <c r="N279">
        <f t="shared" si="280"/>
        <v>0</v>
      </c>
      <c r="O279">
        <f t="shared" si="281"/>
        <v>0</v>
      </c>
      <c r="P279">
        <f t="shared" si="269"/>
        <v>0</v>
      </c>
      <c r="Q279">
        <f t="shared" si="270"/>
        <v>0</v>
      </c>
      <c r="R279">
        <f t="shared" si="271"/>
        <v>0</v>
      </c>
      <c r="S279">
        <f t="shared" si="282"/>
        <v>1</v>
      </c>
      <c r="T279">
        <f>IF(I279&gt;$J$5,VLOOKUP(I279-$J$5,I$27:K$568,3,FALSE),0)</f>
        <v>0</v>
      </c>
      <c r="U279">
        <f>IF(I279&gt;$J$6,VLOOKUP(I279-$J$6,I$27:J$568,2,FALSE),0)</f>
        <v>5159543.0163777396</v>
      </c>
      <c r="V279">
        <f t="shared" si="289"/>
        <v>0</v>
      </c>
      <c r="W279">
        <f t="shared" si="283"/>
        <v>0</v>
      </c>
      <c r="X279">
        <f t="shared" si="284"/>
        <v>0</v>
      </c>
      <c r="Y279">
        <f t="shared" si="290"/>
        <v>245718.94199221575</v>
      </c>
      <c r="Z279">
        <f t="shared" si="291"/>
        <v>4913824.0743855229</v>
      </c>
      <c r="AA279">
        <f t="shared" si="285"/>
        <v>4695184.1449037436</v>
      </c>
      <c r="AB279">
        <f t="shared" si="272"/>
        <v>2840456.9836222604</v>
      </c>
      <c r="AC279">
        <f t="shared" si="273"/>
        <v>7754281.0580077842</v>
      </c>
      <c r="AD279">
        <f t="shared" si="274"/>
        <v>-2564804.974747695</v>
      </c>
      <c r="AE279">
        <f t="shared" si="302"/>
        <v>-0.3307598674282049</v>
      </c>
      <c r="AF279">
        <f t="shared" si="275"/>
        <v>2840456.9836222604</v>
      </c>
      <c r="AG279">
        <f t="shared" si="286"/>
        <v>0</v>
      </c>
      <c r="AH279" s="1"/>
    </row>
    <row r="280" spans="5:34" x14ac:dyDescent="0.35">
      <c r="E280" t="e">
        <f t="shared" ref="E280" si="350">(F280-F279)/F279</f>
        <v>#DIV/0!</v>
      </c>
      <c r="F280" t="e">
        <f t="shared" si="288"/>
        <v>#DIV/0!</v>
      </c>
      <c r="H280" s="10">
        <f t="shared" si="277"/>
        <v>44133</v>
      </c>
      <c r="I280">
        <v>253</v>
      </c>
      <c r="J280">
        <f t="shared" si="278"/>
        <v>5159543.0163777396</v>
      </c>
      <c r="K280">
        <f t="shared" si="267"/>
        <v>0</v>
      </c>
      <c r="L280">
        <f t="shared" si="279"/>
        <v>0</v>
      </c>
      <c r="M280">
        <f t="shared" si="268"/>
        <v>0</v>
      </c>
      <c r="N280">
        <f t="shared" si="280"/>
        <v>0</v>
      </c>
      <c r="O280">
        <f t="shared" si="281"/>
        <v>0</v>
      </c>
      <c r="P280">
        <f t="shared" si="269"/>
        <v>0</v>
      </c>
      <c r="Q280">
        <f t="shared" si="270"/>
        <v>0</v>
      </c>
      <c r="R280">
        <f t="shared" si="271"/>
        <v>0</v>
      </c>
      <c r="S280">
        <f t="shared" si="282"/>
        <v>1</v>
      </c>
      <c r="T280">
        <f>IF(I280&gt;$J$5,VLOOKUP(I280-$J$5,I$27:K$568,3,FALSE),0)</f>
        <v>0</v>
      </c>
      <c r="U280">
        <f>IF(I280&gt;$J$6,VLOOKUP(I280-$J$6,I$27:J$568,2,FALSE),0)</f>
        <v>5159543.0163777396</v>
      </c>
      <c r="V280">
        <f t="shared" si="289"/>
        <v>0</v>
      </c>
      <c r="W280">
        <f t="shared" si="283"/>
        <v>0</v>
      </c>
      <c r="X280">
        <f t="shared" si="284"/>
        <v>0</v>
      </c>
      <c r="Y280">
        <f t="shared" si="290"/>
        <v>245718.94199221575</v>
      </c>
      <c r="Z280">
        <f t="shared" si="291"/>
        <v>4913824.0743855229</v>
      </c>
      <c r="AA280">
        <f t="shared" si="285"/>
        <v>4695184.1449037436</v>
      </c>
      <c r="AB280">
        <f t="shared" si="272"/>
        <v>2840456.9836222604</v>
      </c>
      <c r="AC280">
        <f t="shared" si="273"/>
        <v>7754281.0580077842</v>
      </c>
      <c r="AD280">
        <f t="shared" si="274"/>
        <v>-2564804.974747695</v>
      </c>
      <c r="AE280">
        <f t="shared" si="302"/>
        <v>-0.3307598674282049</v>
      </c>
      <c r="AF280">
        <f t="shared" si="275"/>
        <v>2840456.9836222604</v>
      </c>
      <c r="AG280">
        <f t="shared" si="286"/>
        <v>0</v>
      </c>
      <c r="AH280" s="1"/>
    </row>
    <row r="281" spans="5:34" x14ac:dyDescent="0.35">
      <c r="E281" t="e">
        <f t="shared" ref="E281" si="351">(F281-F280)/F280</f>
        <v>#DIV/0!</v>
      </c>
      <c r="F281" t="e">
        <f t="shared" si="288"/>
        <v>#DIV/0!</v>
      </c>
      <c r="H281" s="10">
        <f t="shared" si="277"/>
        <v>44134</v>
      </c>
      <c r="I281">
        <v>254</v>
      </c>
      <c r="J281">
        <f t="shared" si="278"/>
        <v>5159543.0163777396</v>
      </c>
      <c r="K281">
        <f t="shared" si="267"/>
        <v>0</v>
      </c>
      <c r="L281">
        <f t="shared" si="279"/>
        <v>0</v>
      </c>
      <c r="M281">
        <f t="shared" si="268"/>
        <v>0</v>
      </c>
      <c r="N281">
        <f t="shared" si="280"/>
        <v>0</v>
      </c>
      <c r="O281">
        <f t="shared" si="281"/>
        <v>0</v>
      </c>
      <c r="P281">
        <f t="shared" si="269"/>
        <v>0</v>
      </c>
      <c r="Q281">
        <f t="shared" si="270"/>
        <v>0</v>
      </c>
      <c r="R281">
        <f t="shared" si="271"/>
        <v>0</v>
      </c>
      <c r="S281">
        <f t="shared" si="282"/>
        <v>1</v>
      </c>
      <c r="T281">
        <f>IF(I281&gt;$J$5,VLOOKUP(I281-$J$5,I$27:K$568,3,FALSE),0)</f>
        <v>0</v>
      </c>
      <c r="U281">
        <f>IF(I281&gt;$J$6,VLOOKUP(I281-$J$6,I$27:J$568,2,FALSE),0)</f>
        <v>5159543.0163777396</v>
      </c>
      <c r="V281">
        <f t="shared" si="289"/>
        <v>0</v>
      </c>
      <c r="W281">
        <f t="shared" si="283"/>
        <v>0</v>
      </c>
      <c r="X281">
        <f t="shared" si="284"/>
        <v>0</v>
      </c>
      <c r="Y281">
        <f t="shared" si="290"/>
        <v>245718.94199221575</v>
      </c>
      <c r="Z281">
        <f t="shared" si="291"/>
        <v>4913824.0743855229</v>
      </c>
      <c r="AA281">
        <f t="shared" si="285"/>
        <v>4695184.1449037436</v>
      </c>
      <c r="AB281">
        <f t="shared" si="272"/>
        <v>2840456.9836222604</v>
      </c>
      <c r="AC281">
        <f t="shared" si="273"/>
        <v>7754281.0580077842</v>
      </c>
      <c r="AD281">
        <f t="shared" si="274"/>
        <v>-2564804.974747695</v>
      </c>
      <c r="AE281">
        <f t="shared" si="302"/>
        <v>-0.3307598674282049</v>
      </c>
      <c r="AF281">
        <f t="shared" si="275"/>
        <v>2840456.9836222604</v>
      </c>
      <c r="AG281">
        <f t="shared" si="286"/>
        <v>0</v>
      </c>
      <c r="AH281" s="1"/>
    </row>
    <row r="282" spans="5:34" x14ac:dyDescent="0.35">
      <c r="E282" t="e">
        <f t="shared" ref="E282" si="352">(F282-F281)/F281</f>
        <v>#DIV/0!</v>
      </c>
      <c r="F282" t="e">
        <f t="shared" si="288"/>
        <v>#DIV/0!</v>
      </c>
      <c r="H282" s="10">
        <f t="shared" si="277"/>
        <v>44135</v>
      </c>
      <c r="I282">
        <v>255</v>
      </c>
      <c r="J282">
        <f t="shared" si="278"/>
        <v>5159543.0163777396</v>
      </c>
      <c r="K282">
        <f t="shared" si="267"/>
        <v>0</v>
      </c>
      <c r="L282">
        <f t="shared" si="279"/>
        <v>0</v>
      </c>
      <c r="M282">
        <f t="shared" si="268"/>
        <v>0</v>
      </c>
      <c r="N282">
        <f t="shared" si="280"/>
        <v>0</v>
      </c>
      <c r="O282">
        <f t="shared" si="281"/>
        <v>0</v>
      </c>
      <c r="P282">
        <f t="shared" si="269"/>
        <v>0</v>
      </c>
      <c r="Q282">
        <f t="shared" si="270"/>
        <v>0</v>
      </c>
      <c r="R282">
        <f t="shared" si="271"/>
        <v>0</v>
      </c>
      <c r="S282">
        <f t="shared" si="282"/>
        <v>1</v>
      </c>
      <c r="T282">
        <f>IF(I282&gt;$J$5,VLOOKUP(I282-$J$5,I$27:K$568,3,FALSE),0)</f>
        <v>0</v>
      </c>
      <c r="U282">
        <f>IF(I282&gt;$J$6,VLOOKUP(I282-$J$6,I$27:J$568,2,FALSE),0)</f>
        <v>5159543.0163777396</v>
      </c>
      <c r="V282">
        <f t="shared" si="289"/>
        <v>0</v>
      </c>
      <c r="W282">
        <f t="shared" si="283"/>
        <v>0</v>
      </c>
      <c r="X282">
        <f t="shared" si="284"/>
        <v>0</v>
      </c>
      <c r="Y282">
        <f t="shared" si="290"/>
        <v>245718.94199221575</v>
      </c>
      <c r="Z282">
        <f t="shared" si="291"/>
        <v>4913824.0743855229</v>
      </c>
      <c r="AA282">
        <f t="shared" si="285"/>
        <v>4695184.1449037436</v>
      </c>
      <c r="AB282">
        <f t="shared" si="272"/>
        <v>2840456.9836222604</v>
      </c>
      <c r="AC282">
        <f t="shared" si="273"/>
        <v>7754281.0580077842</v>
      </c>
      <c r="AD282">
        <f t="shared" si="274"/>
        <v>-2564804.974747695</v>
      </c>
      <c r="AE282">
        <f t="shared" si="302"/>
        <v>-0.3307598674282049</v>
      </c>
      <c r="AF282">
        <f t="shared" si="275"/>
        <v>2840456.9836222604</v>
      </c>
      <c r="AG282">
        <f t="shared" si="286"/>
        <v>0</v>
      </c>
      <c r="AH282" s="1"/>
    </row>
    <row r="283" spans="5:34" x14ac:dyDescent="0.35">
      <c r="E283" t="e">
        <f t="shared" ref="E283" si="353">(F283-F282)/F282</f>
        <v>#DIV/0!</v>
      </c>
      <c r="F283" t="e">
        <f t="shared" si="288"/>
        <v>#DIV/0!</v>
      </c>
      <c r="H283" s="10">
        <f t="shared" si="277"/>
        <v>44136</v>
      </c>
      <c r="I283">
        <v>256</v>
      </c>
      <c r="J283">
        <f t="shared" si="278"/>
        <v>5159543.0163777396</v>
      </c>
      <c r="K283">
        <f t="shared" si="267"/>
        <v>0</v>
      </c>
      <c r="L283">
        <f t="shared" si="279"/>
        <v>0</v>
      </c>
      <c r="M283">
        <f t="shared" si="268"/>
        <v>0</v>
      </c>
      <c r="N283">
        <f t="shared" si="280"/>
        <v>0</v>
      </c>
      <c r="O283">
        <f t="shared" si="281"/>
        <v>0</v>
      </c>
      <c r="P283">
        <f t="shared" si="269"/>
        <v>0</v>
      </c>
      <c r="Q283">
        <f t="shared" si="270"/>
        <v>0</v>
      </c>
      <c r="R283">
        <f t="shared" si="271"/>
        <v>0</v>
      </c>
      <c r="S283">
        <f t="shared" si="282"/>
        <v>1</v>
      </c>
      <c r="T283">
        <f>IF(I283&gt;$J$5,VLOOKUP(I283-$J$5,I$27:K$568,3,FALSE),0)</f>
        <v>0</v>
      </c>
      <c r="U283">
        <f>IF(I283&gt;$J$6,VLOOKUP(I283-$J$6,I$27:J$568,2,FALSE),0)</f>
        <v>5159543.0163777396</v>
      </c>
      <c r="V283">
        <f t="shared" si="289"/>
        <v>0</v>
      </c>
      <c r="W283">
        <f t="shared" si="283"/>
        <v>0</v>
      </c>
      <c r="X283">
        <f t="shared" si="284"/>
        <v>0</v>
      </c>
      <c r="Y283">
        <f t="shared" si="290"/>
        <v>245718.94199221575</v>
      </c>
      <c r="Z283">
        <f t="shared" si="291"/>
        <v>4913824.0743855229</v>
      </c>
      <c r="AA283">
        <f t="shared" si="285"/>
        <v>4695184.1449037436</v>
      </c>
      <c r="AB283">
        <f t="shared" si="272"/>
        <v>2840456.9836222604</v>
      </c>
      <c r="AC283">
        <f t="shared" si="273"/>
        <v>7754281.0580077842</v>
      </c>
      <c r="AD283">
        <f t="shared" si="274"/>
        <v>-2564804.974747695</v>
      </c>
      <c r="AE283">
        <f t="shared" si="302"/>
        <v>-0.3307598674282049</v>
      </c>
      <c r="AF283">
        <f t="shared" si="275"/>
        <v>2840456.9836222604</v>
      </c>
      <c r="AG283">
        <f t="shared" si="286"/>
        <v>0</v>
      </c>
      <c r="AH283" s="1"/>
    </row>
    <row r="284" spans="5:34" x14ac:dyDescent="0.35">
      <c r="E284" t="e">
        <f t="shared" ref="E284" si="354">(F284-F283)/F283</f>
        <v>#DIV/0!</v>
      </c>
      <c r="F284" t="e">
        <f t="shared" si="288"/>
        <v>#DIV/0!</v>
      </c>
      <c r="H284" s="10">
        <f t="shared" si="277"/>
        <v>44137</v>
      </c>
      <c r="I284">
        <v>257</v>
      </c>
      <c r="J284">
        <f t="shared" si="278"/>
        <v>5159543.0163777396</v>
      </c>
      <c r="K284">
        <f t="shared" ref="K284:K347" si="355">J284-U284</f>
        <v>0</v>
      </c>
      <c r="L284">
        <f t="shared" si="279"/>
        <v>0</v>
      </c>
      <c r="M284">
        <f t="shared" ref="M284:M347" si="356">MAX(K284-T284,0)</f>
        <v>0</v>
      </c>
      <c r="N284">
        <f t="shared" si="280"/>
        <v>0</v>
      </c>
      <c r="O284">
        <f t="shared" si="281"/>
        <v>0</v>
      </c>
      <c r="P284">
        <f t="shared" ref="P284:P347" si="357">MIN($J$13,O284)</f>
        <v>0</v>
      </c>
      <c r="Q284">
        <f t="shared" ref="Q284:Q347" si="358">ABS(P284-O284)</f>
        <v>0</v>
      </c>
      <c r="R284">
        <f t="shared" ref="R284:R347" si="359">IFERROR(Q284/K284,0)</f>
        <v>0</v>
      </c>
      <c r="S284">
        <f t="shared" si="282"/>
        <v>1</v>
      </c>
      <c r="T284">
        <f>IF(I284&gt;$J$5,VLOOKUP(I284-$J$5,I$27:K$568,3,FALSE),0)</f>
        <v>0</v>
      </c>
      <c r="U284">
        <f>IF(I284&gt;$J$6,VLOOKUP(I284-$J$6,I$27:J$568,2,FALSE),0)</f>
        <v>5159543.0163777396</v>
      </c>
      <c r="V284">
        <f t="shared" si="289"/>
        <v>0</v>
      </c>
      <c r="W284">
        <f t="shared" si="283"/>
        <v>0</v>
      </c>
      <c r="X284">
        <f t="shared" si="284"/>
        <v>0</v>
      </c>
      <c r="Y284">
        <f t="shared" si="290"/>
        <v>245718.94199221575</v>
      </c>
      <c r="Z284">
        <f t="shared" si="291"/>
        <v>4913824.0743855229</v>
      </c>
      <c r="AA284">
        <f t="shared" si="285"/>
        <v>4695184.1449037436</v>
      </c>
      <c r="AB284">
        <f t="shared" ref="AB284:AB347" si="360">$J$3-J284</f>
        <v>2840456.9836222604</v>
      </c>
      <c r="AC284">
        <f t="shared" ref="AC284:AC347" si="361">$J$3-Y284</f>
        <v>7754281.0580077842</v>
      </c>
      <c r="AD284">
        <f t="shared" ref="AD284:AD347" si="362">AC284-J284-U284</f>
        <v>-2564804.974747695</v>
      </c>
      <c r="AE284">
        <f t="shared" si="302"/>
        <v>-0.3307598674282049</v>
      </c>
      <c r="AF284">
        <f t="shared" ref="AF284:AF347" si="363">$J$3-J284</f>
        <v>2840456.9836222604</v>
      </c>
      <c r="AG284">
        <f t="shared" si="286"/>
        <v>0</v>
      </c>
      <c r="AH284" s="1"/>
    </row>
    <row r="285" spans="5:34" x14ac:dyDescent="0.35">
      <c r="E285" t="e">
        <f t="shared" ref="E285" si="364">(F285-F284)/F284</f>
        <v>#DIV/0!</v>
      </c>
      <c r="F285" t="e">
        <f t="shared" si="288"/>
        <v>#DIV/0!</v>
      </c>
      <c r="H285" s="10">
        <f t="shared" ref="H285:H348" si="365">$J$15+I285</f>
        <v>44138</v>
      </c>
      <c r="I285">
        <v>258</v>
      </c>
      <c r="J285">
        <f t="shared" ref="J285:J348" si="366">J284+AG284</f>
        <v>5159543.0163777396</v>
      </c>
      <c r="K285">
        <f t="shared" si="355"/>
        <v>0</v>
      </c>
      <c r="L285">
        <f t="shared" ref="L285:L348" si="367">IF(K285&gt;1,1,0)</f>
        <v>0</v>
      </c>
      <c r="M285">
        <f t="shared" si="356"/>
        <v>0</v>
      </c>
      <c r="N285">
        <f t="shared" ref="N285:N348" si="368">K285*(1-$J$12)</f>
        <v>0</v>
      </c>
      <c r="O285">
        <f t="shared" ref="O285:O348" si="369">K285*$J$12</f>
        <v>0</v>
      </c>
      <c r="P285">
        <f t="shared" si="357"/>
        <v>0</v>
      </c>
      <c r="Q285">
        <f t="shared" si="358"/>
        <v>0</v>
      </c>
      <c r="R285">
        <f t="shared" si="359"/>
        <v>0</v>
      </c>
      <c r="S285">
        <f t="shared" ref="S285:S348" si="370">1-R285</f>
        <v>1</v>
      </c>
      <c r="T285">
        <f>IF(I285&gt;$J$5,VLOOKUP(I285-$J$5,I$27:K$568,3,FALSE),0)</f>
        <v>0</v>
      </c>
      <c r="U285">
        <f>IF(I285&gt;$J$6,VLOOKUP(I285-$J$6,I$27:J$568,2,FALSE),0)</f>
        <v>5159543.0163777396</v>
      </c>
      <c r="V285">
        <f t="shared" si="289"/>
        <v>0</v>
      </c>
      <c r="W285">
        <f t="shared" ref="W285:W348" si="371">MIN(V285*$J$12,$J$13)*$J$10+MAX($J$12*V285-$J$13,0)*$J$11</f>
        <v>0</v>
      </c>
      <c r="X285">
        <f t="shared" ref="X285:X348" si="372">V285-W285</f>
        <v>0</v>
      </c>
      <c r="Y285">
        <f t="shared" si="290"/>
        <v>245718.94199221575</v>
      </c>
      <c r="Z285">
        <f t="shared" si="291"/>
        <v>4913824.0743855229</v>
      </c>
      <c r="AA285">
        <f t="shared" ref="AA285:AA348" si="373">U285*(1-$J$10)</f>
        <v>4695184.1449037436</v>
      </c>
      <c r="AB285">
        <f t="shared" si="360"/>
        <v>2840456.9836222604</v>
      </c>
      <c r="AC285">
        <f t="shared" si="361"/>
        <v>7754281.0580077842</v>
      </c>
      <c r="AD285">
        <f t="shared" si="362"/>
        <v>-2564804.974747695</v>
      </c>
      <c r="AE285">
        <f t="shared" si="302"/>
        <v>-0.3307598674282049</v>
      </c>
      <c r="AF285">
        <f t="shared" si="363"/>
        <v>2840456.9836222604</v>
      </c>
      <c r="AG285">
        <f t="shared" ref="AG285:AG348" si="374">T285*$J$7*$J$20*MAX(AE285,0)</f>
        <v>0</v>
      </c>
      <c r="AH285" s="1"/>
    </row>
    <row r="286" spans="5:34" x14ac:dyDescent="0.35">
      <c r="E286" t="e">
        <f t="shared" ref="E286" si="375">(F286-F285)/F285</f>
        <v>#DIV/0!</v>
      </c>
      <c r="F286" t="e">
        <f t="shared" ref="F286:F349" si="376">(G286-F285)/G285</f>
        <v>#DIV/0!</v>
      </c>
      <c r="H286" s="10">
        <f t="shared" si="365"/>
        <v>44139</v>
      </c>
      <c r="I286">
        <v>259</v>
      </c>
      <c r="J286">
        <f t="shared" si="366"/>
        <v>5159543.0163777396</v>
      </c>
      <c r="K286">
        <f t="shared" si="355"/>
        <v>0</v>
      </c>
      <c r="L286">
        <f t="shared" si="367"/>
        <v>0</v>
      </c>
      <c r="M286">
        <f t="shared" si="356"/>
        <v>0</v>
      </c>
      <c r="N286">
        <f t="shared" si="368"/>
        <v>0</v>
      </c>
      <c r="O286">
        <f t="shared" si="369"/>
        <v>0</v>
      </c>
      <c r="P286">
        <f t="shared" si="357"/>
        <v>0</v>
      </c>
      <c r="Q286">
        <f t="shared" si="358"/>
        <v>0</v>
      </c>
      <c r="R286">
        <f t="shared" si="359"/>
        <v>0</v>
      </c>
      <c r="S286">
        <f t="shared" si="370"/>
        <v>1</v>
      </c>
      <c r="T286">
        <f>IF(I286&gt;$J$5,VLOOKUP(I286-$J$5,I$27:K$568,3,FALSE),0)</f>
        <v>0</v>
      </c>
      <c r="U286">
        <f>IF(I286&gt;$J$6,VLOOKUP(I286-$J$6,I$27:J$568,2,FALSE),0)</f>
        <v>5159543.0163777396</v>
      </c>
      <c r="V286">
        <f t="shared" ref="V286:V349" si="377">U286-U285</f>
        <v>0</v>
      </c>
      <c r="W286">
        <f t="shared" si="371"/>
        <v>0</v>
      </c>
      <c r="X286">
        <f t="shared" si="372"/>
        <v>0</v>
      </c>
      <c r="Y286">
        <f t="shared" ref="Y286:Y349" si="378">Y285+W286</f>
        <v>245718.94199221575</v>
      </c>
      <c r="Z286">
        <f t="shared" ref="Z286:Z349" si="379">Z285+X286</f>
        <v>4913824.0743855229</v>
      </c>
      <c r="AA286">
        <f t="shared" si="373"/>
        <v>4695184.1449037436</v>
      </c>
      <c r="AB286">
        <f t="shared" si="360"/>
        <v>2840456.9836222604</v>
      </c>
      <c r="AC286">
        <f t="shared" si="361"/>
        <v>7754281.0580077842</v>
      </c>
      <c r="AD286">
        <f t="shared" si="362"/>
        <v>-2564804.974747695</v>
      </c>
      <c r="AE286">
        <f t="shared" si="302"/>
        <v>-0.3307598674282049</v>
      </c>
      <c r="AF286">
        <f t="shared" si="363"/>
        <v>2840456.9836222604</v>
      </c>
      <c r="AG286">
        <f t="shared" si="374"/>
        <v>0</v>
      </c>
      <c r="AH286" s="1"/>
    </row>
    <row r="287" spans="5:34" x14ac:dyDescent="0.35">
      <c r="E287" t="e">
        <f t="shared" ref="E287" si="380">(F287-F286)/F286</f>
        <v>#DIV/0!</v>
      </c>
      <c r="F287" t="e">
        <f t="shared" si="376"/>
        <v>#DIV/0!</v>
      </c>
      <c r="H287" s="10">
        <f t="shared" si="365"/>
        <v>44140</v>
      </c>
      <c r="I287">
        <v>260</v>
      </c>
      <c r="J287">
        <f t="shared" si="366"/>
        <v>5159543.0163777396</v>
      </c>
      <c r="K287">
        <f t="shared" si="355"/>
        <v>0</v>
      </c>
      <c r="L287">
        <f t="shared" si="367"/>
        <v>0</v>
      </c>
      <c r="M287">
        <f t="shared" si="356"/>
        <v>0</v>
      </c>
      <c r="N287">
        <f t="shared" si="368"/>
        <v>0</v>
      </c>
      <c r="O287">
        <f t="shared" si="369"/>
        <v>0</v>
      </c>
      <c r="P287">
        <f t="shared" si="357"/>
        <v>0</v>
      </c>
      <c r="Q287">
        <f t="shared" si="358"/>
        <v>0</v>
      </c>
      <c r="R287">
        <f t="shared" si="359"/>
        <v>0</v>
      </c>
      <c r="S287">
        <f t="shared" si="370"/>
        <v>1</v>
      </c>
      <c r="T287">
        <f>IF(I287&gt;$J$5,VLOOKUP(I287-$J$5,I$27:K$568,3,FALSE),0)</f>
        <v>0</v>
      </c>
      <c r="U287">
        <f>IF(I287&gt;$J$6,VLOOKUP(I287-$J$6,I$27:J$568,2,FALSE),0)</f>
        <v>5159543.0163777396</v>
      </c>
      <c r="V287">
        <f t="shared" si="377"/>
        <v>0</v>
      </c>
      <c r="W287">
        <f t="shared" si="371"/>
        <v>0</v>
      </c>
      <c r="X287">
        <f t="shared" si="372"/>
        <v>0</v>
      </c>
      <c r="Y287">
        <f t="shared" si="378"/>
        <v>245718.94199221575</v>
      </c>
      <c r="Z287">
        <f t="shared" si="379"/>
        <v>4913824.0743855229</v>
      </c>
      <c r="AA287">
        <f t="shared" si="373"/>
        <v>4695184.1449037436</v>
      </c>
      <c r="AB287">
        <f t="shared" si="360"/>
        <v>2840456.9836222604</v>
      </c>
      <c r="AC287">
        <f t="shared" si="361"/>
        <v>7754281.0580077842</v>
      </c>
      <c r="AD287">
        <f t="shared" si="362"/>
        <v>-2564804.974747695</v>
      </c>
      <c r="AE287">
        <f t="shared" si="302"/>
        <v>-0.3307598674282049</v>
      </c>
      <c r="AF287">
        <f t="shared" si="363"/>
        <v>2840456.9836222604</v>
      </c>
      <c r="AG287">
        <f t="shared" si="374"/>
        <v>0</v>
      </c>
      <c r="AH287" s="1"/>
    </row>
    <row r="288" spans="5:34" x14ac:dyDescent="0.35">
      <c r="E288" t="e">
        <f t="shared" ref="E288" si="381">(F288-F287)/F287</f>
        <v>#DIV/0!</v>
      </c>
      <c r="F288" t="e">
        <f t="shared" si="376"/>
        <v>#DIV/0!</v>
      </c>
      <c r="H288" s="10">
        <f t="shared" si="365"/>
        <v>44141</v>
      </c>
      <c r="I288">
        <v>261</v>
      </c>
      <c r="J288">
        <f t="shared" si="366"/>
        <v>5159543.0163777396</v>
      </c>
      <c r="K288">
        <f t="shared" si="355"/>
        <v>0</v>
      </c>
      <c r="L288">
        <f t="shared" si="367"/>
        <v>0</v>
      </c>
      <c r="M288">
        <f t="shared" si="356"/>
        <v>0</v>
      </c>
      <c r="N288">
        <f t="shared" si="368"/>
        <v>0</v>
      </c>
      <c r="O288">
        <f t="shared" si="369"/>
        <v>0</v>
      </c>
      <c r="P288">
        <f t="shared" si="357"/>
        <v>0</v>
      </c>
      <c r="Q288">
        <f t="shared" si="358"/>
        <v>0</v>
      </c>
      <c r="R288">
        <f t="shared" si="359"/>
        <v>0</v>
      </c>
      <c r="S288">
        <f t="shared" si="370"/>
        <v>1</v>
      </c>
      <c r="T288">
        <f>IF(I288&gt;$J$5,VLOOKUP(I288-$J$5,I$27:K$568,3,FALSE),0)</f>
        <v>0</v>
      </c>
      <c r="U288">
        <f>IF(I288&gt;$J$6,VLOOKUP(I288-$J$6,I$27:J$568,2,FALSE),0)</f>
        <v>5159543.0163777396</v>
      </c>
      <c r="V288">
        <f t="shared" si="377"/>
        <v>0</v>
      </c>
      <c r="W288">
        <f t="shared" si="371"/>
        <v>0</v>
      </c>
      <c r="X288">
        <f t="shared" si="372"/>
        <v>0</v>
      </c>
      <c r="Y288">
        <f t="shared" si="378"/>
        <v>245718.94199221575</v>
      </c>
      <c r="Z288">
        <f t="shared" si="379"/>
        <v>4913824.0743855229</v>
      </c>
      <c r="AA288">
        <f t="shared" si="373"/>
        <v>4695184.1449037436</v>
      </c>
      <c r="AB288">
        <f t="shared" si="360"/>
        <v>2840456.9836222604</v>
      </c>
      <c r="AC288">
        <f t="shared" si="361"/>
        <v>7754281.0580077842</v>
      </c>
      <c r="AD288">
        <f t="shared" si="362"/>
        <v>-2564804.974747695</v>
      </c>
      <c r="AE288">
        <f t="shared" si="302"/>
        <v>-0.3307598674282049</v>
      </c>
      <c r="AF288">
        <f t="shared" si="363"/>
        <v>2840456.9836222604</v>
      </c>
      <c r="AG288">
        <f t="shared" si="374"/>
        <v>0</v>
      </c>
      <c r="AH288" s="1"/>
    </row>
    <row r="289" spans="5:34" x14ac:dyDescent="0.35">
      <c r="E289" t="e">
        <f t="shared" ref="E289" si="382">(F289-F288)/F288</f>
        <v>#DIV/0!</v>
      </c>
      <c r="F289" t="e">
        <f t="shared" si="376"/>
        <v>#DIV/0!</v>
      </c>
      <c r="H289" s="10">
        <f t="shared" si="365"/>
        <v>44142</v>
      </c>
      <c r="I289">
        <v>262</v>
      </c>
      <c r="J289">
        <f t="shared" si="366"/>
        <v>5159543.0163777396</v>
      </c>
      <c r="K289">
        <f t="shared" si="355"/>
        <v>0</v>
      </c>
      <c r="L289">
        <f t="shared" si="367"/>
        <v>0</v>
      </c>
      <c r="M289">
        <f t="shared" si="356"/>
        <v>0</v>
      </c>
      <c r="N289">
        <f t="shared" si="368"/>
        <v>0</v>
      </c>
      <c r="O289">
        <f t="shared" si="369"/>
        <v>0</v>
      </c>
      <c r="P289">
        <f t="shared" si="357"/>
        <v>0</v>
      </c>
      <c r="Q289">
        <f t="shared" si="358"/>
        <v>0</v>
      </c>
      <c r="R289">
        <f t="shared" si="359"/>
        <v>0</v>
      </c>
      <c r="S289">
        <f t="shared" si="370"/>
        <v>1</v>
      </c>
      <c r="T289">
        <f>IF(I289&gt;$J$5,VLOOKUP(I289-$J$5,I$27:K$568,3,FALSE),0)</f>
        <v>0</v>
      </c>
      <c r="U289">
        <f>IF(I289&gt;$J$6,VLOOKUP(I289-$J$6,I$27:J$568,2,FALSE),0)</f>
        <v>5159543.0163777396</v>
      </c>
      <c r="V289">
        <f t="shared" si="377"/>
        <v>0</v>
      </c>
      <c r="W289">
        <f t="shared" si="371"/>
        <v>0</v>
      </c>
      <c r="X289">
        <f t="shared" si="372"/>
        <v>0</v>
      </c>
      <c r="Y289">
        <f t="shared" si="378"/>
        <v>245718.94199221575</v>
      </c>
      <c r="Z289">
        <f t="shared" si="379"/>
        <v>4913824.0743855229</v>
      </c>
      <c r="AA289">
        <f t="shared" si="373"/>
        <v>4695184.1449037436</v>
      </c>
      <c r="AB289">
        <f t="shared" si="360"/>
        <v>2840456.9836222604</v>
      </c>
      <c r="AC289">
        <f t="shared" si="361"/>
        <v>7754281.0580077842</v>
      </c>
      <c r="AD289">
        <f t="shared" si="362"/>
        <v>-2564804.974747695</v>
      </c>
      <c r="AE289">
        <f t="shared" si="302"/>
        <v>-0.3307598674282049</v>
      </c>
      <c r="AF289">
        <f t="shared" si="363"/>
        <v>2840456.9836222604</v>
      </c>
      <c r="AG289">
        <f t="shared" si="374"/>
        <v>0</v>
      </c>
      <c r="AH289" s="1"/>
    </row>
    <row r="290" spans="5:34" x14ac:dyDescent="0.35">
      <c r="E290" t="e">
        <f t="shared" ref="E290" si="383">(F290-F289)/F289</f>
        <v>#DIV/0!</v>
      </c>
      <c r="F290" t="e">
        <f t="shared" si="376"/>
        <v>#DIV/0!</v>
      </c>
      <c r="H290" s="10">
        <f t="shared" si="365"/>
        <v>44143</v>
      </c>
      <c r="I290">
        <v>263</v>
      </c>
      <c r="J290">
        <f t="shared" si="366"/>
        <v>5159543.0163777396</v>
      </c>
      <c r="K290">
        <f t="shared" si="355"/>
        <v>0</v>
      </c>
      <c r="L290">
        <f t="shared" si="367"/>
        <v>0</v>
      </c>
      <c r="M290">
        <f t="shared" si="356"/>
        <v>0</v>
      </c>
      <c r="N290">
        <f t="shared" si="368"/>
        <v>0</v>
      </c>
      <c r="O290">
        <f t="shared" si="369"/>
        <v>0</v>
      </c>
      <c r="P290">
        <f t="shared" si="357"/>
        <v>0</v>
      </c>
      <c r="Q290">
        <f t="shared" si="358"/>
        <v>0</v>
      </c>
      <c r="R290">
        <f t="shared" si="359"/>
        <v>0</v>
      </c>
      <c r="S290">
        <f t="shared" si="370"/>
        <v>1</v>
      </c>
      <c r="T290">
        <f>IF(I290&gt;$J$5,VLOOKUP(I290-$J$5,I$27:K$568,3,FALSE),0)</f>
        <v>0</v>
      </c>
      <c r="U290">
        <f>IF(I290&gt;$J$6,VLOOKUP(I290-$J$6,I$27:J$568,2,FALSE),0)</f>
        <v>5159543.0163777396</v>
      </c>
      <c r="V290">
        <f t="shared" si="377"/>
        <v>0</v>
      </c>
      <c r="W290">
        <f t="shared" si="371"/>
        <v>0</v>
      </c>
      <c r="X290">
        <f t="shared" si="372"/>
        <v>0</v>
      </c>
      <c r="Y290">
        <f t="shared" si="378"/>
        <v>245718.94199221575</v>
      </c>
      <c r="Z290">
        <f t="shared" si="379"/>
        <v>4913824.0743855229</v>
      </c>
      <c r="AA290">
        <f t="shared" si="373"/>
        <v>4695184.1449037436</v>
      </c>
      <c r="AB290">
        <f t="shared" si="360"/>
        <v>2840456.9836222604</v>
      </c>
      <c r="AC290">
        <f t="shared" si="361"/>
        <v>7754281.0580077842</v>
      </c>
      <c r="AD290">
        <f t="shared" si="362"/>
        <v>-2564804.974747695</v>
      </c>
      <c r="AE290">
        <f t="shared" si="302"/>
        <v>-0.3307598674282049</v>
      </c>
      <c r="AF290">
        <f t="shared" si="363"/>
        <v>2840456.9836222604</v>
      </c>
      <c r="AG290">
        <f t="shared" si="374"/>
        <v>0</v>
      </c>
      <c r="AH290" s="1"/>
    </row>
    <row r="291" spans="5:34" x14ac:dyDescent="0.35">
      <c r="E291" t="e">
        <f t="shared" ref="E291" si="384">(F291-F290)/F290</f>
        <v>#DIV/0!</v>
      </c>
      <c r="F291" t="e">
        <f t="shared" si="376"/>
        <v>#DIV/0!</v>
      </c>
      <c r="H291" s="10">
        <f t="shared" si="365"/>
        <v>44144</v>
      </c>
      <c r="I291">
        <v>264</v>
      </c>
      <c r="J291">
        <f t="shared" si="366"/>
        <v>5159543.0163777396</v>
      </c>
      <c r="K291">
        <f t="shared" si="355"/>
        <v>0</v>
      </c>
      <c r="L291">
        <f t="shared" si="367"/>
        <v>0</v>
      </c>
      <c r="M291">
        <f t="shared" si="356"/>
        <v>0</v>
      </c>
      <c r="N291">
        <f t="shared" si="368"/>
        <v>0</v>
      </c>
      <c r="O291">
        <f t="shared" si="369"/>
        <v>0</v>
      </c>
      <c r="P291">
        <f t="shared" si="357"/>
        <v>0</v>
      </c>
      <c r="Q291">
        <f t="shared" si="358"/>
        <v>0</v>
      </c>
      <c r="R291">
        <f t="shared" si="359"/>
        <v>0</v>
      </c>
      <c r="S291">
        <f t="shared" si="370"/>
        <v>1</v>
      </c>
      <c r="T291">
        <f>IF(I291&gt;$J$5,VLOOKUP(I291-$J$5,I$27:K$568,3,FALSE),0)</f>
        <v>0</v>
      </c>
      <c r="U291">
        <f>IF(I291&gt;$J$6,VLOOKUP(I291-$J$6,I$27:J$568,2,FALSE),0)</f>
        <v>5159543.0163777396</v>
      </c>
      <c r="V291">
        <f t="shared" si="377"/>
        <v>0</v>
      </c>
      <c r="W291">
        <f t="shared" si="371"/>
        <v>0</v>
      </c>
      <c r="X291">
        <f t="shared" si="372"/>
        <v>0</v>
      </c>
      <c r="Y291">
        <f t="shared" si="378"/>
        <v>245718.94199221575</v>
      </c>
      <c r="Z291">
        <f t="shared" si="379"/>
        <v>4913824.0743855229</v>
      </c>
      <c r="AA291">
        <f t="shared" si="373"/>
        <v>4695184.1449037436</v>
      </c>
      <c r="AB291">
        <f t="shared" si="360"/>
        <v>2840456.9836222604</v>
      </c>
      <c r="AC291">
        <f t="shared" si="361"/>
        <v>7754281.0580077842</v>
      </c>
      <c r="AD291">
        <f t="shared" si="362"/>
        <v>-2564804.974747695</v>
      </c>
      <c r="AE291">
        <f t="shared" si="302"/>
        <v>-0.3307598674282049</v>
      </c>
      <c r="AF291">
        <f t="shared" si="363"/>
        <v>2840456.9836222604</v>
      </c>
      <c r="AG291">
        <f t="shared" si="374"/>
        <v>0</v>
      </c>
      <c r="AH291" s="1"/>
    </row>
    <row r="292" spans="5:34" x14ac:dyDescent="0.35">
      <c r="E292" t="e">
        <f t="shared" ref="E292" si="385">(F292-F291)/F291</f>
        <v>#DIV/0!</v>
      </c>
      <c r="F292" t="e">
        <f t="shared" si="376"/>
        <v>#DIV/0!</v>
      </c>
      <c r="H292" s="10">
        <f t="shared" si="365"/>
        <v>44145</v>
      </c>
      <c r="I292">
        <v>265</v>
      </c>
      <c r="J292">
        <f t="shared" si="366"/>
        <v>5159543.0163777396</v>
      </c>
      <c r="K292">
        <f t="shared" si="355"/>
        <v>0</v>
      </c>
      <c r="L292">
        <f t="shared" si="367"/>
        <v>0</v>
      </c>
      <c r="M292">
        <f t="shared" si="356"/>
        <v>0</v>
      </c>
      <c r="N292">
        <f t="shared" si="368"/>
        <v>0</v>
      </c>
      <c r="O292">
        <f t="shared" si="369"/>
        <v>0</v>
      </c>
      <c r="P292">
        <f t="shared" si="357"/>
        <v>0</v>
      </c>
      <c r="Q292">
        <f t="shared" si="358"/>
        <v>0</v>
      </c>
      <c r="R292">
        <f t="shared" si="359"/>
        <v>0</v>
      </c>
      <c r="S292">
        <f t="shared" si="370"/>
        <v>1</v>
      </c>
      <c r="T292">
        <f>IF(I292&gt;$J$5,VLOOKUP(I292-$J$5,I$27:K$568,3,FALSE),0)</f>
        <v>0</v>
      </c>
      <c r="U292">
        <f>IF(I292&gt;$J$6,VLOOKUP(I292-$J$6,I$27:J$568,2,FALSE),0)</f>
        <v>5159543.0163777396</v>
      </c>
      <c r="V292">
        <f t="shared" si="377"/>
        <v>0</v>
      </c>
      <c r="W292">
        <f t="shared" si="371"/>
        <v>0</v>
      </c>
      <c r="X292">
        <f t="shared" si="372"/>
        <v>0</v>
      </c>
      <c r="Y292">
        <f t="shared" si="378"/>
        <v>245718.94199221575</v>
      </c>
      <c r="Z292">
        <f t="shared" si="379"/>
        <v>4913824.0743855229</v>
      </c>
      <c r="AA292">
        <f t="shared" si="373"/>
        <v>4695184.1449037436</v>
      </c>
      <c r="AB292">
        <f t="shared" si="360"/>
        <v>2840456.9836222604</v>
      </c>
      <c r="AC292">
        <f t="shared" si="361"/>
        <v>7754281.0580077842</v>
      </c>
      <c r="AD292">
        <f t="shared" si="362"/>
        <v>-2564804.974747695</v>
      </c>
      <c r="AE292">
        <f t="shared" si="302"/>
        <v>-0.3307598674282049</v>
      </c>
      <c r="AF292">
        <f t="shared" si="363"/>
        <v>2840456.9836222604</v>
      </c>
      <c r="AG292">
        <f t="shared" si="374"/>
        <v>0</v>
      </c>
      <c r="AH292" s="1"/>
    </row>
    <row r="293" spans="5:34" x14ac:dyDescent="0.35">
      <c r="E293" t="e">
        <f t="shared" ref="E293" si="386">(F293-F292)/F292</f>
        <v>#DIV/0!</v>
      </c>
      <c r="F293" t="e">
        <f t="shared" si="376"/>
        <v>#DIV/0!</v>
      </c>
      <c r="H293" s="10">
        <f t="shared" si="365"/>
        <v>44146</v>
      </c>
      <c r="I293">
        <v>266</v>
      </c>
      <c r="J293">
        <f t="shared" si="366"/>
        <v>5159543.0163777396</v>
      </c>
      <c r="K293">
        <f t="shared" si="355"/>
        <v>0</v>
      </c>
      <c r="L293">
        <f t="shared" si="367"/>
        <v>0</v>
      </c>
      <c r="M293">
        <f t="shared" si="356"/>
        <v>0</v>
      </c>
      <c r="N293">
        <f t="shared" si="368"/>
        <v>0</v>
      </c>
      <c r="O293">
        <f t="shared" si="369"/>
        <v>0</v>
      </c>
      <c r="P293">
        <f t="shared" si="357"/>
        <v>0</v>
      </c>
      <c r="Q293">
        <f t="shared" si="358"/>
        <v>0</v>
      </c>
      <c r="R293">
        <f t="shared" si="359"/>
        <v>0</v>
      </c>
      <c r="S293">
        <f t="shared" si="370"/>
        <v>1</v>
      </c>
      <c r="T293">
        <f>IF(I293&gt;$J$5,VLOOKUP(I293-$J$5,I$27:K$568,3,FALSE),0)</f>
        <v>0</v>
      </c>
      <c r="U293">
        <f>IF(I293&gt;$J$6,VLOOKUP(I293-$J$6,I$27:J$568,2,FALSE),0)</f>
        <v>5159543.0163777396</v>
      </c>
      <c r="V293">
        <f t="shared" si="377"/>
        <v>0</v>
      </c>
      <c r="W293">
        <f t="shared" si="371"/>
        <v>0</v>
      </c>
      <c r="X293">
        <f t="shared" si="372"/>
        <v>0</v>
      </c>
      <c r="Y293">
        <f t="shared" si="378"/>
        <v>245718.94199221575</v>
      </c>
      <c r="Z293">
        <f t="shared" si="379"/>
        <v>4913824.0743855229</v>
      </c>
      <c r="AA293">
        <f t="shared" si="373"/>
        <v>4695184.1449037436</v>
      </c>
      <c r="AB293">
        <f t="shared" si="360"/>
        <v>2840456.9836222604</v>
      </c>
      <c r="AC293">
        <f t="shared" si="361"/>
        <v>7754281.0580077842</v>
      </c>
      <c r="AD293">
        <f t="shared" si="362"/>
        <v>-2564804.974747695</v>
      </c>
      <c r="AE293">
        <f t="shared" si="302"/>
        <v>-0.3307598674282049</v>
      </c>
      <c r="AF293">
        <f t="shared" si="363"/>
        <v>2840456.9836222604</v>
      </c>
      <c r="AG293">
        <f t="shared" si="374"/>
        <v>0</v>
      </c>
      <c r="AH293" s="1"/>
    </row>
    <row r="294" spans="5:34" x14ac:dyDescent="0.35">
      <c r="E294" t="e">
        <f t="shared" ref="E294" si="387">(F294-F293)/F293</f>
        <v>#DIV/0!</v>
      </c>
      <c r="F294" t="e">
        <f t="shared" si="376"/>
        <v>#DIV/0!</v>
      </c>
      <c r="H294" s="10">
        <f t="shared" si="365"/>
        <v>44147</v>
      </c>
      <c r="I294">
        <v>267</v>
      </c>
      <c r="J294">
        <f t="shared" si="366"/>
        <v>5159543.0163777396</v>
      </c>
      <c r="K294">
        <f t="shared" si="355"/>
        <v>0</v>
      </c>
      <c r="L294">
        <f t="shared" si="367"/>
        <v>0</v>
      </c>
      <c r="M294">
        <f t="shared" si="356"/>
        <v>0</v>
      </c>
      <c r="N294">
        <f t="shared" si="368"/>
        <v>0</v>
      </c>
      <c r="O294">
        <f t="shared" si="369"/>
        <v>0</v>
      </c>
      <c r="P294">
        <f t="shared" si="357"/>
        <v>0</v>
      </c>
      <c r="Q294">
        <f t="shared" si="358"/>
        <v>0</v>
      </c>
      <c r="R294">
        <f t="shared" si="359"/>
        <v>0</v>
      </c>
      <c r="S294">
        <f t="shared" si="370"/>
        <v>1</v>
      </c>
      <c r="T294">
        <f>IF(I294&gt;$J$5,VLOOKUP(I294-$J$5,I$27:K$568,3,FALSE),0)</f>
        <v>0</v>
      </c>
      <c r="U294">
        <f>IF(I294&gt;$J$6,VLOOKUP(I294-$J$6,I$27:J$568,2,FALSE),0)</f>
        <v>5159543.0163777396</v>
      </c>
      <c r="V294">
        <f t="shared" si="377"/>
        <v>0</v>
      </c>
      <c r="W294">
        <f t="shared" si="371"/>
        <v>0</v>
      </c>
      <c r="X294">
        <f t="shared" si="372"/>
        <v>0</v>
      </c>
      <c r="Y294">
        <f t="shared" si="378"/>
        <v>245718.94199221575</v>
      </c>
      <c r="Z294">
        <f t="shared" si="379"/>
        <v>4913824.0743855229</v>
      </c>
      <c r="AA294">
        <f t="shared" si="373"/>
        <v>4695184.1449037436</v>
      </c>
      <c r="AB294">
        <f t="shared" si="360"/>
        <v>2840456.9836222604</v>
      </c>
      <c r="AC294">
        <f t="shared" si="361"/>
        <v>7754281.0580077842</v>
      </c>
      <c r="AD294">
        <f t="shared" si="362"/>
        <v>-2564804.974747695</v>
      </c>
      <c r="AE294">
        <f t="shared" si="302"/>
        <v>-0.3307598674282049</v>
      </c>
      <c r="AF294">
        <f t="shared" si="363"/>
        <v>2840456.9836222604</v>
      </c>
      <c r="AG294">
        <f t="shared" si="374"/>
        <v>0</v>
      </c>
      <c r="AH294" s="1"/>
    </row>
    <row r="295" spans="5:34" x14ac:dyDescent="0.35">
      <c r="E295" t="e">
        <f t="shared" ref="E295" si="388">(F295-F294)/F294</f>
        <v>#DIV/0!</v>
      </c>
      <c r="F295" t="e">
        <f t="shared" si="376"/>
        <v>#DIV/0!</v>
      </c>
      <c r="H295" s="10">
        <f t="shared" si="365"/>
        <v>44148</v>
      </c>
      <c r="I295">
        <v>268</v>
      </c>
      <c r="J295">
        <f t="shared" si="366"/>
        <v>5159543.0163777396</v>
      </c>
      <c r="K295">
        <f t="shared" si="355"/>
        <v>0</v>
      </c>
      <c r="L295">
        <f t="shared" si="367"/>
        <v>0</v>
      </c>
      <c r="M295">
        <f t="shared" si="356"/>
        <v>0</v>
      </c>
      <c r="N295">
        <f t="shared" si="368"/>
        <v>0</v>
      </c>
      <c r="O295">
        <f t="shared" si="369"/>
        <v>0</v>
      </c>
      <c r="P295">
        <f t="shared" si="357"/>
        <v>0</v>
      </c>
      <c r="Q295">
        <f t="shared" si="358"/>
        <v>0</v>
      </c>
      <c r="R295">
        <f t="shared" si="359"/>
        <v>0</v>
      </c>
      <c r="S295">
        <f t="shared" si="370"/>
        <v>1</v>
      </c>
      <c r="T295">
        <f>IF(I295&gt;$J$5,VLOOKUP(I295-$J$5,I$27:K$568,3,FALSE),0)</f>
        <v>0</v>
      </c>
      <c r="U295">
        <f>IF(I295&gt;$J$6,VLOOKUP(I295-$J$6,I$27:J$568,2,FALSE),0)</f>
        <v>5159543.0163777396</v>
      </c>
      <c r="V295">
        <f t="shared" si="377"/>
        <v>0</v>
      </c>
      <c r="W295">
        <f t="shared" si="371"/>
        <v>0</v>
      </c>
      <c r="X295">
        <f t="shared" si="372"/>
        <v>0</v>
      </c>
      <c r="Y295">
        <f t="shared" si="378"/>
        <v>245718.94199221575</v>
      </c>
      <c r="Z295">
        <f t="shared" si="379"/>
        <v>4913824.0743855229</v>
      </c>
      <c r="AA295">
        <f t="shared" si="373"/>
        <v>4695184.1449037436</v>
      </c>
      <c r="AB295">
        <f t="shared" si="360"/>
        <v>2840456.9836222604</v>
      </c>
      <c r="AC295">
        <f t="shared" si="361"/>
        <v>7754281.0580077842</v>
      </c>
      <c r="AD295">
        <f t="shared" si="362"/>
        <v>-2564804.974747695</v>
      </c>
      <c r="AE295">
        <f t="shared" si="302"/>
        <v>-0.3307598674282049</v>
      </c>
      <c r="AF295">
        <f t="shared" si="363"/>
        <v>2840456.9836222604</v>
      </c>
      <c r="AG295">
        <f t="shared" si="374"/>
        <v>0</v>
      </c>
      <c r="AH295" s="1"/>
    </row>
    <row r="296" spans="5:34" x14ac:dyDescent="0.35">
      <c r="E296" t="e">
        <f t="shared" ref="E296" si="389">(F296-F295)/F295</f>
        <v>#DIV/0!</v>
      </c>
      <c r="F296" t="e">
        <f t="shared" si="376"/>
        <v>#DIV/0!</v>
      </c>
      <c r="H296" s="10">
        <f t="shared" si="365"/>
        <v>44149</v>
      </c>
      <c r="I296">
        <v>269</v>
      </c>
      <c r="J296">
        <f t="shared" si="366"/>
        <v>5159543.0163777396</v>
      </c>
      <c r="K296">
        <f t="shared" si="355"/>
        <v>0</v>
      </c>
      <c r="L296">
        <f t="shared" si="367"/>
        <v>0</v>
      </c>
      <c r="M296">
        <f t="shared" si="356"/>
        <v>0</v>
      </c>
      <c r="N296">
        <f t="shared" si="368"/>
        <v>0</v>
      </c>
      <c r="O296">
        <f t="shared" si="369"/>
        <v>0</v>
      </c>
      <c r="P296">
        <f t="shared" si="357"/>
        <v>0</v>
      </c>
      <c r="Q296">
        <f t="shared" si="358"/>
        <v>0</v>
      </c>
      <c r="R296">
        <f t="shared" si="359"/>
        <v>0</v>
      </c>
      <c r="S296">
        <f t="shared" si="370"/>
        <v>1</v>
      </c>
      <c r="T296">
        <f>IF(I296&gt;$J$5,VLOOKUP(I296-$J$5,I$27:K$568,3,FALSE),0)</f>
        <v>0</v>
      </c>
      <c r="U296">
        <f>IF(I296&gt;$J$6,VLOOKUP(I296-$J$6,I$27:J$568,2,FALSE),0)</f>
        <v>5159543.0163777396</v>
      </c>
      <c r="V296">
        <f t="shared" si="377"/>
        <v>0</v>
      </c>
      <c r="W296">
        <f t="shared" si="371"/>
        <v>0</v>
      </c>
      <c r="X296">
        <f t="shared" si="372"/>
        <v>0</v>
      </c>
      <c r="Y296">
        <f t="shared" si="378"/>
        <v>245718.94199221575</v>
      </c>
      <c r="Z296">
        <f t="shared" si="379"/>
        <v>4913824.0743855229</v>
      </c>
      <c r="AA296">
        <f t="shared" si="373"/>
        <v>4695184.1449037436</v>
      </c>
      <c r="AB296">
        <f t="shared" si="360"/>
        <v>2840456.9836222604</v>
      </c>
      <c r="AC296">
        <f t="shared" si="361"/>
        <v>7754281.0580077842</v>
      </c>
      <c r="AD296">
        <f t="shared" si="362"/>
        <v>-2564804.974747695</v>
      </c>
      <c r="AE296">
        <f t="shared" ref="AE296:AE354" si="390">AD296/AC296</f>
        <v>-0.3307598674282049</v>
      </c>
      <c r="AF296">
        <f t="shared" si="363"/>
        <v>2840456.9836222604</v>
      </c>
      <c r="AG296">
        <f t="shared" si="374"/>
        <v>0</v>
      </c>
      <c r="AH296" s="1"/>
    </row>
    <row r="297" spans="5:34" x14ac:dyDescent="0.35">
      <c r="E297" t="e">
        <f t="shared" ref="E297" si="391">(F297-F296)/F296</f>
        <v>#DIV/0!</v>
      </c>
      <c r="F297" t="e">
        <f t="shared" si="376"/>
        <v>#DIV/0!</v>
      </c>
      <c r="H297" s="10">
        <f t="shared" si="365"/>
        <v>44150</v>
      </c>
      <c r="I297">
        <v>270</v>
      </c>
      <c r="J297">
        <f t="shared" si="366"/>
        <v>5159543.0163777396</v>
      </c>
      <c r="K297">
        <f t="shared" si="355"/>
        <v>0</v>
      </c>
      <c r="L297">
        <f t="shared" si="367"/>
        <v>0</v>
      </c>
      <c r="M297">
        <f t="shared" si="356"/>
        <v>0</v>
      </c>
      <c r="N297">
        <f t="shared" si="368"/>
        <v>0</v>
      </c>
      <c r="O297">
        <f t="shared" si="369"/>
        <v>0</v>
      </c>
      <c r="P297">
        <f t="shared" si="357"/>
        <v>0</v>
      </c>
      <c r="Q297">
        <f t="shared" si="358"/>
        <v>0</v>
      </c>
      <c r="R297">
        <f t="shared" si="359"/>
        <v>0</v>
      </c>
      <c r="S297">
        <f t="shared" si="370"/>
        <v>1</v>
      </c>
      <c r="T297">
        <f>IF(I297&gt;$J$5,VLOOKUP(I297-$J$5,I$27:K$568,3,FALSE),0)</f>
        <v>0</v>
      </c>
      <c r="U297">
        <f>IF(I297&gt;$J$6,VLOOKUP(I297-$J$6,I$27:J$568,2,FALSE),0)</f>
        <v>5159543.0163777396</v>
      </c>
      <c r="V297">
        <f t="shared" si="377"/>
        <v>0</v>
      </c>
      <c r="W297">
        <f t="shared" si="371"/>
        <v>0</v>
      </c>
      <c r="X297">
        <f t="shared" si="372"/>
        <v>0</v>
      </c>
      <c r="Y297">
        <f t="shared" si="378"/>
        <v>245718.94199221575</v>
      </c>
      <c r="Z297">
        <f t="shared" si="379"/>
        <v>4913824.0743855229</v>
      </c>
      <c r="AA297">
        <f t="shared" si="373"/>
        <v>4695184.1449037436</v>
      </c>
      <c r="AB297">
        <f t="shared" si="360"/>
        <v>2840456.9836222604</v>
      </c>
      <c r="AC297">
        <f t="shared" si="361"/>
        <v>7754281.0580077842</v>
      </c>
      <c r="AD297">
        <f t="shared" si="362"/>
        <v>-2564804.974747695</v>
      </c>
      <c r="AE297">
        <f t="shared" si="390"/>
        <v>-0.3307598674282049</v>
      </c>
      <c r="AF297">
        <f t="shared" si="363"/>
        <v>2840456.9836222604</v>
      </c>
      <c r="AG297">
        <f t="shared" si="374"/>
        <v>0</v>
      </c>
      <c r="AH297" s="1"/>
    </row>
    <row r="298" spans="5:34" x14ac:dyDescent="0.35">
      <c r="E298" t="e">
        <f t="shared" ref="E298" si="392">(F298-F297)/F297</f>
        <v>#DIV/0!</v>
      </c>
      <c r="F298" t="e">
        <f t="shared" si="376"/>
        <v>#DIV/0!</v>
      </c>
      <c r="H298" s="10">
        <f t="shared" si="365"/>
        <v>44151</v>
      </c>
      <c r="I298">
        <v>271</v>
      </c>
      <c r="J298">
        <f t="shared" si="366"/>
        <v>5159543.0163777396</v>
      </c>
      <c r="K298">
        <f t="shared" si="355"/>
        <v>0</v>
      </c>
      <c r="L298">
        <f t="shared" si="367"/>
        <v>0</v>
      </c>
      <c r="M298">
        <f t="shared" si="356"/>
        <v>0</v>
      </c>
      <c r="N298">
        <f t="shared" si="368"/>
        <v>0</v>
      </c>
      <c r="O298">
        <f t="shared" si="369"/>
        <v>0</v>
      </c>
      <c r="P298">
        <f t="shared" si="357"/>
        <v>0</v>
      </c>
      <c r="Q298">
        <f t="shared" si="358"/>
        <v>0</v>
      </c>
      <c r="R298">
        <f t="shared" si="359"/>
        <v>0</v>
      </c>
      <c r="S298">
        <f t="shared" si="370"/>
        <v>1</v>
      </c>
      <c r="T298">
        <f>IF(I298&gt;$J$5,VLOOKUP(I298-$J$5,I$27:K$568,3,FALSE),0)</f>
        <v>0</v>
      </c>
      <c r="U298">
        <f>IF(I298&gt;$J$6,VLOOKUP(I298-$J$6,I$27:J$568,2,FALSE),0)</f>
        <v>5159543.0163777396</v>
      </c>
      <c r="V298">
        <f t="shared" si="377"/>
        <v>0</v>
      </c>
      <c r="W298">
        <f t="shared" si="371"/>
        <v>0</v>
      </c>
      <c r="X298">
        <f t="shared" si="372"/>
        <v>0</v>
      </c>
      <c r="Y298">
        <f t="shared" si="378"/>
        <v>245718.94199221575</v>
      </c>
      <c r="Z298">
        <f t="shared" si="379"/>
        <v>4913824.0743855229</v>
      </c>
      <c r="AA298">
        <f t="shared" si="373"/>
        <v>4695184.1449037436</v>
      </c>
      <c r="AB298">
        <f t="shared" si="360"/>
        <v>2840456.9836222604</v>
      </c>
      <c r="AC298">
        <f t="shared" si="361"/>
        <v>7754281.0580077842</v>
      </c>
      <c r="AD298">
        <f t="shared" si="362"/>
        <v>-2564804.974747695</v>
      </c>
      <c r="AE298">
        <f t="shared" si="390"/>
        <v>-0.3307598674282049</v>
      </c>
      <c r="AF298">
        <f t="shared" si="363"/>
        <v>2840456.9836222604</v>
      </c>
      <c r="AG298">
        <f t="shared" si="374"/>
        <v>0</v>
      </c>
      <c r="AH298" s="1"/>
    </row>
    <row r="299" spans="5:34" x14ac:dyDescent="0.35">
      <c r="E299" t="e">
        <f t="shared" ref="E299" si="393">(F299-F298)/F298</f>
        <v>#DIV/0!</v>
      </c>
      <c r="F299" t="e">
        <f t="shared" si="376"/>
        <v>#DIV/0!</v>
      </c>
      <c r="H299" s="10">
        <f t="shared" si="365"/>
        <v>44152</v>
      </c>
      <c r="I299">
        <v>272</v>
      </c>
      <c r="J299">
        <f t="shared" si="366"/>
        <v>5159543.0163777396</v>
      </c>
      <c r="K299">
        <f t="shared" si="355"/>
        <v>0</v>
      </c>
      <c r="L299">
        <f t="shared" si="367"/>
        <v>0</v>
      </c>
      <c r="M299">
        <f t="shared" si="356"/>
        <v>0</v>
      </c>
      <c r="N299">
        <f t="shared" si="368"/>
        <v>0</v>
      </c>
      <c r="O299">
        <f t="shared" si="369"/>
        <v>0</v>
      </c>
      <c r="P299">
        <f t="shared" si="357"/>
        <v>0</v>
      </c>
      <c r="Q299">
        <f t="shared" si="358"/>
        <v>0</v>
      </c>
      <c r="R299">
        <f t="shared" si="359"/>
        <v>0</v>
      </c>
      <c r="S299">
        <f t="shared" si="370"/>
        <v>1</v>
      </c>
      <c r="T299">
        <f>IF(I299&gt;$J$5,VLOOKUP(I299-$J$5,I$27:K$568,3,FALSE),0)</f>
        <v>0</v>
      </c>
      <c r="U299">
        <f>IF(I299&gt;$J$6,VLOOKUP(I299-$J$6,I$27:J$568,2,FALSE),0)</f>
        <v>5159543.0163777396</v>
      </c>
      <c r="V299">
        <f t="shared" si="377"/>
        <v>0</v>
      </c>
      <c r="W299">
        <f t="shared" si="371"/>
        <v>0</v>
      </c>
      <c r="X299">
        <f t="shared" si="372"/>
        <v>0</v>
      </c>
      <c r="Y299">
        <f t="shared" si="378"/>
        <v>245718.94199221575</v>
      </c>
      <c r="Z299">
        <f t="shared" si="379"/>
        <v>4913824.0743855229</v>
      </c>
      <c r="AA299">
        <f t="shared" si="373"/>
        <v>4695184.1449037436</v>
      </c>
      <c r="AB299">
        <f t="shared" si="360"/>
        <v>2840456.9836222604</v>
      </c>
      <c r="AC299">
        <f t="shared" si="361"/>
        <v>7754281.0580077842</v>
      </c>
      <c r="AD299">
        <f t="shared" si="362"/>
        <v>-2564804.974747695</v>
      </c>
      <c r="AE299">
        <f t="shared" si="390"/>
        <v>-0.3307598674282049</v>
      </c>
      <c r="AF299">
        <f t="shared" si="363"/>
        <v>2840456.9836222604</v>
      </c>
      <c r="AG299">
        <f t="shared" si="374"/>
        <v>0</v>
      </c>
      <c r="AH299" s="1"/>
    </row>
    <row r="300" spans="5:34" x14ac:dyDescent="0.35">
      <c r="E300" t="e">
        <f t="shared" ref="E300" si="394">(F300-F299)/F299</f>
        <v>#DIV/0!</v>
      </c>
      <c r="F300" t="e">
        <f t="shared" si="376"/>
        <v>#DIV/0!</v>
      </c>
      <c r="H300" s="10">
        <f t="shared" si="365"/>
        <v>44153</v>
      </c>
      <c r="I300">
        <v>273</v>
      </c>
      <c r="J300">
        <f t="shared" si="366"/>
        <v>5159543.0163777396</v>
      </c>
      <c r="K300">
        <f t="shared" si="355"/>
        <v>0</v>
      </c>
      <c r="L300">
        <f t="shared" si="367"/>
        <v>0</v>
      </c>
      <c r="M300">
        <f t="shared" si="356"/>
        <v>0</v>
      </c>
      <c r="N300">
        <f t="shared" si="368"/>
        <v>0</v>
      </c>
      <c r="O300">
        <f t="shared" si="369"/>
        <v>0</v>
      </c>
      <c r="P300">
        <f t="shared" si="357"/>
        <v>0</v>
      </c>
      <c r="Q300">
        <f t="shared" si="358"/>
        <v>0</v>
      </c>
      <c r="R300">
        <f t="shared" si="359"/>
        <v>0</v>
      </c>
      <c r="S300">
        <f t="shared" si="370"/>
        <v>1</v>
      </c>
      <c r="T300">
        <f>IF(I300&gt;$J$5,VLOOKUP(I300-$J$5,I$27:K$568,3,FALSE),0)</f>
        <v>0</v>
      </c>
      <c r="U300">
        <f>IF(I300&gt;$J$6,VLOOKUP(I300-$J$6,I$27:J$568,2,FALSE),0)</f>
        <v>5159543.0163777396</v>
      </c>
      <c r="V300">
        <f t="shared" si="377"/>
        <v>0</v>
      </c>
      <c r="W300">
        <f t="shared" si="371"/>
        <v>0</v>
      </c>
      <c r="X300">
        <f t="shared" si="372"/>
        <v>0</v>
      </c>
      <c r="Y300">
        <f t="shared" si="378"/>
        <v>245718.94199221575</v>
      </c>
      <c r="Z300">
        <f t="shared" si="379"/>
        <v>4913824.0743855229</v>
      </c>
      <c r="AA300">
        <f t="shared" si="373"/>
        <v>4695184.1449037436</v>
      </c>
      <c r="AB300">
        <f t="shared" si="360"/>
        <v>2840456.9836222604</v>
      </c>
      <c r="AC300">
        <f t="shared" si="361"/>
        <v>7754281.0580077842</v>
      </c>
      <c r="AD300">
        <f t="shared" si="362"/>
        <v>-2564804.974747695</v>
      </c>
      <c r="AE300">
        <f t="shared" si="390"/>
        <v>-0.3307598674282049</v>
      </c>
      <c r="AF300">
        <f t="shared" si="363"/>
        <v>2840456.9836222604</v>
      </c>
      <c r="AG300">
        <f t="shared" si="374"/>
        <v>0</v>
      </c>
      <c r="AH300" s="1"/>
    </row>
    <row r="301" spans="5:34" x14ac:dyDescent="0.35">
      <c r="E301" t="e">
        <f t="shared" ref="E301" si="395">(F301-F300)/F300</f>
        <v>#DIV/0!</v>
      </c>
      <c r="F301" t="e">
        <f t="shared" si="376"/>
        <v>#DIV/0!</v>
      </c>
      <c r="H301" s="10">
        <f t="shared" si="365"/>
        <v>44154</v>
      </c>
      <c r="I301">
        <v>274</v>
      </c>
      <c r="J301">
        <f t="shared" si="366"/>
        <v>5159543.0163777396</v>
      </c>
      <c r="K301">
        <f t="shared" si="355"/>
        <v>0</v>
      </c>
      <c r="L301">
        <f t="shared" si="367"/>
        <v>0</v>
      </c>
      <c r="M301">
        <f t="shared" si="356"/>
        <v>0</v>
      </c>
      <c r="N301">
        <f t="shared" si="368"/>
        <v>0</v>
      </c>
      <c r="O301">
        <f t="shared" si="369"/>
        <v>0</v>
      </c>
      <c r="P301">
        <f t="shared" si="357"/>
        <v>0</v>
      </c>
      <c r="Q301">
        <f t="shared" si="358"/>
        <v>0</v>
      </c>
      <c r="R301">
        <f t="shared" si="359"/>
        <v>0</v>
      </c>
      <c r="S301">
        <f t="shared" si="370"/>
        <v>1</v>
      </c>
      <c r="T301">
        <f>IF(I301&gt;$J$5,VLOOKUP(I301-$J$5,I$27:K$568,3,FALSE),0)</f>
        <v>0</v>
      </c>
      <c r="U301">
        <f>IF(I301&gt;$J$6,VLOOKUP(I301-$J$6,I$27:J$568,2,FALSE),0)</f>
        <v>5159543.0163777396</v>
      </c>
      <c r="V301">
        <f t="shared" si="377"/>
        <v>0</v>
      </c>
      <c r="W301">
        <f t="shared" si="371"/>
        <v>0</v>
      </c>
      <c r="X301">
        <f t="shared" si="372"/>
        <v>0</v>
      </c>
      <c r="Y301">
        <f t="shared" si="378"/>
        <v>245718.94199221575</v>
      </c>
      <c r="Z301">
        <f t="shared" si="379"/>
        <v>4913824.0743855229</v>
      </c>
      <c r="AA301">
        <f t="shared" si="373"/>
        <v>4695184.1449037436</v>
      </c>
      <c r="AB301">
        <f t="shared" si="360"/>
        <v>2840456.9836222604</v>
      </c>
      <c r="AC301">
        <f t="shared" si="361"/>
        <v>7754281.0580077842</v>
      </c>
      <c r="AD301">
        <f t="shared" si="362"/>
        <v>-2564804.974747695</v>
      </c>
      <c r="AE301">
        <f t="shared" si="390"/>
        <v>-0.3307598674282049</v>
      </c>
      <c r="AF301">
        <f t="shared" si="363"/>
        <v>2840456.9836222604</v>
      </c>
      <c r="AG301">
        <f t="shared" si="374"/>
        <v>0</v>
      </c>
      <c r="AH301" s="1"/>
    </row>
    <row r="302" spans="5:34" x14ac:dyDescent="0.35">
      <c r="E302" t="e">
        <f t="shared" ref="E302" si="396">(F302-F301)/F301</f>
        <v>#DIV/0!</v>
      </c>
      <c r="F302" t="e">
        <f t="shared" si="376"/>
        <v>#DIV/0!</v>
      </c>
      <c r="H302" s="10">
        <f t="shared" si="365"/>
        <v>44155</v>
      </c>
      <c r="I302">
        <v>275</v>
      </c>
      <c r="J302">
        <f t="shared" si="366"/>
        <v>5159543.0163777396</v>
      </c>
      <c r="K302">
        <f t="shared" si="355"/>
        <v>0</v>
      </c>
      <c r="L302">
        <f t="shared" si="367"/>
        <v>0</v>
      </c>
      <c r="M302">
        <f t="shared" si="356"/>
        <v>0</v>
      </c>
      <c r="N302">
        <f t="shared" si="368"/>
        <v>0</v>
      </c>
      <c r="O302">
        <f t="shared" si="369"/>
        <v>0</v>
      </c>
      <c r="P302">
        <f t="shared" si="357"/>
        <v>0</v>
      </c>
      <c r="Q302">
        <f t="shared" si="358"/>
        <v>0</v>
      </c>
      <c r="R302">
        <f t="shared" si="359"/>
        <v>0</v>
      </c>
      <c r="S302">
        <f t="shared" si="370"/>
        <v>1</v>
      </c>
      <c r="T302">
        <f>IF(I302&gt;$J$5,VLOOKUP(I302-$J$5,I$27:K$568,3,FALSE),0)</f>
        <v>0</v>
      </c>
      <c r="U302">
        <f>IF(I302&gt;$J$6,VLOOKUP(I302-$J$6,I$27:J$568,2,FALSE),0)</f>
        <v>5159543.0163777396</v>
      </c>
      <c r="V302">
        <f t="shared" si="377"/>
        <v>0</v>
      </c>
      <c r="W302">
        <f t="shared" si="371"/>
        <v>0</v>
      </c>
      <c r="X302">
        <f t="shared" si="372"/>
        <v>0</v>
      </c>
      <c r="Y302">
        <f t="shared" si="378"/>
        <v>245718.94199221575</v>
      </c>
      <c r="Z302">
        <f t="shared" si="379"/>
        <v>4913824.0743855229</v>
      </c>
      <c r="AA302">
        <f t="shared" si="373"/>
        <v>4695184.1449037436</v>
      </c>
      <c r="AB302">
        <f t="shared" si="360"/>
        <v>2840456.9836222604</v>
      </c>
      <c r="AC302">
        <f t="shared" si="361"/>
        <v>7754281.0580077842</v>
      </c>
      <c r="AD302">
        <f t="shared" si="362"/>
        <v>-2564804.974747695</v>
      </c>
      <c r="AE302">
        <f t="shared" si="390"/>
        <v>-0.3307598674282049</v>
      </c>
      <c r="AF302">
        <f t="shared" si="363"/>
        <v>2840456.9836222604</v>
      </c>
      <c r="AG302">
        <f t="shared" si="374"/>
        <v>0</v>
      </c>
      <c r="AH302" s="1"/>
    </row>
    <row r="303" spans="5:34" x14ac:dyDescent="0.35">
      <c r="E303" t="e">
        <f t="shared" ref="E303" si="397">(F303-F302)/F302</f>
        <v>#DIV/0!</v>
      </c>
      <c r="F303" t="e">
        <f t="shared" si="376"/>
        <v>#DIV/0!</v>
      </c>
      <c r="H303" s="10">
        <f t="shared" si="365"/>
        <v>44156</v>
      </c>
      <c r="I303">
        <v>276</v>
      </c>
      <c r="J303">
        <f t="shared" si="366"/>
        <v>5159543.0163777396</v>
      </c>
      <c r="K303">
        <f t="shared" si="355"/>
        <v>0</v>
      </c>
      <c r="L303">
        <f t="shared" si="367"/>
        <v>0</v>
      </c>
      <c r="M303">
        <f t="shared" si="356"/>
        <v>0</v>
      </c>
      <c r="N303">
        <f t="shared" si="368"/>
        <v>0</v>
      </c>
      <c r="O303">
        <f t="shared" si="369"/>
        <v>0</v>
      </c>
      <c r="P303">
        <f t="shared" si="357"/>
        <v>0</v>
      </c>
      <c r="Q303">
        <f t="shared" si="358"/>
        <v>0</v>
      </c>
      <c r="R303">
        <f t="shared" si="359"/>
        <v>0</v>
      </c>
      <c r="S303">
        <f t="shared" si="370"/>
        <v>1</v>
      </c>
      <c r="T303">
        <f>IF(I303&gt;$J$5,VLOOKUP(I303-$J$5,I$27:K$568,3,FALSE),0)</f>
        <v>0</v>
      </c>
      <c r="U303">
        <f>IF(I303&gt;$J$6,VLOOKUP(I303-$J$6,I$27:J$568,2,FALSE),0)</f>
        <v>5159543.0163777396</v>
      </c>
      <c r="V303">
        <f t="shared" si="377"/>
        <v>0</v>
      </c>
      <c r="W303">
        <f t="shared" si="371"/>
        <v>0</v>
      </c>
      <c r="X303">
        <f t="shared" si="372"/>
        <v>0</v>
      </c>
      <c r="Y303">
        <f t="shared" si="378"/>
        <v>245718.94199221575</v>
      </c>
      <c r="Z303">
        <f t="shared" si="379"/>
        <v>4913824.0743855229</v>
      </c>
      <c r="AA303">
        <f t="shared" si="373"/>
        <v>4695184.1449037436</v>
      </c>
      <c r="AB303">
        <f t="shared" si="360"/>
        <v>2840456.9836222604</v>
      </c>
      <c r="AC303">
        <f t="shared" si="361"/>
        <v>7754281.0580077842</v>
      </c>
      <c r="AD303">
        <f t="shared" si="362"/>
        <v>-2564804.974747695</v>
      </c>
      <c r="AE303">
        <f t="shared" si="390"/>
        <v>-0.3307598674282049</v>
      </c>
      <c r="AF303">
        <f t="shared" si="363"/>
        <v>2840456.9836222604</v>
      </c>
      <c r="AG303">
        <f t="shared" si="374"/>
        <v>0</v>
      </c>
      <c r="AH303" s="1"/>
    </row>
    <row r="304" spans="5:34" x14ac:dyDescent="0.35">
      <c r="E304" t="e">
        <f t="shared" ref="E304" si="398">(F304-F303)/F303</f>
        <v>#DIV/0!</v>
      </c>
      <c r="F304" t="e">
        <f t="shared" si="376"/>
        <v>#DIV/0!</v>
      </c>
      <c r="H304" s="10">
        <f t="shared" si="365"/>
        <v>44157</v>
      </c>
      <c r="I304">
        <v>277</v>
      </c>
      <c r="J304">
        <f t="shared" si="366"/>
        <v>5159543.0163777396</v>
      </c>
      <c r="K304">
        <f t="shared" si="355"/>
        <v>0</v>
      </c>
      <c r="L304">
        <f t="shared" si="367"/>
        <v>0</v>
      </c>
      <c r="M304">
        <f t="shared" si="356"/>
        <v>0</v>
      </c>
      <c r="N304">
        <f t="shared" si="368"/>
        <v>0</v>
      </c>
      <c r="O304">
        <f t="shared" si="369"/>
        <v>0</v>
      </c>
      <c r="P304">
        <f t="shared" si="357"/>
        <v>0</v>
      </c>
      <c r="Q304">
        <f t="shared" si="358"/>
        <v>0</v>
      </c>
      <c r="R304">
        <f t="shared" si="359"/>
        <v>0</v>
      </c>
      <c r="S304">
        <f t="shared" si="370"/>
        <v>1</v>
      </c>
      <c r="T304">
        <f>IF(I304&gt;$J$5,VLOOKUP(I304-$J$5,I$27:K$568,3,FALSE),0)</f>
        <v>0</v>
      </c>
      <c r="U304">
        <f>IF(I304&gt;$J$6,VLOOKUP(I304-$J$6,I$27:J$568,2,FALSE),0)</f>
        <v>5159543.0163777396</v>
      </c>
      <c r="V304">
        <f t="shared" si="377"/>
        <v>0</v>
      </c>
      <c r="W304">
        <f t="shared" si="371"/>
        <v>0</v>
      </c>
      <c r="X304">
        <f t="shared" si="372"/>
        <v>0</v>
      </c>
      <c r="Y304">
        <f t="shared" si="378"/>
        <v>245718.94199221575</v>
      </c>
      <c r="Z304">
        <f t="shared" si="379"/>
        <v>4913824.0743855229</v>
      </c>
      <c r="AA304">
        <f t="shared" si="373"/>
        <v>4695184.1449037436</v>
      </c>
      <c r="AB304">
        <f t="shared" si="360"/>
        <v>2840456.9836222604</v>
      </c>
      <c r="AC304">
        <f t="shared" si="361"/>
        <v>7754281.0580077842</v>
      </c>
      <c r="AD304">
        <f t="shared" si="362"/>
        <v>-2564804.974747695</v>
      </c>
      <c r="AE304">
        <f t="shared" si="390"/>
        <v>-0.3307598674282049</v>
      </c>
      <c r="AF304">
        <f t="shared" si="363"/>
        <v>2840456.9836222604</v>
      </c>
      <c r="AG304">
        <f t="shared" si="374"/>
        <v>0</v>
      </c>
      <c r="AH304" s="1"/>
    </row>
    <row r="305" spans="5:34" x14ac:dyDescent="0.35">
      <c r="E305" t="e">
        <f t="shared" ref="E305" si="399">(F305-F304)/F304</f>
        <v>#DIV/0!</v>
      </c>
      <c r="F305" t="e">
        <f t="shared" si="376"/>
        <v>#DIV/0!</v>
      </c>
      <c r="H305" s="10">
        <f t="shared" si="365"/>
        <v>44158</v>
      </c>
      <c r="I305">
        <v>278</v>
      </c>
      <c r="J305">
        <f t="shared" si="366"/>
        <v>5159543.0163777396</v>
      </c>
      <c r="K305">
        <f t="shared" si="355"/>
        <v>0</v>
      </c>
      <c r="L305">
        <f t="shared" si="367"/>
        <v>0</v>
      </c>
      <c r="M305">
        <f t="shared" si="356"/>
        <v>0</v>
      </c>
      <c r="N305">
        <f t="shared" si="368"/>
        <v>0</v>
      </c>
      <c r="O305">
        <f t="shared" si="369"/>
        <v>0</v>
      </c>
      <c r="P305">
        <f t="shared" si="357"/>
        <v>0</v>
      </c>
      <c r="Q305">
        <f t="shared" si="358"/>
        <v>0</v>
      </c>
      <c r="R305">
        <f t="shared" si="359"/>
        <v>0</v>
      </c>
      <c r="S305">
        <f t="shared" si="370"/>
        <v>1</v>
      </c>
      <c r="T305">
        <f>IF(I305&gt;$J$5,VLOOKUP(I305-$J$5,I$27:K$568,3,FALSE),0)</f>
        <v>0</v>
      </c>
      <c r="U305">
        <f>IF(I305&gt;$J$6,VLOOKUP(I305-$J$6,I$27:J$568,2,FALSE),0)</f>
        <v>5159543.0163777396</v>
      </c>
      <c r="V305">
        <f t="shared" si="377"/>
        <v>0</v>
      </c>
      <c r="W305">
        <f t="shared" si="371"/>
        <v>0</v>
      </c>
      <c r="X305">
        <f t="shared" si="372"/>
        <v>0</v>
      </c>
      <c r="Y305">
        <f t="shared" si="378"/>
        <v>245718.94199221575</v>
      </c>
      <c r="Z305">
        <f t="shared" si="379"/>
        <v>4913824.0743855229</v>
      </c>
      <c r="AA305">
        <f t="shared" si="373"/>
        <v>4695184.1449037436</v>
      </c>
      <c r="AB305">
        <f t="shared" si="360"/>
        <v>2840456.9836222604</v>
      </c>
      <c r="AC305">
        <f t="shared" si="361"/>
        <v>7754281.0580077842</v>
      </c>
      <c r="AD305">
        <f t="shared" si="362"/>
        <v>-2564804.974747695</v>
      </c>
      <c r="AE305">
        <f t="shared" si="390"/>
        <v>-0.3307598674282049</v>
      </c>
      <c r="AF305">
        <f t="shared" si="363"/>
        <v>2840456.9836222604</v>
      </c>
      <c r="AG305">
        <f t="shared" si="374"/>
        <v>0</v>
      </c>
      <c r="AH305" s="1"/>
    </row>
    <row r="306" spans="5:34" x14ac:dyDescent="0.35">
      <c r="E306" t="e">
        <f t="shared" ref="E306" si="400">(F306-F305)/F305</f>
        <v>#DIV/0!</v>
      </c>
      <c r="F306" t="e">
        <f t="shared" si="376"/>
        <v>#DIV/0!</v>
      </c>
      <c r="H306" s="10">
        <f t="shared" si="365"/>
        <v>44159</v>
      </c>
      <c r="I306">
        <v>279</v>
      </c>
      <c r="J306">
        <f t="shared" si="366"/>
        <v>5159543.0163777396</v>
      </c>
      <c r="K306">
        <f t="shared" si="355"/>
        <v>0</v>
      </c>
      <c r="L306">
        <f t="shared" si="367"/>
        <v>0</v>
      </c>
      <c r="M306">
        <f t="shared" si="356"/>
        <v>0</v>
      </c>
      <c r="N306">
        <f t="shared" si="368"/>
        <v>0</v>
      </c>
      <c r="O306">
        <f t="shared" si="369"/>
        <v>0</v>
      </c>
      <c r="P306">
        <f t="shared" si="357"/>
        <v>0</v>
      </c>
      <c r="Q306">
        <f t="shared" si="358"/>
        <v>0</v>
      </c>
      <c r="R306">
        <f t="shared" si="359"/>
        <v>0</v>
      </c>
      <c r="S306">
        <f t="shared" si="370"/>
        <v>1</v>
      </c>
      <c r="T306">
        <f>IF(I306&gt;$J$5,VLOOKUP(I306-$J$5,I$27:K$568,3,FALSE),0)</f>
        <v>0</v>
      </c>
      <c r="U306">
        <f>IF(I306&gt;$J$6,VLOOKUP(I306-$J$6,I$27:J$568,2,FALSE),0)</f>
        <v>5159543.0163777396</v>
      </c>
      <c r="V306">
        <f t="shared" si="377"/>
        <v>0</v>
      </c>
      <c r="W306">
        <f t="shared" si="371"/>
        <v>0</v>
      </c>
      <c r="X306">
        <f t="shared" si="372"/>
        <v>0</v>
      </c>
      <c r="Y306">
        <f t="shared" si="378"/>
        <v>245718.94199221575</v>
      </c>
      <c r="Z306">
        <f t="shared" si="379"/>
        <v>4913824.0743855229</v>
      </c>
      <c r="AA306">
        <f t="shared" si="373"/>
        <v>4695184.1449037436</v>
      </c>
      <c r="AB306">
        <f t="shared" si="360"/>
        <v>2840456.9836222604</v>
      </c>
      <c r="AC306">
        <f t="shared" si="361"/>
        <v>7754281.0580077842</v>
      </c>
      <c r="AD306">
        <f t="shared" si="362"/>
        <v>-2564804.974747695</v>
      </c>
      <c r="AE306">
        <f t="shared" si="390"/>
        <v>-0.3307598674282049</v>
      </c>
      <c r="AF306">
        <f t="shared" si="363"/>
        <v>2840456.9836222604</v>
      </c>
      <c r="AG306">
        <f t="shared" si="374"/>
        <v>0</v>
      </c>
      <c r="AH306" s="1"/>
    </row>
    <row r="307" spans="5:34" x14ac:dyDescent="0.35">
      <c r="E307" t="e">
        <f t="shared" ref="E307" si="401">(F307-F306)/F306</f>
        <v>#DIV/0!</v>
      </c>
      <c r="F307" t="e">
        <f t="shared" si="376"/>
        <v>#DIV/0!</v>
      </c>
      <c r="H307" s="10">
        <f t="shared" si="365"/>
        <v>44160</v>
      </c>
      <c r="I307">
        <v>280</v>
      </c>
      <c r="J307">
        <f t="shared" si="366"/>
        <v>5159543.0163777396</v>
      </c>
      <c r="K307">
        <f t="shared" si="355"/>
        <v>0</v>
      </c>
      <c r="L307">
        <f t="shared" si="367"/>
        <v>0</v>
      </c>
      <c r="M307">
        <f t="shared" si="356"/>
        <v>0</v>
      </c>
      <c r="N307">
        <f t="shared" si="368"/>
        <v>0</v>
      </c>
      <c r="O307">
        <f t="shared" si="369"/>
        <v>0</v>
      </c>
      <c r="P307">
        <f t="shared" si="357"/>
        <v>0</v>
      </c>
      <c r="Q307">
        <f t="shared" si="358"/>
        <v>0</v>
      </c>
      <c r="R307">
        <f t="shared" si="359"/>
        <v>0</v>
      </c>
      <c r="S307">
        <f t="shared" si="370"/>
        <v>1</v>
      </c>
      <c r="T307">
        <f>IF(I307&gt;$J$5,VLOOKUP(I307-$J$5,I$27:K$568,3,FALSE),0)</f>
        <v>0</v>
      </c>
      <c r="U307">
        <f>IF(I307&gt;$J$6,VLOOKUP(I307-$J$6,I$27:J$568,2,FALSE),0)</f>
        <v>5159543.0163777396</v>
      </c>
      <c r="V307">
        <f t="shared" si="377"/>
        <v>0</v>
      </c>
      <c r="W307">
        <f t="shared" si="371"/>
        <v>0</v>
      </c>
      <c r="X307">
        <f t="shared" si="372"/>
        <v>0</v>
      </c>
      <c r="Y307">
        <f t="shared" si="378"/>
        <v>245718.94199221575</v>
      </c>
      <c r="Z307">
        <f t="shared" si="379"/>
        <v>4913824.0743855229</v>
      </c>
      <c r="AA307">
        <f t="shared" si="373"/>
        <v>4695184.1449037436</v>
      </c>
      <c r="AB307">
        <f t="shared" si="360"/>
        <v>2840456.9836222604</v>
      </c>
      <c r="AC307">
        <f t="shared" si="361"/>
        <v>7754281.0580077842</v>
      </c>
      <c r="AD307">
        <f t="shared" si="362"/>
        <v>-2564804.974747695</v>
      </c>
      <c r="AE307">
        <f t="shared" si="390"/>
        <v>-0.3307598674282049</v>
      </c>
      <c r="AF307">
        <f t="shared" si="363"/>
        <v>2840456.9836222604</v>
      </c>
      <c r="AG307">
        <f t="shared" si="374"/>
        <v>0</v>
      </c>
      <c r="AH307" s="1"/>
    </row>
    <row r="308" spans="5:34" x14ac:dyDescent="0.35">
      <c r="E308" t="e">
        <f t="shared" ref="E308" si="402">(F308-F307)/F307</f>
        <v>#DIV/0!</v>
      </c>
      <c r="F308" t="e">
        <f t="shared" si="376"/>
        <v>#DIV/0!</v>
      </c>
      <c r="H308" s="10">
        <f t="shared" si="365"/>
        <v>44161</v>
      </c>
      <c r="I308">
        <v>281</v>
      </c>
      <c r="J308">
        <f t="shared" si="366"/>
        <v>5159543.0163777396</v>
      </c>
      <c r="K308">
        <f t="shared" si="355"/>
        <v>0</v>
      </c>
      <c r="L308">
        <f t="shared" si="367"/>
        <v>0</v>
      </c>
      <c r="M308">
        <f t="shared" si="356"/>
        <v>0</v>
      </c>
      <c r="N308">
        <f t="shared" si="368"/>
        <v>0</v>
      </c>
      <c r="O308">
        <f t="shared" si="369"/>
        <v>0</v>
      </c>
      <c r="P308">
        <f t="shared" si="357"/>
        <v>0</v>
      </c>
      <c r="Q308">
        <f t="shared" si="358"/>
        <v>0</v>
      </c>
      <c r="R308">
        <f t="shared" si="359"/>
        <v>0</v>
      </c>
      <c r="S308">
        <f t="shared" si="370"/>
        <v>1</v>
      </c>
      <c r="T308">
        <f>IF(I308&gt;$J$5,VLOOKUP(I308-$J$5,I$27:K$568,3,FALSE),0)</f>
        <v>0</v>
      </c>
      <c r="U308">
        <f>IF(I308&gt;$J$6,VLOOKUP(I308-$J$6,I$27:J$568,2,FALSE),0)</f>
        <v>5159543.0163777396</v>
      </c>
      <c r="V308">
        <f t="shared" si="377"/>
        <v>0</v>
      </c>
      <c r="W308">
        <f t="shared" si="371"/>
        <v>0</v>
      </c>
      <c r="X308">
        <f t="shared" si="372"/>
        <v>0</v>
      </c>
      <c r="Y308">
        <f t="shared" si="378"/>
        <v>245718.94199221575</v>
      </c>
      <c r="Z308">
        <f t="shared" si="379"/>
        <v>4913824.0743855229</v>
      </c>
      <c r="AA308">
        <f t="shared" si="373"/>
        <v>4695184.1449037436</v>
      </c>
      <c r="AB308">
        <f t="shared" si="360"/>
        <v>2840456.9836222604</v>
      </c>
      <c r="AC308">
        <f t="shared" si="361"/>
        <v>7754281.0580077842</v>
      </c>
      <c r="AD308">
        <f t="shared" si="362"/>
        <v>-2564804.974747695</v>
      </c>
      <c r="AE308">
        <f t="shared" si="390"/>
        <v>-0.3307598674282049</v>
      </c>
      <c r="AF308">
        <f t="shared" si="363"/>
        <v>2840456.9836222604</v>
      </c>
      <c r="AG308">
        <f t="shared" si="374"/>
        <v>0</v>
      </c>
      <c r="AH308" s="1"/>
    </row>
    <row r="309" spans="5:34" x14ac:dyDescent="0.35">
      <c r="E309" t="e">
        <f t="shared" ref="E309" si="403">(F309-F308)/F308</f>
        <v>#DIV/0!</v>
      </c>
      <c r="F309" t="e">
        <f t="shared" si="376"/>
        <v>#DIV/0!</v>
      </c>
      <c r="H309" s="10">
        <f t="shared" si="365"/>
        <v>44162</v>
      </c>
      <c r="I309">
        <v>282</v>
      </c>
      <c r="J309">
        <f t="shared" si="366"/>
        <v>5159543.0163777396</v>
      </c>
      <c r="K309">
        <f t="shared" si="355"/>
        <v>0</v>
      </c>
      <c r="L309">
        <f t="shared" si="367"/>
        <v>0</v>
      </c>
      <c r="M309">
        <f t="shared" si="356"/>
        <v>0</v>
      </c>
      <c r="N309">
        <f t="shared" si="368"/>
        <v>0</v>
      </c>
      <c r="O309">
        <f t="shared" si="369"/>
        <v>0</v>
      </c>
      <c r="P309">
        <f t="shared" si="357"/>
        <v>0</v>
      </c>
      <c r="Q309">
        <f t="shared" si="358"/>
        <v>0</v>
      </c>
      <c r="R309">
        <f t="shared" si="359"/>
        <v>0</v>
      </c>
      <c r="S309">
        <f t="shared" si="370"/>
        <v>1</v>
      </c>
      <c r="T309">
        <f>IF(I309&gt;$J$5,VLOOKUP(I309-$J$5,I$27:K$568,3,FALSE),0)</f>
        <v>0</v>
      </c>
      <c r="U309">
        <f>IF(I309&gt;$J$6,VLOOKUP(I309-$J$6,I$27:J$568,2,FALSE),0)</f>
        <v>5159543.0163777396</v>
      </c>
      <c r="V309">
        <f t="shared" si="377"/>
        <v>0</v>
      </c>
      <c r="W309">
        <f t="shared" si="371"/>
        <v>0</v>
      </c>
      <c r="X309">
        <f t="shared" si="372"/>
        <v>0</v>
      </c>
      <c r="Y309">
        <f t="shared" si="378"/>
        <v>245718.94199221575</v>
      </c>
      <c r="Z309">
        <f t="shared" si="379"/>
        <v>4913824.0743855229</v>
      </c>
      <c r="AA309">
        <f t="shared" si="373"/>
        <v>4695184.1449037436</v>
      </c>
      <c r="AB309">
        <f t="shared" si="360"/>
        <v>2840456.9836222604</v>
      </c>
      <c r="AC309">
        <f t="shared" si="361"/>
        <v>7754281.0580077842</v>
      </c>
      <c r="AD309">
        <f t="shared" si="362"/>
        <v>-2564804.974747695</v>
      </c>
      <c r="AE309">
        <f t="shared" si="390"/>
        <v>-0.3307598674282049</v>
      </c>
      <c r="AF309">
        <f t="shared" si="363"/>
        <v>2840456.9836222604</v>
      </c>
      <c r="AG309">
        <f t="shared" si="374"/>
        <v>0</v>
      </c>
      <c r="AH309" s="1"/>
    </row>
    <row r="310" spans="5:34" x14ac:dyDescent="0.35">
      <c r="E310" t="e">
        <f t="shared" ref="E310" si="404">(F310-F309)/F309</f>
        <v>#DIV/0!</v>
      </c>
      <c r="F310" t="e">
        <f t="shared" si="376"/>
        <v>#DIV/0!</v>
      </c>
      <c r="H310" s="10">
        <f t="shared" si="365"/>
        <v>44163</v>
      </c>
      <c r="I310">
        <v>283</v>
      </c>
      <c r="J310">
        <f t="shared" si="366"/>
        <v>5159543.0163777396</v>
      </c>
      <c r="K310">
        <f t="shared" si="355"/>
        <v>0</v>
      </c>
      <c r="L310">
        <f t="shared" si="367"/>
        <v>0</v>
      </c>
      <c r="M310">
        <f t="shared" si="356"/>
        <v>0</v>
      </c>
      <c r="N310">
        <f t="shared" si="368"/>
        <v>0</v>
      </c>
      <c r="O310">
        <f t="shared" si="369"/>
        <v>0</v>
      </c>
      <c r="P310">
        <f t="shared" si="357"/>
        <v>0</v>
      </c>
      <c r="Q310">
        <f t="shared" si="358"/>
        <v>0</v>
      </c>
      <c r="R310">
        <f t="shared" si="359"/>
        <v>0</v>
      </c>
      <c r="S310">
        <f t="shared" si="370"/>
        <v>1</v>
      </c>
      <c r="T310">
        <f>IF(I310&gt;$J$5,VLOOKUP(I310-$J$5,I$27:K$568,3,FALSE),0)</f>
        <v>0</v>
      </c>
      <c r="U310">
        <f>IF(I310&gt;$J$6,VLOOKUP(I310-$J$6,I$27:J$568,2,FALSE),0)</f>
        <v>5159543.0163777396</v>
      </c>
      <c r="V310">
        <f t="shared" si="377"/>
        <v>0</v>
      </c>
      <c r="W310">
        <f t="shared" si="371"/>
        <v>0</v>
      </c>
      <c r="X310">
        <f t="shared" si="372"/>
        <v>0</v>
      </c>
      <c r="Y310">
        <f t="shared" si="378"/>
        <v>245718.94199221575</v>
      </c>
      <c r="Z310">
        <f t="shared" si="379"/>
        <v>4913824.0743855229</v>
      </c>
      <c r="AA310">
        <f t="shared" si="373"/>
        <v>4695184.1449037436</v>
      </c>
      <c r="AB310">
        <f t="shared" si="360"/>
        <v>2840456.9836222604</v>
      </c>
      <c r="AC310">
        <f t="shared" si="361"/>
        <v>7754281.0580077842</v>
      </c>
      <c r="AD310">
        <f t="shared" si="362"/>
        <v>-2564804.974747695</v>
      </c>
      <c r="AE310">
        <f t="shared" si="390"/>
        <v>-0.3307598674282049</v>
      </c>
      <c r="AF310">
        <f t="shared" si="363"/>
        <v>2840456.9836222604</v>
      </c>
      <c r="AG310">
        <f t="shared" si="374"/>
        <v>0</v>
      </c>
      <c r="AH310" s="1"/>
    </row>
    <row r="311" spans="5:34" x14ac:dyDescent="0.35">
      <c r="E311" t="e">
        <f t="shared" ref="E311" si="405">(F311-F310)/F310</f>
        <v>#DIV/0!</v>
      </c>
      <c r="F311" t="e">
        <f t="shared" si="376"/>
        <v>#DIV/0!</v>
      </c>
      <c r="H311" s="10">
        <f t="shared" si="365"/>
        <v>44164</v>
      </c>
      <c r="I311">
        <v>284</v>
      </c>
      <c r="J311">
        <f t="shared" si="366"/>
        <v>5159543.0163777396</v>
      </c>
      <c r="K311">
        <f t="shared" si="355"/>
        <v>0</v>
      </c>
      <c r="L311">
        <f t="shared" si="367"/>
        <v>0</v>
      </c>
      <c r="M311">
        <f t="shared" si="356"/>
        <v>0</v>
      </c>
      <c r="N311">
        <f t="shared" si="368"/>
        <v>0</v>
      </c>
      <c r="O311">
        <f t="shared" si="369"/>
        <v>0</v>
      </c>
      <c r="P311">
        <f t="shared" si="357"/>
        <v>0</v>
      </c>
      <c r="Q311">
        <f t="shared" si="358"/>
        <v>0</v>
      </c>
      <c r="R311">
        <f t="shared" si="359"/>
        <v>0</v>
      </c>
      <c r="S311">
        <f t="shared" si="370"/>
        <v>1</v>
      </c>
      <c r="T311">
        <f>IF(I311&gt;$J$5,VLOOKUP(I311-$J$5,I$27:K$568,3,FALSE),0)</f>
        <v>0</v>
      </c>
      <c r="U311">
        <f>IF(I311&gt;$J$6,VLOOKUP(I311-$J$6,I$27:J$568,2,FALSE),0)</f>
        <v>5159543.0163777396</v>
      </c>
      <c r="V311">
        <f t="shared" si="377"/>
        <v>0</v>
      </c>
      <c r="W311">
        <f t="shared" si="371"/>
        <v>0</v>
      </c>
      <c r="X311">
        <f t="shared" si="372"/>
        <v>0</v>
      </c>
      <c r="Y311">
        <f t="shared" si="378"/>
        <v>245718.94199221575</v>
      </c>
      <c r="Z311">
        <f t="shared" si="379"/>
        <v>4913824.0743855229</v>
      </c>
      <c r="AA311">
        <f t="shared" si="373"/>
        <v>4695184.1449037436</v>
      </c>
      <c r="AB311">
        <f t="shared" si="360"/>
        <v>2840456.9836222604</v>
      </c>
      <c r="AC311">
        <f t="shared" si="361"/>
        <v>7754281.0580077842</v>
      </c>
      <c r="AD311">
        <f t="shared" si="362"/>
        <v>-2564804.974747695</v>
      </c>
      <c r="AE311">
        <f t="shared" si="390"/>
        <v>-0.3307598674282049</v>
      </c>
      <c r="AF311">
        <f t="shared" si="363"/>
        <v>2840456.9836222604</v>
      </c>
      <c r="AG311">
        <f t="shared" si="374"/>
        <v>0</v>
      </c>
      <c r="AH311" s="1"/>
    </row>
    <row r="312" spans="5:34" x14ac:dyDescent="0.35">
      <c r="E312" t="e">
        <f t="shared" ref="E312" si="406">(F312-F311)/F311</f>
        <v>#DIV/0!</v>
      </c>
      <c r="F312" t="e">
        <f t="shared" si="376"/>
        <v>#DIV/0!</v>
      </c>
      <c r="H312" s="10">
        <f t="shared" si="365"/>
        <v>44165</v>
      </c>
      <c r="I312">
        <v>285</v>
      </c>
      <c r="J312">
        <f t="shared" si="366"/>
        <v>5159543.0163777396</v>
      </c>
      <c r="K312">
        <f t="shared" si="355"/>
        <v>0</v>
      </c>
      <c r="L312">
        <f t="shared" si="367"/>
        <v>0</v>
      </c>
      <c r="M312">
        <f t="shared" si="356"/>
        <v>0</v>
      </c>
      <c r="N312">
        <f t="shared" si="368"/>
        <v>0</v>
      </c>
      <c r="O312">
        <f t="shared" si="369"/>
        <v>0</v>
      </c>
      <c r="P312">
        <f t="shared" si="357"/>
        <v>0</v>
      </c>
      <c r="Q312">
        <f t="shared" si="358"/>
        <v>0</v>
      </c>
      <c r="R312">
        <f t="shared" si="359"/>
        <v>0</v>
      </c>
      <c r="S312">
        <f t="shared" si="370"/>
        <v>1</v>
      </c>
      <c r="T312">
        <f>IF(I312&gt;$J$5,VLOOKUP(I312-$J$5,I$27:K$568,3,FALSE),0)</f>
        <v>0</v>
      </c>
      <c r="U312">
        <f>IF(I312&gt;$J$6,VLOOKUP(I312-$J$6,I$27:J$568,2,FALSE),0)</f>
        <v>5159543.0163777396</v>
      </c>
      <c r="V312">
        <f t="shared" si="377"/>
        <v>0</v>
      </c>
      <c r="W312">
        <f t="shared" si="371"/>
        <v>0</v>
      </c>
      <c r="X312">
        <f t="shared" si="372"/>
        <v>0</v>
      </c>
      <c r="Y312">
        <f t="shared" si="378"/>
        <v>245718.94199221575</v>
      </c>
      <c r="Z312">
        <f t="shared" si="379"/>
        <v>4913824.0743855229</v>
      </c>
      <c r="AA312">
        <f t="shared" si="373"/>
        <v>4695184.1449037436</v>
      </c>
      <c r="AB312">
        <f t="shared" si="360"/>
        <v>2840456.9836222604</v>
      </c>
      <c r="AC312">
        <f t="shared" si="361"/>
        <v>7754281.0580077842</v>
      </c>
      <c r="AD312">
        <f t="shared" si="362"/>
        <v>-2564804.974747695</v>
      </c>
      <c r="AE312">
        <f t="shared" si="390"/>
        <v>-0.3307598674282049</v>
      </c>
      <c r="AF312">
        <f t="shared" si="363"/>
        <v>2840456.9836222604</v>
      </c>
      <c r="AG312">
        <f t="shared" si="374"/>
        <v>0</v>
      </c>
      <c r="AH312" s="1"/>
    </row>
    <row r="313" spans="5:34" x14ac:dyDescent="0.35">
      <c r="E313" t="e">
        <f t="shared" ref="E313" si="407">(F313-F312)/F312</f>
        <v>#DIV/0!</v>
      </c>
      <c r="F313" t="e">
        <f t="shared" si="376"/>
        <v>#DIV/0!</v>
      </c>
      <c r="H313" s="10">
        <f t="shared" si="365"/>
        <v>44166</v>
      </c>
      <c r="I313">
        <v>286</v>
      </c>
      <c r="J313">
        <f t="shared" si="366"/>
        <v>5159543.0163777396</v>
      </c>
      <c r="K313">
        <f t="shared" si="355"/>
        <v>0</v>
      </c>
      <c r="L313">
        <f t="shared" si="367"/>
        <v>0</v>
      </c>
      <c r="M313">
        <f t="shared" si="356"/>
        <v>0</v>
      </c>
      <c r="N313">
        <f t="shared" si="368"/>
        <v>0</v>
      </c>
      <c r="O313">
        <f t="shared" si="369"/>
        <v>0</v>
      </c>
      <c r="P313">
        <f t="shared" si="357"/>
        <v>0</v>
      </c>
      <c r="Q313">
        <f t="shared" si="358"/>
        <v>0</v>
      </c>
      <c r="R313">
        <f t="shared" si="359"/>
        <v>0</v>
      </c>
      <c r="S313">
        <f t="shared" si="370"/>
        <v>1</v>
      </c>
      <c r="T313">
        <f>IF(I313&gt;$J$5,VLOOKUP(I313-$J$5,I$27:K$568,3,FALSE),0)</f>
        <v>0</v>
      </c>
      <c r="U313">
        <f>IF(I313&gt;$J$6,VLOOKUP(I313-$J$6,I$27:J$568,2,FALSE),0)</f>
        <v>5159543.0163777396</v>
      </c>
      <c r="V313">
        <f t="shared" si="377"/>
        <v>0</v>
      </c>
      <c r="W313">
        <f t="shared" si="371"/>
        <v>0</v>
      </c>
      <c r="X313">
        <f t="shared" si="372"/>
        <v>0</v>
      </c>
      <c r="Y313">
        <f t="shared" si="378"/>
        <v>245718.94199221575</v>
      </c>
      <c r="Z313">
        <f t="shared" si="379"/>
        <v>4913824.0743855229</v>
      </c>
      <c r="AA313">
        <f t="shared" si="373"/>
        <v>4695184.1449037436</v>
      </c>
      <c r="AB313">
        <f t="shared" si="360"/>
        <v>2840456.9836222604</v>
      </c>
      <c r="AC313">
        <f t="shared" si="361"/>
        <v>7754281.0580077842</v>
      </c>
      <c r="AD313">
        <f t="shared" si="362"/>
        <v>-2564804.974747695</v>
      </c>
      <c r="AE313">
        <f t="shared" si="390"/>
        <v>-0.3307598674282049</v>
      </c>
      <c r="AF313">
        <f t="shared" si="363"/>
        <v>2840456.9836222604</v>
      </c>
      <c r="AG313">
        <f t="shared" si="374"/>
        <v>0</v>
      </c>
      <c r="AH313" s="1"/>
    </row>
    <row r="314" spans="5:34" x14ac:dyDescent="0.35">
      <c r="E314" t="e">
        <f t="shared" ref="E314" si="408">(F314-F313)/F313</f>
        <v>#DIV/0!</v>
      </c>
      <c r="F314" t="e">
        <f t="shared" si="376"/>
        <v>#DIV/0!</v>
      </c>
      <c r="H314" s="10">
        <f t="shared" si="365"/>
        <v>44167</v>
      </c>
      <c r="I314">
        <v>287</v>
      </c>
      <c r="J314">
        <f t="shared" si="366"/>
        <v>5159543.0163777396</v>
      </c>
      <c r="K314">
        <f t="shared" si="355"/>
        <v>0</v>
      </c>
      <c r="L314">
        <f t="shared" si="367"/>
        <v>0</v>
      </c>
      <c r="M314">
        <f t="shared" si="356"/>
        <v>0</v>
      </c>
      <c r="N314">
        <f t="shared" si="368"/>
        <v>0</v>
      </c>
      <c r="O314">
        <f t="shared" si="369"/>
        <v>0</v>
      </c>
      <c r="P314">
        <f t="shared" si="357"/>
        <v>0</v>
      </c>
      <c r="Q314">
        <f t="shared" si="358"/>
        <v>0</v>
      </c>
      <c r="R314">
        <f t="shared" si="359"/>
        <v>0</v>
      </c>
      <c r="S314">
        <f t="shared" si="370"/>
        <v>1</v>
      </c>
      <c r="T314">
        <f>IF(I314&gt;$J$5,VLOOKUP(I314-$J$5,I$27:K$568,3,FALSE),0)</f>
        <v>0</v>
      </c>
      <c r="U314">
        <f>IF(I314&gt;$J$6,VLOOKUP(I314-$J$6,I$27:J$568,2,FALSE),0)</f>
        <v>5159543.0163777396</v>
      </c>
      <c r="V314">
        <f t="shared" si="377"/>
        <v>0</v>
      </c>
      <c r="W314">
        <f t="shared" si="371"/>
        <v>0</v>
      </c>
      <c r="X314">
        <f t="shared" si="372"/>
        <v>0</v>
      </c>
      <c r="Y314">
        <f t="shared" si="378"/>
        <v>245718.94199221575</v>
      </c>
      <c r="Z314">
        <f t="shared" si="379"/>
        <v>4913824.0743855229</v>
      </c>
      <c r="AA314">
        <f t="shared" si="373"/>
        <v>4695184.1449037436</v>
      </c>
      <c r="AB314">
        <f t="shared" si="360"/>
        <v>2840456.9836222604</v>
      </c>
      <c r="AC314">
        <f t="shared" si="361"/>
        <v>7754281.0580077842</v>
      </c>
      <c r="AD314">
        <f t="shared" si="362"/>
        <v>-2564804.974747695</v>
      </c>
      <c r="AE314">
        <f t="shared" si="390"/>
        <v>-0.3307598674282049</v>
      </c>
      <c r="AF314">
        <f t="shared" si="363"/>
        <v>2840456.9836222604</v>
      </c>
      <c r="AG314">
        <f t="shared" si="374"/>
        <v>0</v>
      </c>
      <c r="AH314" s="1"/>
    </row>
    <row r="315" spans="5:34" x14ac:dyDescent="0.35">
      <c r="E315" t="e">
        <f t="shared" ref="E315" si="409">(F315-F314)/F314</f>
        <v>#DIV/0!</v>
      </c>
      <c r="F315" t="e">
        <f t="shared" si="376"/>
        <v>#DIV/0!</v>
      </c>
      <c r="H315" s="10">
        <f t="shared" si="365"/>
        <v>44168</v>
      </c>
      <c r="I315">
        <v>288</v>
      </c>
      <c r="J315">
        <f t="shared" si="366"/>
        <v>5159543.0163777396</v>
      </c>
      <c r="K315">
        <f t="shared" si="355"/>
        <v>0</v>
      </c>
      <c r="L315">
        <f t="shared" si="367"/>
        <v>0</v>
      </c>
      <c r="M315">
        <f t="shared" si="356"/>
        <v>0</v>
      </c>
      <c r="N315">
        <f t="shared" si="368"/>
        <v>0</v>
      </c>
      <c r="O315">
        <f t="shared" si="369"/>
        <v>0</v>
      </c>
      <c r="P315">
        <f t="shared" si="357"/>
        <v>0</v>
      </c>
      <c r="Q315">
        <f t="shared" si="358"/>
        <v>0</v>
      </c>
      <c r="R315">
        <f t="shared" si="359"/>
        <v>0</v>
      </c>
      <c r="S315">
        <f t="shared" si="370"/>
        <v>1</v>
      </c>
      <c r="T315">
        <f>IF(I315&gt;$J$5,VLOOKUP(I315-$J$5,I$27:K$568,3,FALSE),0)</f>
        <v>0</v>
      </c>
      <c r="U315">
        <f>IF(I315&gt;$J$6,VLOOKUP(I315-$J$6,I$27:J$568,2,FALSE),0)</f>
        <v>5159543.0163777396</v>
      </c>
      <c r="V315">
        <f t="shared" si="377"/>
        <v>0</v>
      </c>
      <c r="W315">
        <f t="shared" si="371"/>
        <v>0</v>
      </c>
      <c r="X315">
        <f t="shared" si="372"/>
        <v>0</v>
      </c>
      <c r="Y315">
        <f t="shared" si="378"/>
        <v>245718.94199221575</v>
      </c>
      <c r="Z315">
        <f t="shared" si="379"/>
        <v>4913824.0743855229</v>
      </c>
      <c r="AA315">
        <f t="shared" si="373"/>
        <v>4695184.1449037436</v>
      </c>
      <c r="AB315">
        <f t="shared" si="360"/>
        <v>2840456.9836222604</v>
      </c>
      <c r="AC315">
        <f t="shared" si="361"/>
        <v>7754281.0580077842</v>
      </c>
      <c r="AD315">
        <f t="shared" si="362"/>
        <v>-2564804.974747695</v>
      </c>
      <c r="AE315">
        <f t="shared" si="390"/>
        <v>-0.3307598674282049</v>
      </c>
      <c r="AF315">
        <f t="shared" si="363"/>
        <v>2840456.9836222604</v>
      </c>
      <c r="AG315">
        <f t="shared" si="374"/>
        <v>0</v>
      </c>
      <c r="AH315" s="1"/>
    </row>
    <row r="316" spans="5:34" x14ac:dyDescent="0.35">
      <c r="E316" t="e">
        <f t="shared" ref="E316" si="410">(F316-F315)/F315</f>
        <v>#DIV/0!</v>
      </c>
      <c r="F316" t="e">
        <f t="shared" si="376"/>
        <v>#DIV/0!</v>
      </c>
      <c r="H316" s="10">
        <f t="shared" si="365"/>
        <v>44169</v>
      </c>
      <c r="I316">
        <v>289</v>
      </c>
      <c r="J316">
        <f t="shared" si="366"/>
        <v>5159543.0163777396</v>
      </c>
      <c r="K316">
        <f t="shared" si="355"/>
        <v>0</v>
      </c>
      <c r="L316">
        <f t="shared" si="367"/>
        <v>0</v>
      </c>
      <c r="M316">
        <f t="shared" si="356"/>
        <v>0</v>
      </c>
      <c r="N316">
        <f t="shared" si="368"/>
        <v>0</v>
      </c>
      <c r="O316">
        <f t="shared" si="369"/>
        <v>0</v>
      </c>
      <c r="P316">
        <f t="shared" si="357"/>
        <v>0</v>
      </c>
      <c r="Q316">
        <f t="shared" si="358"/>
        <v>0</v>
      </c>
      <c r="R316">
        <f t="shared" si="359"/>
        <v>0</v>
      </c>
      <c r="S316">
        <f t="shared" si="370"/>
        <v>1</v>
      </c>
      <c r="T316">
        <f>IF(I316&gt;$J$5,VLOOKUP(I316-$J$5,I$27:K$568,3,FALSE),0)</f>
        <v>0</v>
      </c>
      <c r="U316">
        <f>IF(I316&gt;$J$6,VLOOKUP(I316-$J$6,I$27:J$568,2,FALSE),0)</f>
        <v>5159543.0163777396</v>
      </c>
      <c r="V316">
        <f t="shared" si="377"/>
        <v>0</v>
      </c>
      <c r="W316">
        <f t="shared" si="371"/>
        <v>0</v>
      </c>
      <c r="X316">
        <f t="shared" si="372"/>
        <v>0</v>
      </c>
      <c r="Y316">
        <f t="shared" si="378"/>
        <v>245718.94199221575</v>
      </c>
      <c r="Z316">
        <f t="shared" si="379"/>
        <v>4913824.0743855229</v>
      </c>
      <c r="AA316">
        <f t="shared" si="373"/>
        <v>4695184.1449037436</v>
      </c>
      <c r="AB316">
        <f t="shared" si="360"/>
        <v>2840456.9836222604</v>
      </c>
      <c r="AC316">
        <f t="shared" si="361"/>
        <v>7754281.0580077842</v>
      </c>
      <c r="AD316">
        <f t="shared" si="362"/>
        <v>-2564804.974747695</v>
      </c>
      <c r="AE316">
        <f t="shared" si="390"/>
        <v>-0.3307598674282049</v>
      </c>
      <c r="AF316">
        <f t="shared" si="363"/>
        <v>2840456.9836222604</v>
      </c>
      <c r="AG316">
        <f t="shared" si="374"/>
        <v>0</v>
      </c>
      <c r="AH316" s="1"/>
    </row>
    <row r="317" spans="5:34" x14ac:dyDescent="0.35">
      <c r="E317" t="e">
        <f t="shared" ref="E317" si="411">(F317-F316)/F316</f>
        <v>#DIV/0!</v>
      </c>
      <c r="F317" t="e">
        <f t="shared" si="376"/>
        <v>#DIV/0!</v>
      </c>
      <c r="H317" s="10">
        <f t="shared" si="365"/>
        <v>44170</v>
      </c>
      <c r="I317">
        <v>290</v>
      </c>
      <c r="J317">
        <f t="shared" si="366"/>
        <v>5159543.0163777396</v>
      </c>
      <c r="K317">
        <f t="shared" si="355"/>
        <v>0</v>
      </c>
      <c r="L317">
        <f t="shared" si="367"/>
        <v>0</v>
      </c>
      <c r="M317">
        <f t="shared" si="356"/>
        <v>0</v>
      </c>
      <c r="N317">
        <f t="shared" si="368"/>
        <v>0</v>
      </c>
      <c r="O317">
        <f t="shared" si="369"/>
        <v>0</v>
      </c>
      <c r="P317">
        <f t="shared" si="357"/>
        <v>0</v>
      </c>
      <c r="Q317">
        <f t="shared" si="358"/>
        <v>0</v>
      </c>
      <c r="R317">
        <f t="shared" si="359"/>
        <v>0</v>
      </c>
      <c r="S317">
        <f t="shared" si="370"/>
        <v>1</v>
      </c>
      <c r="T317">
        <f>IF(I317&gt;$J$5,VLOOKUP(I317-$J$5,I$27:K$568,3,FALSE),0)</f>
        <v>0</v>
      </c>
      <c r="U317">
        <f>IF(I317&gt;$J$6,VLOOKUP(I317-$J$6,I$27:J$568,2,FALSE),0)</f>
        <v>5159543.0163777396</v>
      </c>
      <c r="V317">
        <f t="shared" si="377"/>
        <v>0</v>
      </c>
      <c r="W317">
        <f t="shared" si="371"/>
        <v>0</v>
      </c>
      <c r="X317">
        <f t="shared" si="372"/>
        <v>0</v>
      </c>
      <c r="Y317">
        <f t="shared" si="378"/>
        <v>245718.94199221575</v>
      </c>
      <c r="Z317">
        <f t="shared" si="379"/>
        <v>4913824.0743855229</v>
      </c>
      <c r="AA317">
        <f t="shared" si="373"/>
        <v>4695184.1449037436</v>
      </c>
      <c r="AB317">
        <f t="shared" si="360"/>
        <v>2840456.9836222604</v>
      </c>
      <c r="AC317">
        <f t="shared" si="361"/>
        <v>7754281.0580077842</v>
      </c>
      <c r="AD317">
        <f t="shared" si="362"/>
        <v>-2564804.974747695</v>
      </c>
      <c r="AE317">
        <f t="shared" si="390"/>
        <v>-0.3307598674282049</v>
      </c>
      <c r="AF317">
        <f t="shared" si="363"/>
        <v>2840456.9836222604</v>
      </c>
      <c r="AG317">
        <f t="shared" si="374"/>
        <v>0</v>
      </c>
      <c r="AH317" s="1"/>
    </row>
    <row r="318" spans="5:34" x14ac:dyDescent="0.35">
      <c r="E318" t="e">
        <f t="shared" ref="E318" si="412">(F318-F317)/F317</f>
        <v>#DIV/0!</v>
      </c>
      <c r="F318" t="e">
        <f t="shared" si="376"/>
        <v>#DIV/0!</v>
      </c>
      <c r="H318" s="10">
        <f t="shared" si="365"/>
        <v>44171</v>
      </c>
      <c r="I318">
        <v>291</v>
      </c>
      <c r="J318">
        <f t="shared" si="366"/>
        <v>5159543.0163777396</v>
      </c>
      <c r="K318">
        <f t="shared" si="355"/>
        <v>0</v>
      </c>
      <c r="L318">
        <f t="shared" si="367"/>
        <v>0</v>
      </c>
      <c r="M318">
        <f t="shared" si="356"/>
        <v>0</v>
      </c>
      <c r="N318">
        <f t="shared" si="368"/>
        <v>0</v>
      </c>
      <c r="O318">
        <f t="shared" si="369"/>
        <v>0</v>
      </c>
      <c r="P318">
        <f t="shared" si="357"/>
        <v>0</v>
      </c>
      <c r="Q318">
        <f t="shared" si="358"/>
        <v>0</v>
      </c>
      <c r="R318">
        <f t="shared" si="359"/>
        <v>0</v>
      </c>
      <c r="S318">
        <f t="shared" si="370"/>
        <v>1</v>
      </c>
      <c r="T318">
        <f>IF(I318&gt;$J$5,VLOOKUP(I318-$J$5,I$27:K$568,3,FALSE),0)</f>
        <v>0</v>
      </c>
      <c r="U318">
        <f>IF(I318&gt;$J$6,VLOOKUP(I318-$J$6,I$27:J$568,2,FALSE),0)</f>
        <v>5159543.0163777396</v>
      </c>
      <c r="V318">
        <f t="shared" si="377"/>
        <v>0</v>
      </c>
      <c r="W318">
        <f t="shared" si="371"/>
        <v>0</v>
      </c>
      <c r="X318">
        <f t="shared" si="372"/>
        <v>0</v>
      </c>
      <c r="Y318">
        <f t="shared" si="378"/>
        <v>245718.94199221575</v>
      </c>
      <c r="Z318">
        <f t="shared" si="379"/>
        <v>4913824.0743855229</v>
      </c>
      <c r="AA318">
        <f t="shared" si="373"/>
        <v>4695184.1449037436</v>
      </c>
      <c r="AB318">
        <f t="shared" si="360"/>
        <v>2840456.9836222604</v>
      </c>
      <c r="AC318">
        <f t="shared" si="361"/>
        <v>7754281.0580077842</v>
      </c>
      <c r="AD318">
        <f t="shared" si="362"/>
        <v>-2564804.974747695</v>
      </c>
      <c r="AE318">
        <f t="shared" si="390"/>
        <v>-0.3307598674282049</v>
      </c>
      <c r="AF318">
        <f t="shared" si="363"/>
        <v>2840456.9836222604</v>
      </c>
      <c r="AG318">
        <f t="shared" si="374"/>
        <v>0</v>
      </c>
      <c r="AH318" s="1"/>
    </row>
    <row r="319" spans="5:34" x14ac:dyDescent="0.35">
      <c r="E319" t="e">
        <f t="shared" ref="E319" si="413">(F319-F318)/F318</f>
        <v>#DIV/0!</v>
      </c>
      <c r="F319" t="e">
        <f t="shared" si="376"/>
        <v>#DIV/0!</v>
      </c>
      <c r="H319" s="10">
        <f t="shared" si="365"/>
        <v>44172</v>
      </c>
      <c r="I319">
        <v>292</v>
      </c>
      <c r="J319">
        <f t="shared" si="366"/>
        <v>5159543.0163777396</v>
      </c>
      <c r="K319">
        <f t="shared" si="355"/>
        <v>0</v>
      </c>
      <c r="L319">
        <f t="shared" si="367"/>
        <v>0</v>
      </c>
      <c r="M319">
        <f t="shared" si="356"/>
        <v>0</v>
      </c>
      <c r="N319">
        <f t="shared" si="368"/>
        <v>0</v>
      </c>
      <c r="O319">
        <f t="shared" si="369"/>
        <v>0</v>
      </c>
      <c r="P319">
        <f t="shared" si="357"/>
        <v>0</v>
      </c>
      <c r="Q319">
        <f t="shared" si="358"/>
        <v>0</v>
      </c>
      <c r="R319">
        <f t="shared" si="359"/>
        <v>0</v>
      </c>
      <c r="S319">
        <f t="shared" si="370"/>
        <v>1</v>
      </c>
      <c r="T319">
        <f>IF(I319&gt;$J$5,VLOOKUP(I319-$J$5,I$27:K$568,3,FALSE),0)</f>
        <v>0</v>
      </c>
      <c r="U319">
        <f>IF(I319&gt;$J$6,VLOOKUP(I319-$J$6,I$27:J$568,2,FALSE),0)</f>
        <v>5159543.0163777396</v>
      </c>
      <c r="V319">
        <f t="shared" si="377"/>
        <v>0</v>
      </c>
      <c r="W319">
        <f t="shared" si="371"/>
        <v>0</v>
      </c>
      <c r="X319">
        <f t="shared" si="372"/>
        <v>0</v>
      </c>
      <c r="Y319">
        <f t="shared" si="378"/>
        <v>245718.94199221575</v>
      </c>
      <c r="Z319">
        <f t="shared" si="379"/>
        <v>4913824.0743855229</v>
      </c>
      <c r="AA319">
        <f t="shared" si="373"/>
        <v>4695184.1449037436</v>
      </c>
      <c r="AB319">
        <f t="shared" si="360"/>
        <v>2840456.9836222604</v>
      </c>
      <c r="AC319">
        <f t="shared" si="361"/>
        <v>7754281.0580077842</v>
      </c>
      <c r="AD319">
        <f t="shared" si="362"/>
        <v>-2564804.974747695</v>
      </c>
      <c r="AE319">
        <f t="shared" si="390"/>
        <v>-0.3307598674282049</v>
      </c>
      <c r="AF319">
        <f t="shared" si="363"/>
        <v>2840456.9836222604</v>
      </c>
      <c r="AG319">
        <f t="shared" si="374"/>
        <v>0</v>
      </c>
      <c r="AH319" s="1"/>
    </row>
    <row r="320" spans="5:34" x14ac:dyDescent="0.35">
      <c r="E320" t="e">
        <f t="shared" ref="E320" si="414">(F320-F319)/F319</f>
        <v>#DIV/0!</v>
      </c>
      <c r="F320" t="e">
        <f t="shared" si="376"/>
        <v>#DIV/0!</v>
      </c>
      <c r="H320" s="10">
        <f t="shared" si="365"/>
        <v>44173</v>
      </c>
      <c r="I320">
        <v>293</v>
      </c>
      <c r="J320">
        <f t="shared" si="366"/>
        <v>5159543.0163777396</v>
      </c>
      <c r="K320">
        <f t="shared" si="355"/>
        <v>0</v>
      </c>
      <c r="L320">
        <f t="shared" si="367"/>
        <v>0</v>
      </c>
      <c r="M320">
        <f t="shared" si="356"/>
        <v>0</v>
      </c>
      <c r="N320">
        <f t="shared" si="368"/>
        <v>0</v>
      </c>
      <c r="O320">
        <f t="shared" si="369"/>
        <v>0</v>
      </c>
      <c r="P320">
        <f t="shared" si="357"/>
        <v>0</v>
      </c>
      <c r="Q320">
        <f t="shared" si="358"/>
        <v>0</v>
      </c>
      <c r="R320">
        <f t="shared" si="359"/>
        <v>0</v>
      </c>
      <c r="S320">
        <f t="shared" si="370"/>
        <v>1</v>
      </c>
      <c r="T320">
        <f>IF(I320&gt;$J$5,VLOOKUP(I320-$J$5,I$27:K$568,3,FALSE),0)</f>
        <v>0</v>
      </c>
      <c r="U320">
        <f>IF(I320&gt;$J$6,VLOOKUP(I320-$J$6,I$27:J$568,2,FALSE),0)</f>
        <v>5159543.0163777396</v>
      </c>
      <c r="V320">
        <f t="shared" si="377"/>
        <v>0</v>
      </c>
      <c r="W320">
        <f t="shared" si="371"/>
        <v>0</v>
      </c>
      <c r="X320">
        <f t="shared" si="372"/>
        <v>0</v>
      </c>
      <c r="Y320">
        <f t="shared" si="378"/>
        <v>245718.94199221575</v>
      </c>
      <c r="Z320">
        <f t="shared" si="379"/>
        <v>4913824.0743855229</v>
      </c>
      <c r="AA320">
        <f t="shared" si="373"/>
        <v>4695184.1449037436</v>
      </c>
      <c r="AB320">
        <f t="shared" si="360"/>
        <v>2840456.9836222604</v>
      </c>
      <c r="AC320">
        <f t="shared" si="361"/>
        <v>7754281.0580077842</v>
      </c>
      <c r="AD320">
        <f t="shared" si="362"/>
        <v>-2564804.974747695</v>
      </c>
      <c r="AE320">
        <f t="shared" si="390"/>
        <v>-0.3307598674282049</v>
      </c>
      <c r="AF320">
        <f t="shared" si="363"/>
        <v>2840456.9836222604</v>
      </c>
      <c r="AG320">
        <f t="shared" si="374"/>
        <v>0</v>
      </c>
      <c r="AH320" s="1"/>
    </row>
    <row r="321" spans="5:34" x14ac:dyDescent="0.35">
      <c r="E321" t="e">
        <f t="shared" ref="E321" si="415">(F321-F320)/F320</f>
        <v>#DIV/0!</v>
      </c>
      <c r="F321" t="e">
        <f t="shared" si="376"/>
        <v>#DIV/0!</v>
      </c>
      <c r="H321" s="10">
        <f t="shared" si="365"/>
        <v>44174</v>
      </c>
      <c r="I321">
        <v>294</v>
      </c>
      <c r="J321">
        <f t="shared" si="366"/>
        <v>5159543.0163777396</v>
      </c>
      <c r="K321">
        <f t="shared" si="355"/>
        <v>0</v>
      </c>
      <c r="L321">
        <f t="shared" si="367"/>
        <v>0</v>
      </c>
      <c r="M321">
        <f t="shared" si="356"/>
        <v>0</v>
      </c>
      <c r="N321">
        <f t="shared" si="368"/>
        <v>0</v>
      </c>
      <c r="O321">
        <f t="shared" si="369"/>
        <v>0</v>
      </c>
      <c r="P321">
        <f t="shared" si="357"/>
        <v>0</v>
      </c>
      <c r="Q321">
        <f t="shared" si="358"/>
        <v>0</v>
      </c>
      <c r="R321">
        <f t="shared" si="359"/>
        <v>0</v>
      </c>
      <c r="S321">
        <f t="shared" si="370"/>
        <v>1</v>
      </c>
      <c r="T321">
        <f>IF(I321&gt;$J$5,VLOOKUP(I321-$J$5,I$27:K$568,3,FALSE),0)</f>
        <v>0</v>
      </c>
      <c r="U321">
        <f>IF(I321&gt;$J$6,VLOOKUP(I321-$J$6,I$27:J$568,2,FALSE),0)</f>
        <v>5159543.0163777396</v>
      </c>
      <c r="V321">
        <f t="shared" si="377"/>
        <v>0</v>
      </c>
      <c r="W321">
        <f t="shared" si="371"/>
        <v>0</v>
      </c>
      <c r="X321">
        <f t="shared" si="372"/>
        <v>0</v>
      </c>
      <c r="Y321">
        <f t="shared" si="378"/>
        <v>245718.94199221575</v>
      </c>
      <c r="Z321">
        <f t="shared" si="379"/>
        <v>4913824.0743855229</v>
      </c>
      <c r="AA321">
        <f t="shared" si="373"/>
        <v>4695184.1449037436</v>
      </c>
      <c r="AB321">
        <f t="shared" si="360"/>
        <v>2840456.9836222604</v>
      </c>
      <c r="AC321">
        <f t="shared" si="361"/>
        <v>7754281.0580077842</v>
      </c>
      <c r="AD321">
        <f t="shared" si="362"/>
        <v>-2564804.974747695</v>
      </c>
      <c r="AE321">
        <f t="shared" si="390"/>
        <v>-0.3307598674282049</v>
      </c>
      <c r="AF321">
        <f t="shared" si="363"/>
        <v>2840456.9836222604</v>
      </c>
      <c r="AG321">
        <f t="shared" si="374"/>
        <v>0</v>
      </c>
      <c r="AH321" s="1"/>
    </row>
    <row r="322" spans="5:34" x14ac:dyDescent="0.35">
      <c r="E322" t="e">
        <f t="shared" ref="E322" si="416">(F322-F321)/F321</f>
        <v>#DIV/0!</v>
      </c>
      <c r="F322" t="e">
        <f t="shared" si="376"/>
        <v>#DIV/0!</v>
      </c>
      <c r="H322" s="10">
        <f t="shared" si="365"/>
        <v>44175</v>
      </c>
      <c r="I322">
        <v>295</v>
      </c>
      <c r="J322">
        <f t="shared" si="366"/>
        <v>5159543.0163777396</v>
      </c>
      <c r="K322">
        <f t="shared" si="355"/>
        <v>0</v>
      </c>
      <c r="L322">
        <f t="shared" si="367"/>
        <v>0</v>
      </c>
      <c r="M322">
        <f t="shared" si="356"/>
        <v>0</v>
      </c>
      <c r="N322">
        <f t="shared" si="368"/>
        <v>0</v>
      </c>
      <c r="O322">
        <f t="shared" si="369"/>
        <v>0</v>
      </c>
      <c r="P322">
        <f t="shared" si="357"/>
        <v>0</v>
      </c>
      <c r="Q322">
        <f t="shared" si="358"/>
        <v>0</v>
      </c>
      <c r="R322">
        <f t="shared" si="359"/>
        <v>0</v>
      </c>
      <c r="S322">
        <f t="shared" si="370"/>
        <v>1</v>
      </c>
      <c r="T322">
        <f>IF(I322&gt;$J$5,VLOOKUP(I322-$J$5,I$27:K$568,3,FALSE),0)</f>
        <v>0</v>
      </c>
      <c r="U322">
        <f>IF(I322&gt;$J$6,VLOOKUP(I322-$J$6,I$27:J$568,2,FALSE),0)</f>
        <v>5159543.0163777396</v>
      </c>
      <c r="V322">
        <f t="shared" si="377"/>
        <v>0</v>
      </c>
      <c r="W322">
        <f t="shared" si="371"/>
        <v>0</v>
      </c>
      <c r="X322">
        <f t="shared" si="372"/>
        <v>0</v>
      </c>
      <c r="Y322">
        <f t="shared" si="378"/>
        <v>245718.94199221575</v>
      </c>
      <c r="Z322">
        <f t="shared" si="379"/>
        <v>4913824.0743855229</v>
      </c>
      <c r="AA322">
        <f t="shared" si="373"/>
        <v>4695184.1449037436</v>
      </c>
      <c r="AB322">
        <f t="shared" si="360"/>
        <v>2840456.9836222604</v>
      </c>
      <c r="AC322">
        <f t="shared" si="361"/>
        <v>7754281.0580077842</v>
      </c>
      <c r="AD322">
        <f t="shared" si="362"/>
        <v>-2564804.974747695</v>
      </c>
      <c r="AE322">
        <f t="shared" si="390"/>
        <v>-0.3307598674282049</v>
      </c>
      <c r="AF322">
        <f t="shared" si="363"/>
        <v>2840456.9836222604</v>
      </c>
      <c r="AG322">
        <f t="shared" si="374"/>
        <v>0</v>
      </c>
      <c r="AH322" s="1"/>
    </row>
    <row r="323" spans="5:34" x14ac:dyDescent="0.35">
      <c r="E323" t="e">
        <f t="shared" ref="E323" si="417">(F323-F322)/F322</f>
        <v>#DIV/0!</v>
      </c>
      <c r="F323" t="e">
        <f t="shared" si="376"/>
        <v>#DIV/0!</v>
      </c>
      <c r="H323" s="10">
        <f t="shared" si="365"/>
        <v>44176</v>
      </c>
      <c r="I323">
        <v>296</v>
      </c>
      <c r="J323">
        <f t="shared" si="366"/>
        <v>5159543.0163777396</v>
      </c>
      <c r="K323">
        <f t="shared" si="355"/>
        <v>0</v>
      </c>
      <c r="L323">
        <f t="shared" si="367"/>
        <v>0</v>
      </c>
      <c r="M323">
        <f t="shared" si="356"/>
        <v>0</v>
      </c>
      <c r="N323">
        <f t="shared" si="368"/>
        <v>0</v>
      </c>
      <c r="O323">
        <f t="shared" si="369"/>
        <v>0</v>
      </c>
      <c r="P323">
        <f t="shared" si="357"/>
        <v>0</v>
      </c>
      <c r="Q323">
        <f t="shared" si="358"/>
        <v>0</v>
      </c>
      <c r="R323">
        <f t="shared" si="359"/>
        <v>0</v>
      </c>
      <c r="S323">
        <f t="shared" si="370"/>
        <v>1</v>
      </c>
      <c r="T323">
        <f>IF(I323&gt;$J$5,VLOOKUP(I323-$J$5,I$27:K$568,3,FALSE),0)</f>
        <v>0</v>
      </c>
      <c r="U323">
        <f>IF(I323&gt;$J$6,VLOOKUP(I323-$J$6,I$27:J$568,2,FALSE),0)</f>
        <v>5159543.0163777396</v>
      </c>
      <c r="V323">
        <f t="shared" si="377"/>
        <v>0</v>
      </c>
      <c r="W323">
        <f t="shared" si="371"/>
        <v>0</v>
      </c>
      <c r="X323">
        <f t="shared" si="372"/>
        <v>0</v>
      </c>
      <c r="Y323">
        <f t="shared" si="378"/>
        <v>245718.94199221575</v>
      </c>
      <c r="Z323">
        <f t="shared" si="379"/>
        <v>4913824.0743855229</v>
      </c>
      <c r="AA323">
        <f t="shared" si="373"/>
        <v>4695184.1449037436</v>
      </c>
      <c r="AB323">
        <f t="shared" si="360"/>
        <v>2840456.9836222604</v>
      </c>
      <c r="AC323">
        <f t="shared" si="361"/>
        <v>7754281.0580077842</v>
      </c>
      <c r="AD323">
        <f t="shared" si="362"/>
        <v>-2564804.974747695</v>
      </c>
      <c r="AE323">
        <f t="shared" si="390"/>
        <v>-0.3307598674282049</v>
      </c>
      <c r="AF323">
        <f t="shared" si="363"/>
        <v>2840456.9836222604</v>
      </c>
      <c r="AG323">
        <f t="shared" si="374"/>
        <v>0</v>
      </c>
      <c r="AH323" s="1"/>
    </row>
    <row r="324" spans="5:34" x14ac:dyDescent="0.35">
      <c r="E324" t="e">
        <f t="shared" ref="E324" si="418">(F324-F323)/F323</f>
        <v>#DIV/0!</v>
      </c>
      <c r="F324" t="e">
        <f t="shared" si="376"/>
        <v>#DIV/0!</v>
      </c>
      <c r="H324" s="10">
        <f t="shared" si="365"/>
        <v>44177</v>
      </c>
      <c r="I324">
        <v>297</v>
      </c>
      <c r="J324">
        <f t="shared" si="366"/>
        <v>5159543.0163777396</v>
      </c>
      <c r="K324">
        <f t="shared" si="355"/>
        <v>0</v>
      </c>
      <c r="L324">
        <f t="shared" si="367"/>
        <v>0</v>
      </c>
      <c r="M324">
        <f t="shared" si="356"/>
        <v>0</v>
      </c>
      <c r="N324">
        <f t="shared" si="368"/>
        <v>0</v>
      </c>
      <c r="O324">
        <f t="shared" si="369"/>
        <v>0</v>
      </c>
      <c r="P324">
        <f t="shared" si="357"/>
        <v>0</v>
      </c>
      <c r="Q324">
        <f t="shared" si="358"/>
        <v>0</v>
      </c>
      <c r="R324">
        <f t="shared" si="359"/>
        <v>0</v>
      </c>
      <c r="S324">
        <f t="shared" si="370"/>
        <v>1</v>
      </c>
      <c r="T324">
        <f>IF(I324&gt;$J$5,VLOOKUP(I324-$J$5,I$27:K$568,3,FALSE),0)</f>
        <v>0</v>
      </c>
      <c r="U324">
        <f>IF(I324&gt;$J$6,VLOOKUP(I324-$J$6,I$27:J$568,2,FALSE),0)</f>
        <v>5159543.0163777396</v>
      </c>
      <c r="V324">
        <f t="shared" si="377"/>
        <v>0</v>
      </c>
      <c r="W324">
        <f t="shared" si="371"/>
        <v>0</v>
      </c>
      <c r="X324">
        <f t="shared" si="372"/>
        <v>0</v>
      </c>
      <c r="Y324">
        <f t="shared" si="378"/>
        <v>245718.94199221575</v>
      </c>
      <c r="Z324">
        <f t="shared" si="379"/>
        <v>4913824.0743855229</v>
      </c>
      <c r="AA324">
        <f t="shared" si="373"/>
        <v>4695184.1449037436</v>
      </c>
      <c r="AB324">
        <f t="shared" si="360"/>
        <v>2840456.9836222604</v>
      </c>
      <c r="AC324">
        <f t="shared" si="361"/>
        <v>7754281.0580077842</v>
      </c>
      <c r="AD324">
        <f t="shared" si="362"/>
        <v>-2564804.974747695</v>
      </c>
      <c r="AE324">
        <f t="shared" si="390"/>
        <v>-0.3307598674282049</v>
      </c>
      <c r="AF324">
        <f t="shared" si="363"/>
        <v>2840456.9836222604</v>
      </c>
      <c r="AG324">
        <f t="shared" si="374"/>
        <v>0</v>
      </c>
      <c r="AH324" s="1"/>
    </row>
    <row r="325" spans="5:34" x14ac:dyDescent="0.35">
      <c r="E325" t="e">
        <f t="shared" ref="E325" si="419">(F325-F324)/F324</f>
        <v>#DIV/0!</v>
      </c>
      <c r="F325" t="e">
        <f t="shared" si="376"/>
        <v>#DIV/0!</v>
      </c>
      <c r="H325" s="10">
        <f t="shared" si="365"/>
        <v>44178</v>
      </c>
      <c r="I325">
        <v>298</v>
      </c>
      <c r="J325">
        <f t="shared" si="366"/>
        <v>5159543.0163777396</v>
      </c>
      <c r="K325">
        <f t="shared" si="355"/>
        <v>0</v>
      </c>
      <c r="L325">
        <f t="shared" si="367"/>
        <v>0</v>
      </c>
      <c r="M325">
        <f t="shared" si="356"/>
        <v>0</v>
      </c>
      <c r="N325">
        <f t="shared" si="368"/>
        <v>0</v>
      </c>
      <c r="O325">
        <f t="shared" si="369"/>
        <v>0</v>
      </c>
      <c r="P325">
        <f t="shared" si="357"/>
        <v>0</v>
      </c>
      <c r="Q325">
        <f t="shared" si="358"/>
        <v>0</v>
      </c>
      <c r="R325">
        <f t="shared" si="359"/>
        <v>0</v>
      </c>
      <c r="S325">
        <f t="shared" si="370"/>
        <v>1</v>
      </c>
      <c r="T325">
        <f>IF(I325&gt;$J$5,VLOOKUP(I325-$J$5,I$27:K$568,3,FALSE),0)</f>
        <v>0</v>
      </c>
      <c r="U325">
        <f>IF(I325&gt;$J$6,VLOOKUP(I325-$J$6,I$27:J$568,2,FALSE),0)</f>
        <v>5159543.0163777396</v>
      </c>
      <c r="V325">
        <f t="shared" si="377"/>
        <v>0</v>
      </c>
      <c r="W325">
        <f t="shared" si="371"/>
        <v>0</v>
      </c>
      <c r="X325">
        <f t="shared" si="372"/>
        <v>0</v>
      </c>
      <c r="Y325">
        <f t="shared" si="378"/>
        <v>245718.94199221575</v>
      </c>
      <c r="Z325">
        <f t="shared" si="379"/>
        <v>4913824.0743855229</v>
      </c>
      <c r="AA325">
        <f t="shared" si="373"/>
        <v>4695184.1449037436</v>
      </c>
      <c r="AB325">
        <f t="shared" si="360"/>
        <v>2840456.9836222604</v>
      </c>
      <c r="AC325">
        <f t="shared" si="361"/>
        <v>7754281.0580077842</v>
      </c>
      <c r="AD325">
        <f t="shared" si="362"/>
        <v>-2564804.974747695</v>
      </c>
      <c r="AE325">
        <f t="shared" si="390"/>
        <v>-0.3307598674282049</v>
      </c>
      <c r="AF325">
        <f t="shared" si="363"/>
        <v>2840456.9836222604</v>
      </c>
      <c r="AG325">
        <f t="shared" si="374"/>
        <v>0</v>
      </c>
      <c r="AH325" s="1"/>
    </row>
    <row r="326" spans="5:34" x14ac:dyDescent="0.35">
      <c r="E326" t="e">
        <f t="shared" ref="E326" si="420">(F326-F325)/F325</f>
        <v>#DIV/0!</v>
      </c>
      <c r="F326" t="e">
        <f t="shared" si="376"/>
        <v>#DIV/0!</v>
      </c>
      <c r="H326" s="10">
        <f t="shared" si="365"/>
        <v>44179</v>
      </c>
      <c r="I326">
        <v>299</v>
      </c>
      <c r="J326">
        <f t="shared" si="366"/>
        <v>5159543.0163777396</v>
      </c>
      <c r="K326">
        <f t="shared" si="355"/>
        <v>0</v>
      </c>
      <c r="L326">
        <f t="shared" si="367"/>
        <v>0</v>
      </c>
      <c r="M326">
        <f t="shared" si="356"/>
        <v>0</v>
      </c>
      <c r="N326">
        <f t="shared" si="368"/>
        <v>0</v>
      </c>
      <c r="O326">
        <f t="shared" si="369"/>
        <v>0</v>
      </c>
      <c r="P326">
        <f t="shared" si="357"/>
        <v>0</v>
      </c>
      <c r="Q326">
        <f t="shared" si="358"/>
        <v>0</v>
      </c>
      <c r="R326">
        <f t="shared" si="359"/>
        <v>0</v>
      </c>
      <c r="S326">
        <f t="shared" si="370"/>
        <v>1</v>
      </c>
      <c r="T326">
        <f>IF(I326&gt;$J$5,VLOOKUP(I326-$J$5,I$27:K$568,3,FALSE),0)</f>
        <v>0</v>
      </c>
      <c r="U326">
        <f>IF(I326&gt;$J$6,VLOOKUP(I326-$J$6,I$27:J$568,2,FALSE),0)</f>
        <v>5159543.0163777396</v>
      </c>
      <c r="V326">
        <f t="shared" si="377"/>
        <v>0</v>
      </c>
      <c r="W326">
        <f t="shared" si="371"/>
        <v>0</v>
      </c>
      <c r="X326">
        <f t="shared" si="372"/>
        <v>0</v>
      </c>
      <c r="Y326">
        <f t="shared" si="378"/>
        <v>245718.94199221575</v>
      </c>
      <c r="Z326">
        <f t="shared" si="379"/>
        <v>4913824.0743855229</v>
      </c>
      <c r="AA326">
        <f t="shared" si="373"/>
        <v>4695184.1449037436</v>
      </c>
      <c r="AB326">
        <f t="shared" si="360"/>
        <v>2840456.9836222604</v>
      </c>
      <c r="AC326">
        <f t="shared" si="361"/>
        <v>7754281.0580077842</v>
      </c>
      <c r="AD326">
        <f t="shared" si="362"/>
        <v>-2564804.974747695</v>
      </c>
      <c r="AE326">
        <f t="shared" si="390"/>
        <v>-0.3307598674282049</v>
      </c>
      <c r="AF326">
        <f t="shared" si="363"/>
        <v>2840456.9836222604</v>
      </c>
      <c r="AG326">
        <f t="shared" si="374"/>
        <v>0</v>
      </c>
      <c r="AH326" s="1"/>
    </row>
    <row r="327" spans="5:34" x14ac:dyDescent="0.35">
      <c r="E327" t="e">
        <f t="shared" ref="E327" si="421">(F327-F326)/F326</f>
        <v>#DIV/0!</v>
      </c>
      <c r="F327" t="e">
        <f t="shared" si="376"/>
        <v>#DIV/0!</v>
      </c>
      <c r="H327" s="10">
        <f t="shared" si="365"/>
        <v>44180</v>
      </c>
      <c r="I327">
        <v>300</v>
      </c>
      <c r="J327">
        <f t="shared" si="366"/>
        <v>5159543.0163777396</v>
      </c>
      <c r="K327">
        <f t="shared" si="355"/>
        <v>0</v>
      </c>
      <c r="L327">
        <f t="shared" si="367"/>
        <v>0</v>
      </c>
      <c r="M327">
        <f t="shared" si="356"/>
        <v>0</v>
      </c>
      <c r="N327">
        <f t="shared" si="368"/>
        <v>0</v>
      </c>
      <c r="O327">
        <f t="shared" si="369"/>
        <v>0</v>
      </c>
      <c r="P327">
        <f t="shared" si="357"/>
        <v>0</v>
      </c>
      <c r="Q327">
        <f t="shared" si="358"/>
        <v>0</v>
      </c>
      <c r="R327">
        <f t="shared" si="359"/>
        <v>0</v>
      </c>
      <c r="S327">
        <f t="shared" si="370"/>
        <v>1</v>
      </c>
      <c r="T327">
        <f>IF(I327&gt;$J$5,VLOOKUP(I327-$J$5,I$27:K$568,3,FALSE),0)</f>
        <v>0</v>
      </c>
      <c r="U327">
        <f>IF(I327&gt;$J$6,VLOOKUP(I327-$J$6,I$27:J$568,2,FALSE),0)</f>
        <v>5159543.0163777396</v>
      </c>
      <c r="V327">
        <f t="shared" si="377"/>
        <v>0</v>
      </c>
      <c r="W327">
        <f t="shared" si="371"/>
        <v>0</v>
      </c>
      <c r="X327">
        <f t="shared" si="372"/>
        <v>0</v>
      </c>
      <c r="Y327">
        <f t="shared" si="378"/>
        <v>245718.94199221575</v>
      </c>
      <c r="Z327">
        <f t="shared" si="379"/>
        <v>4913824.0743855229</v>
      </c>
      <c r="AA327">
        <f t="shared" si="373"/>
        <v>4695184.1449037436</v>
      </c>
      <c r="AB327">
        <f t="shared" si="360"/>
        <v>2840456.9836222604</v>
      </c>
      <c r="AC327">
        <f t="shared" si="361"/>
        <v>7754281.0580077842</v>
      </c>
      <c r="AD327">
        <f t="shared" si="362"/>
        <v>-2564804.974747695</v>
      </c>
      <c r="AE327">
        <f t="shared" si="390"/>
        <v>-0.3307598674282049</v>
      </c>
      <c r="AF327">
        <f t="shared" si="363"/>
        <v>2840456.9836222604</v>
      </c>
      <c r="AG327">
        <f t="shared" si="374"/>
        <v>0</v>
      </c>
      <c r="AH327" s="1"/>
    </row>
    <row r="328" spans="5:34" x14ac:dyDescent="0.35">
      <c r="E328" t="e">
        <f t="shared" ref="E328" si="422">(F328-F327)/F327</f>
        <v>#DIV/0!</v>
      </c>
      <c r="F328" t="e">
        <f t="shared" si="376"/>
        <v>#DIV/0!</v>
      </c>
      <c r="H328" s="10">
        <f t="shared" si="365"/>
        <v>44181</v>
      </c>
      <c r="I328">
        <v>301</v>
      </c>
      <c r="J328">
        <f t="shared" si="366"/>
        <v>5159543.0163777396</v>
      </c>
      <c r="K328">
        <f t="shared" si="355"/>
        <v>0</v>
      </c>
      <c r="L328">
        <f t="shared" si="367"/>
        <v>0</v>
      </c>
      <c r="M328">
        <f t="shared" si="356"/>
        <v>0</v>
      </c>
      <c r="N328">
        <f t="shared" si="368"/>
        <v>0</v>
      </c>
      <c r="O328">
        <f t="shared" si="369"/>
        <v>0</v>
      </c>
      <c r="P328">
        <f t="shared" si="357"/>
        <v>0</v>
      </c>
      <c r="Q328">
        <f t="shared" si="358"/>
        <v>0</v>
      </c>
      <c r="R328">
        <f t="shared" si="359"/>
        <v>0</v>
      </c>
      <c r="S328">
        <f t="shared" si="370"/>
        <v>1</v>
      </c>
      <c r="T328">
        <f>IF(I328&gt;$J$5,VLOOKUP(I328-$J$5,I$27:K$568,3,FALSE),0)</f>
        <v>0</v>
      </c>
      <c r="U328">
        <f>IF(I328&gt;$J$6,VLOOKUP(I328-$J$6,I$27:J$568,2,FALSE),0)</f>
        <v>5159543.0163777396</v>
      </c>
      <c r="V328">
        <f t="shared" si="377"/>
        <v>0</v>
      </c>
      <c r="W328">
        <f t="shared" si="371"/>
        <v>0</v>
      </c>
      <c r="X328">
        <f t="shared" si="372"/>
        <v>0</v>
      </c>
      <c r="Y328">
        <f t="shared" si="378"/>
        <v>245718.94199221575</v>
      </c>
      <c r="Z328">
        <f t="shared" si="379"/>
        <v>4913824.0743855229</v>
      </c>
      <c r="AA328">
        <f t="shared" si="373"/>
        <v>4695184.1449037436</v>
      </c>
      <c r="AB328">
        <f t="shared" si="360"/>
        <v>2840456.9836222604</v>
      </c>
      <c r="AC328">
        <f t="shared" si="361"/>
        <v>7754281.0580077842</v>
      </c>
      <c r="AD328">
        <f t="shared" si="362"/>
        <v>-2564804.974747695</v>
      </c>
      <c r="AE328">
        <f t="shared" si="390"/>
        <v>-0.3307598674282049</v>
      </c>
      <c r="AF328">
        <f t="shared" si="363"/>
        <v>2840456.9836222604</v>
      </c>
      <c r="AG328">
        <f t="shared" si="374"/>
        <v>0</v>
      </c>
      <c r="AH328" s="1"/>
    </row>
    <row r="329" spans="5:34" x14ac:dyDescent="0.35">
      <c r="E329" t="e">
        <f t="shared" ref="E329" si="423">(F329-F328)/F328</f>
        <v>#DIV/0!</v>
      </c>
      <c r="F329" t="e">
        <f t="shared" si="376"/>
        <v>#DIV/0!</v>
      </c>
      <c r="H329" s="10">
        <f t="shared" si="365"/>
        <v>44182</v>
      </c>
      <c r="I329">
        <v>302</v>
      </c>
      <c r="J329">
        <f t="shared" si="366"/>
        <v>5159543.0163777396</v>
      </c>
      <c r="K329">
        <f t="shared" si="355"/>
        <v>0</v>
      </c>
      <c r="L329">
        <f t="shared" si="367"/>
        <v>0</v>
      </c>
      <c r="M329">
        <f t="shared" si="356"/>
        <v>0</v>
      </c>
      <c r="N329">
        <f t="shared" si="368"/>
        <v>0</v>
      </c>
      <c r="O329">
        <f t="shared" si="369"/>
        <v>0</v>
      </c>
      <c r="P329">
        <f t="shared" si="357"/>
        <v>0</v>
      </c>
      <c r="Q329">
        <f t="shared" si="358"/>
        <v>0</v>
      </c>
      <c r="R329">
        <f t="shared" si="359"/>
        <v>0</v>
      </c>
      <c r="S329">
        <f t="shared" si="370"/>
        <v>1</v>
      </c>
      <c r="T329">
        <f>IF(I329&gt;$J$5,VLOOKUP(I329-$J$5,I$27:K$568,3,FALSE),0)</f>
        <v>0</v>
      </c>
      <c r="U329">
        <f>IF(I329&gt;$J$6,VLOOKUP(I329-$J$6,I$27:J$568,2,FALSE),0)</f>
        <v>5159543.0163777396</v>
      </c>
      <c r="V329">
        <f t="shared" si="377"/>
        <v>0</v>
      </c>
      <c r="W329">
        <f t="shared" si="371"/>
        <v>0</v>
      </c>
      <c r="X329">
        <f t="shared" si="372"/>
        <v>0</v>
      </c>
      <c r="Y329">
        <f t="shared" si="378"/>
        <v>245718.94199221575</v>
      </c>
      <c r="Z329">
        <f t="shared" si="379"/>
        <v>4913824.0743855229</v>
      </c>
      <c r="AA329">
        <f t="shared" si="373"/>
        <v>4695184.1449037436</v>
      </c>
      <c r="AB329">
        <f t="shared" si="360"/>
        <v>2840456.9836222604</v>
      </c>
      <c r="AC329">
        <f t="shared" si="361"/>
        <v>7754281.0580077842</v>
      </c>
      <c r="AD329">
        <f t="shared" si="362"/>
        <v>-2564804.974747695</v>
      </c>
      <c r="AE329">
        <f t="shared" si="390"/>
        <v>-0.3307598674282049</v>
      </c>
      <c r="AF329">
        <f t="shared" si="363"/>
        <v>2840456.9836222604</v>
      </c>
      <c r="AG329">
        <f t="shared" si="374"/>
        <v>0</v>
      </c>
      <c r="AH329" s="1"/>
    </row>
    <row r="330" spans="5:34" x14ac:dyDescent="0.35">
      <c r="E330" t="e">
        <f t="shared" ref="E330" si="424">(F330-F329)/F329</f>
        <v>#DIV/0!</v>
      </c>
      <c r="F330" t="e">
        <f t="shared" si="376"/>
        <v>#DIV/0!</v>
      </c>
      <c r="H330" s="10">
        <f t="shared" si="365"/>
        <v>44183</v>
      </c>
      <c r="I330">
        <v>303</v>
      </c>
      <c r="J330">
        <f t="shared" si="366"/>
        <v>5159543.0163777396</v>
      </c>
      <c r="K330">
        <f t="shared" si="355"/>
        <v>0</v>
      </c>
      <c r="L330">
        <f t="shared" si="367"/>
        <v>0</v>
      </c>
      <c r="M330">
        <f t="shared" si="356"/>
        <v>0</v>
      </c>
      <c r="N330">
        <f t="shared" si="368"/>
        <v>0</v>
      </c>
      <c r="O330">
        <f t="shared" si="369"/>
        <v>0</v>
      </c>
      <c r="P330">
        <f t="shared" si="357"/>
        <v>0</v>
      </c>
      <c r="Q330">
        <f t="shared" si="358"/>
        <v>0</v>
      </c>
      <c r="R330">
        <f t="shared" si="359"/>
        <v>0</v>
      </c>
      <c r="S330">
        <f t="shared" si="370"/>
        <v>1</v>
      </c>
      <c r="T330">
        <f>IF(I330&gt;$J$5,VLOOKUP(I330-$J$5,I$27:K$568,3,FALSE),0)</f>
        <v>0</v>
      </c>
      <c r="U330">
        <f>IF(I330&gt;$J$6,VLOOKUP(I330-$J$6,I$27:J$568,2,FALSE),0)</f>
        <v>5159543.0163777396</v>
      </c>
      <c r="V330">
        <f t="shared" si="377"/>
        <v>0</v>
      </c>
      <c r="W330">
        <f t="shared" si="371"/>
        <v>0</v>
      </c>
      <c r="X330">
        <f t="shared" si="372"/>
        <v>0</v>
      </c>
      <c r="Y330">
        <f t="shared" si="378"/>
        <v>245718.94199221575</v>
      </c>
      <c r="Z330">
        <f t="shared" si="379"/>
        <v>4913824.0743855229</v>
      </c>
      <c r="AA330">
        <f t="shared" si="373"/>
        <v>4695184.1449037436</v>
      </c>
      <c r="AB330">
        <f t="shared" si="360"/>
        <v>2840456.9836222604</v>
      </c>
      <c r="AC330">
        <f t="shared" si="361"/>
        <v>7754281.0580077842</v>
      </c>
      <c r="AD330">
        <f t="shared" si="362"/>
        <v>-2564804.974747695</v>
      </c>
      <c r="AE330">
        <f t="shared" si="390"/>
        <v>-0.3307598674282049</v>
      </c>
      <c r="AF330">
        <f t="shared" si="363"/>
        <v>2840456.9836222604</v>
      </c>
      <c r="AG330">
        <f t="shared" si="374"/>
        <v>0</v>
      </c>
      <c r="AH330" s="1"/>
    </row>
    <row r="331" spans="5:34" x14ac:dyDescent="0.35">
      <c r="E331" t="e">
        <f t="shared" ref="E331" si="425">(F331-F330)/F330</f>
        <v>#DIV/0!</v>
      </c>
      <c r="F331" t="e">
        <f t="shared" si="376"/>
        <v>#DIV/0!</v>
      </c>
      <c r="H331" s="10">
        <f t="shared" si="365"/>
        <v>44184</v>
      </c>
      <c r="I331">
        <v>304</v>
      </c>
      <c r="J331">
        <f t="shared" si="366"/>
        <v>5159543.0163777396</v>
      </c>
      <c r="K331">
        <f t="shared" si="355"/>
        <v>0</v>
      </c>
      <c r="L331">
        <f t="shared" si="367"/>
        <v>0</v>
      </c>
      <c r="M331">
        <f t="shared" si="356"/>
        <v>0</v>
      </c>
      <c r="N331">
        <f t="shared" si="368"/>
        <v>0</v>
      </c>
      <c r="O331">
        <f t="shared" si="369"/>
        <v>0</v>
      </c>
      <c r="P331">
        <f t="shared" si="357"/>
        <v>0</v>
      </c>
      <c r="Q331">
        <f t="shared" si="358"/>
        <v>0</v>
      </c>
      <c r="R331">
        <f t="shared" si="359"/>
        <v>0</v>
      </c>
      <c r="S331">
        <f t="shared" si="370"/>
        <v>1</v>
      </c>
      <c r="T331">
        <f>IF(I331&gt;$J$5,VLOOKUP(I331-$J$5,I$27:K$568,3,FALSE),0)</f>
        <v>0</v>
      </c>
      <c r="U331">
        <f>IF(I331&gt;$J$6,VLOOKUP(I331-$J$6,I$27:J$568,2,FALSE),0)</f>
        <v>5159543.0163777396</v>
      </c>
      <c r="V331">
        <f t="shared" si="377"/>
        <v>0</v>
      </c>
      <c r="W331">
        <f t="shared" si="371"/>
        <v>0</v>
      </c>
      <c r="X331">
        <f t="shared" si="372"/>
        <v>0</v>
      </c>
      <c r="Y331">
        <f t="shared" si="378"/>
        <v>245718.94199221575</v>
      </c>
      <c r="Z331">
        <f t="shared" si="379"/>
        <v>4913824.0743855229</v>
      </c>
      <c r="AA331">
        <f t="shared" si="373"/>
        <v>4695184.1449037436</v>
      </c>
      <c r="AB331">
        <f t="shared" si="360"/>
        <v>2840456.9836222604</v>
      </c>
      <c r="AC331">
        <f t="shared" si="361"/>
        <v>7754281.0580077842</v>
      </c>
      <c r="AD331">
        <f t="shared" si="362"/>
        <v>-2564804.974747695</v>
      </c>
      <c r="AE331">
        <f t="shared" si="390"/>
        <v>-0.3307598674282049</v>
      </c>
      <c r="AF331">
        <f t="shared" si="363"/>
        <v>2840456.9836222604</v>
      </c>
      <c r="AG331">
        <f t="shared" si="374"/>
        <v>0</v>
      </c>
      <c r="AH331" s="1"/>
    </row>
    <row r="332" spans="5:34" x14ac:dyDescent="0.35">
      <c r="E332" t="e">
        <f t="shared" ref="E332" si="426">(F332-F331)/F331</f>
        <v>#DIV/0!</v>
      </c>
      <c r="F332" t="e">
        <f t="shared" si="376"/>
        <v>#DIV/0!</v>
      </c>
      <c r="H332" s="10">
        <f t="shared" si="365"/>
        <v>44185</v>
      </c>
      <c r="I332">
        <v>305</v>
      </c>
      <c r="J332">
        <f t="shared" si="366"/>
        <v>5159543.0163777396</v>
      </c>
      <c r="K332">
        <f t="shared" si="355"/>
        <v>0</v>
      </c>
      <c r="L332">
        <f t="shared" si="367"/>
        <v>0</v>
      </c>
      <c r="M332">
        <f t="shared" si="356"/>
        <v>0</v>
      </c>
      <c r="N332">
        <f t="shared" si="368"/>
        <v>0</v>
      </c>
      <c r="O332">
        <f t="shared" si="369"/>
        <v>0</v>
      </c>
      <c r="P332">
        <f t="shared" si="357"/>
        <v>0</v>
      </c>
      <c r="Q332">
        <f t="shared" si="358"/>
        <v>0</v>
      </c>
      <c r="R332">
        <f t="shared" si="359"/>
        <v>0</v>
      </c>
      <c r="S332">
        <f t="shared" si="370"/>
        <v>1</v>
      </c>
      <c r="T332">
        <f>IF(I332&gt;$J$5,VLOOKUP(I332-$J$5,I$27:K$568,3,FALSE),0)</f>
        <v>0</v>
      </c>
      <c r="U332">
        <f>IF(I332&gt;$J$6,VLOOKUP(I332-$J$6,I$27:J$568,2,FALSE),0)</f>
        <v>5159543.0163777396</v>
      </c>
      <c r="V332">
        <f t="shared" si="377"/>
        <v>0</v>
      </c>
      <c r="W332">
        <f t="shared" si="371"/>
        <v>0</v>
      </c>
      <c r="X332">
        <f t="shared" si="372"/>
        <v>0</v>
      </c>
      <c r="Y332">
        <f t="shared" si="378"/>
        <v>245718.94199221575</v>
      </c>
      <c r="Z332">
        <f t="shared" si="379"/>
        <v>4913824.0743855229</v>
      </c>
      <c r="AA332">
        <f t="shared" si="373"/>
        <v>4695184.1449037436</v>
      </c>
      <c r="AB332">
        <f t="shared" si="360"/>
        <v>2840456.9836222604</v>
      </c>
      <c r="AC332">
        <f t="shared" si="361"/>
        <v>7754281.0580077842</v>
      </c>
      <c r="AD332">
        <f t="shared" si="362"/>
        <v>-2564804.974747695</v>
      </c>
      <c r="AE332">
        <f t="shared" si="390"/>
        <v>-0.3307598674282049</v>
      </c>
      <c r="AF332">
        <f t="shared" si="363"/>
        <v>2840456.9836222604</v>
      </c>
      <c r="AG332">
        <f t="shared" si="374"/>
        <v>0</v>
      </c>
      <c r="AH332" s="1"/>
    </row>
    <row r="333" spans="5:34" x14ac:dyDescent="0.35">
      <c r="E333" t="e">
        <f t="shared" ref="E333" si="427">(F333-F332)/F332</f>
        <v>#DIV/0!</v>
      </c>
      <c r="F333" t="e">
        <f t="shared" si="376"/>
        <v>#DIV/0!</v>
      </c>
      <c r="H333" s="10">
        <f t="shared" si="365"/>
        <v>44186</v>
      </c>
      <c r="I333">
        <v>306</v>
      </c>
      <c r="J333">
        <f t="shared" si="366"/>
        <v>5159543.0163777396</v>
      </c>
      <c r="K333">
        <f t="shared" si="355"/>
        <v>0</v>
      </c>
      <c r="L333">
        <f t="shared" si="367"/>
        <v>0</v>
      </c>
      <c r="M333">
        <f t="shared" si="356"/>
        <v>0</v>
      </c>
      <c r="N333">
        <f t="shared" si="368"/>
        <v>0</v>
      </c>
      <c r="O333">
        <f t="shared" si="369"/>
        <v>0</v>
      </c>
      <c r="P333">
        <f t="shared" si="357"/>
        <v>0</v>
      </c>
      <c r="Q333">
        <f t="shared" si="358"/>
        <v>0</v>
      </c>
      <c r="R333">
        <f t="shared" si="359"/>
        <v>0</v>
      </c>
      <c r="S333">
        <f t="shared" si="370"/>
        <v>1</v>
      </c>
      <c r="T333">
        <f>IF(I333&gt;$J$5,VLOOKUP(I333-$J$5,I$27:K$568,3,FALSE),0)</f>
        <v>0</v>
      </c>
      <c r="U333">
        <f>IF(I333&gt;$J$6,VLOOKUP(I333-$J$6,I$27:J$568,2,FALSE),0)</f>
        <v>5159543.0163777396</v>
      </c>
      <c r="V333">
        <f t="shared" si="377"/>
        <v>0</v>
      </c>
      <c r="W333">
        <f t="shared" si="371"/>
        <v>0</v>
      </c>
      <c r="X333">
        <f t="shared" si="372"/>
        <v>0</v>
      </c>
      <c r="Y333">
        <f t="shared" si="378"/>
        <v>245718.94199221575</v>
      </c>
      <c r="Z333">
        <f t="shared" si="379"/>
        <v>4913824.0743855229</v>
      </c>
      <c r="AA333">
        <f t="shared" si="373"/>
        <v>4695184.1449037436</v>
      </c>
      <c r="AB333">
        <f t="shared" si="360"/>
        <v>2840456.9836222604</v>
      </c>
      <c r="AC333">
        <f t="shared" si="361"/>
        <v>7754281.0580077842</v>
      </c>
      <c r="AD333">
        <f t="shared" si="362"/>
        <v>-2564804.974747695</v>
      </c>
      <c r="AE333">
        <f t="shared" si="390"/>
        <v>-0.3307598674282049</v>
      </c>
      <c r="AF333">
        <f t="shared" si="363"/>
        <v>2840456.9836222604</v>
      </c>
      <c r="AG333">
        <f t="shared" si="374"/>
        <v>0</v>
      </c>
      <c r="AH333" s="1"/>
    </row>
    <row r="334" spans="5:34" x14ac:dyDescent="0.35">
      <c r="E334" t="e">
        <f t="shared" ref="E334" si="428">(F334-F333)/F333</f>
        <v>#DIV/0!</v>
      </c>
      <c r="F334" t="e">
        <f t="shared" si="376"/>
        <v>#DIV/0!</v>
      </c>
      <c r="H334" s="10">
        <f t="shared" si="365"/>
        <v>44187</v>
      </c>
      <c r="I334">
        <v>307</v>
      </c>
      <c r="J334">
        <f t="shared" si="366"/>
        <v>5159543.0163777396</v>
      </c>
      <c r="K334">
        <f t="shared" si="355"/>
        <v>0</v>
      </c>
      <c r="L334">
        <f t="shared" si="367"/>
        <v>0</v>
      </c>
      <c r="M334">
        <f t="shared" si="356"/>
        <v>0</v>
      </c>
      <c r="N334">
        <f t="shared" si="368"/>
        <v>0</v>
      </c>
      <c r="O334">
        <f t="shared" si="369"/>
        <v>0</v>
      </c>
      <c r="P334">
        <f t="shared" si="357"/>
        <v>0</v>
      </c>
      <c r="Q334">
        <f t="shared" si="358"/>
        <v>0</v>
      </c>
      <c r="R334">
        <f t="shared" si="359"/>
        <v>0</v>
      </c>
      <c r="S334">
        <f t="shared" si="370"/>
        <v>1</v>
      </c>
      <c r="T334">
        <f>IF(I334&gt;$J$5,VLOOKUP(I334-$J$5,I$27:K$568,3,FALSE),0)</f>
        <v>0</v>
      </c>
      <c r="U334">
        <f>IF(I334&gt;$J$6,VLOOKUP(I334-$J$6,I$27:J$568,2,FALSE),0)</f>
        <v>5159543.0163777396</v>
      </c>
      <c r="V334">
        <f t="shared" si="377"/>
        <v>0</v>
      </c>
      <c r="W334">
        <f t="shared" si="371"/>
        <v>0</v>
      </c>
      <c r="X334">
        <f t="shared" si="372"/>
        <v>0</v>
      </c>
      <c r="Y334">
        <f t="shared" si="378"/>
        <v>245718.94199221575</v>
      </c>
      <c r="Z334">
        <f t="shared" si="379"/>
        <v>4913824.0743855229</v>
      </c>
      <c r="AA334">
        <f t="shared" si="373"/>
        <v>4695184.1449037436</v>
      </c>
      <c r="AB334">
        <f t="shared" si="360"/>
        <v>2840456.9836222604</v>
      </c>
      <c r="AC334">
        <f t="shared" si="361"/>
        <v>7754281.0580077842</v>
      </c>
      <c r="AD334">
        <f t="shared" si="362"/>
        <v>-2564804.974747695</v>
      </c>
      <c r="AE334">
        <f t="shared" si="390"/>
        <v>-0.3307598674282049</v>
      </c>
      <c r="AF334">
        <f t="shared" si="363"/>
        <v>2840456.9836222604</v>
      </c>
      <c r="AG334">
        <f t="shared" si="374"/>
        <v>0</v>
      </c>
      <c r="AH334" s="1"/>
    </row>
    <row r="335" spans="5:34" x14ac:dyDescent="0.35">
      <c r="E335" t="e">
        <f t="shared" ref="E335" si="429">(F335-F334)/F334</f>
        <v>#DIV/0!</v>
      </c>
      <c r="F335" t="e">
        <f t="shared" si="376"/>
        <v>#DIV/0!</v>
      </c>
      <c r="H335" s="10">
        <f t="shared" si="365"/>
        <v>44188</v>
      </c>
      <c r="I335">
        <v>308</v>
      </c>
      <c r="J335">
        <f t="shared" si="366"/>
        <v>5159543.0163777396</v>
      </c>
      <c r="K335">
        <f t="shared" si="355"/>
        <v>0</v>
      </c>
      <c r="L335">
        <f t="shared" si="367"/>
        <v>0</v>
      </c>
      <c r="M335">
        <f t="shared" si="356"/>
        <v>0</v>
      </c>
      <c r="N335">
        <f t="shared" si="368"/>
        <v>0</v>
      </c>
      <c r="O335">
        <f t="shared" si="369"/>
        <v>0</v>
      </c>
      <c r="P335">
        <f t="shared" si="357"/>
        <v>0</v>
      </c>
      <c r="Q335">
        <f t="shared" si="358"/>
        <v>0</v>
      </c>
      <c r="R335">
        <f t="shared" si="359"/>
        <v>0</v>
      </c>
      <c r="S335">
        <f t="shared" si="370"/>
        <v>1</v>
      </c>
      <c r="T335">
        <f>IF(I335&gt;$J$5,VLOOKUP(I335-$J$5,I$27:K$568,3,FALSE),0)</f>
        <v>0</v>
      </c>
      <c r="U335">
        <f>IF(I335&gt;$J$6,VLOOKUP(I335-$J$6,I$27:J$568,2,FALSE),0)</f>
        <v>5159543.0163777396</v>
      </c>
      <c r="V335">
        <f t="shared" si="377"/>
        <v>0</v>
      </c>
      <c r="W335">
        <f t="shared" si="371"/>
        <v>0</v>
      </c>
      <c r="X335">
        <f t="shared" si="372"/>
        <v>0</v>
      </c>
      <c r="Y335">
        <f t="shared" si="378"/>
        <v>245718.94199221575</v>
      </c>
      <c r="Z335">
        <f t="shared" si="379"/>
        <v>4913824.0743855229</v>
      </c>
      <c r="AA335">
        <f t="shared" si="373"/>
        <v>4695184.1449037436</v>
      </c>
      <c r="AB335">
        <f t="shared" si="360"/>
        <v>2840456.9836222604</v>
      </c>
      <c r="AC335">
        <f t="shared" si="361"/>
        <v>7754281.0580077842</v>
      </c>
      <c r="AD335">
        <f t="shared" si="362"/>
        <v>-2564804.974747695</v>
      </c>
      <c r="AE335">
        <f t="shared" si="390"/>
        <v>-0.3307598674282049</v>
      </c>
      <c r="AF335">
        <f t="shared" si="363"/>
        <v>2840456.9836222604</v>
      </c>
      <c r="AG335">
        <f t="shared" si="374"/>
        <v>0</v>
      </c>
      <c r="AH335" s="1"/>
    </row>
    <row r="336" spans="5:34" x14ac:dyDescent="0.35">
      <c r="E336" t="e">
        <f t="shared" ref="E336" si="430">(F336-F335)/F335</f>
        <v>#DIV/0!</v>
      </c>
      <c r="F336" t="e">
        <f t="shared" si="376"/>
        <v>#DIV/0!</v>
      </c>
      <c r="H336" s="10">
        <f t="shared" si="365"/>
        <v>44189</v>
      </c>
      <c r="I336">
        <v>309</v>
      </c>
      <c r="J336">
        <f t="shared" si="366"/>
        <v>5159543.0163777396</v>
      </c>
      <c r="K336">
        <f t="shared" si="355"/>
        <v>0</v>
      </c>
      <c r="L336">
        <f t="shared" si="367"/>
        <v>0</v>
      </c>
      <c r="M336">
        <f t="shared" si="356"/>
        <v>0</v>
      </c>
      <c r="N336">
        <f t="shared" si="368"/>
        <v>0</v>
      </c>
      <c r="O336">
        <f t="shared" si="369"/>
        <v>0</v>
      </c>
      <c r="P336">
        <f t="shared" si="357"/>
        <v>0</v>
      </c>
      <c r="Q336">
        <f t="shared" si="358"/>
        <v>0</v>
      </c>
      <c r="R336">
        <f t="shared" si="359"/>
        <v>0</v>
      </c>
      <c r="S336">
        <f t="shared" si="370"/>
        <v>1</v>
      </c>
      <c r="T336">
        <f>IF(I336&gt;$J$5,VLOOKUP(I336-$J$5,I$27:K$568,3,FALSE),0)</f>
        <v>0</v>
      </c>
      <c r="U336">
        <f>IF(I336&gt;$J$6,VLOOKUP(I336-$J$6,I$27:J$568,2,FALSE),0)</f>
        <v>5159543.0163777396</v>
      </c>
      <c r="V336">
        <f t="shared" si="377"/>
        <v>0</v>
      </c>
      <c r="W336">
        <f t="shared" si="371"/>
        <v>0</v>
      </c>
      <c r="X336">
        <f t="shared" si="372"/>
        <v>0</v>
      </c>
      <c r="Y336">
        <f t="shared" si="378"/>
        <v>245718.94199221575</v>
      </c>
      <c r="Z336">
        <f t="shared" si="379"/>
        <v>4913824.0743855229</v>
      </c>
      <c r="AA336">
        <f t="shared" si="373"/>
        <v>4695184.1449037436</v>
      </c>
      <c r="AB336">
        <f t="shared" si="360"/>
        <v>2840456.9836222604</v>
      </c>
      <c r="AC336">
        <f t="shared" si="361"/>
        <v>7754281.0580077842</v>
      </c>
      <c r="AD336">
        <f t="shared" si="362"/>
        <v>-2564804.974747695</v>
      </c>
      <c r="AE336">
        <f t="shared" si="390"/>
        <v>-0.3307598674282049</v>
      </c>
      <c r="AF336">
        <f t="shared" si="363"/>
        <v>2840456.9836222604</v>
      </c>
      <c r="AG336">
        <f t="shared" si="374"/>
        <v>0</v>
      </c>
      <c r="AH336" s="1"/>
    </row>
    <row r="337" spans="5:34" x14ac:dyDescent="0.35">
      <c r="E337" t="e">
        <f t="shared" ref="E337" si="431">(F337-F336)/F336</f>
        <v>#DIV/0!</v>
      </c>
      <c r="F337" t="e">
        <f t="shared" si="376"/>
        <v>#DIV/0!</v>
      </c>
      <c r="H337" s="10">
        <f t="shared" si="365"/>
        <v>44190</v>
      </c>
      <c r="I337">
        <v>310</v>
      </c>
      <c r="J337">
        <f t="shared" si="366"/>
        <v>5159543.0163777396</v>
      </c>
      <c r="K337">
        <f t="shared" si="355"/>
        <v>0</v>
      </c>
      <c r="L337">
        <f t="shared" si="367"/>
        <v>0</v>
      </c>
      <c r="M337">
        <f t="shared" si="356"/>
        <v>0</v>
      </c>
      <c r="N337">
        <f t="shared" si="368"/>
        <v>0</v>
      </c>
      <c r="O337">
        <f t="shared" si="369"/>
        <v>0</v>
      </c>
      <c r="P337">
        <f t="shared" si="357"/>
        <v>0</v>
      </c>
      <c r="Q337">
        <f t="shared" si="358"/>
        <v>0</v>
      </c>
      <c r="R337">
        <f t="shared" si="359"/>
        <v>0</v>
      </c>
      <c r="S337">
        <f t="shared" si="370"/>
        <v>1</v>
      </c>
      <c r="T337">
        <f>IF(I337&gt;$J$5,VLOOKUP(I337-$J$5,I$27:K$568,3,FALSE),0)</f>
        <v>0</v>
      </c>
      <c r="U337">
        <f>IF(I337&gt;$J$6,VLOOKUP(I337-$J$6,I$27:J$568,2,FALSE),0)</f>
        <v>5159543.0163777396</v>
      </c>
      <c r="V337">
        <f t="shared" si="377"/>
        <v>0</v>
      </c>
      <c r="W337">
        <f t="shared" si="371"/>
        <v>0</v>
      </c>
      <c r="X337">
        <f t="shared" si="372"/>
        <v>0</v>
      </c>
      <c r="Y337">
        <f t="shared" si="378"/>
        <v>245718.94199221575</v>
      </c>
      <c r="Z337">
        <f t="shared" si="379"/>
        <v>4913824.0743855229</v>
      </c>
      <c r="AA337">
        <f t="shared" si="373"/>
        <v>4695184.1449037436</v>
      </c>
      <c r="AB337">
        <f t="shared" si="360"/>
        <v>2840456.9836222604</v>
      </c>
      <c r="AC337">
        <f t="shared" si="361"/>
        <v>7754281.0580077842</v>
      </c>
      <c r="AD337">
        <f t="shared" si="362"/>
        <v>-2564804.974747695</v>
      </c>
      <c r="AE337">
        <f t="shared" si="390"/>
        <v>-0.3307598674282049</v>
      </c>
      <c r="AF337">
        <f t="shared" si="363"/>
        <v>2840456.9836222604</v>
      </c>
      <c r="AG337">
        <f t="shared" si="374"/>
        <v>0</v>
      </c>
      <c r="AH337" s="1"/>
    </row>
    <row r="338" spans="5:34" x14ac:dyDescent="0.35">
      <c r="E338" t="e">
        <f t="shared" ref="E338" si="432">(F338-F337)/F337</f>
        <v>#DIV/0!</v>
      </c>
      <c r="F338" t="e">
        <f t="shared" si="376"/>
        <v>#DIV/0!</v>
      </c>
      <c r="H338" s="10">
        <f t="shared" si="365"/>
        <v>44191</v>
      </c>
      <c r="I338">
        <v>311</v>
      </c>
      <c r="J338">
        <f t="shared" si="366"/>
        <v>5159543.0163777396</v>
      </c>
      <c r="K338">
        <f t="shared" si="355"/>
        <v>0</v>
      </c>
      <c r="L338">
        <f t="shared" si="367"/>
        <v>0</v>
      </c>
      <c r="M338">
        <f t="shared" si="356"/>
        <v>0</v>
      </c>
      <c r="N338">
        <f t="shared" si="368"/>
        <v>0</v>
      </c>
      <c r="O338">
        <f t="shared" si="369"/>
        <v>0</v>
      </c>
      <c r="P338">
        <f t="shared" si="357"/>
        <v>0</v>
      </c>
      <c r="Q338">
        <f t="shared" si="358"/>
        <v>0</v>
      </c>
      <c r="R338">
        <f t="shared" si="359"/>
        <v>0</v>
      </c>
      <c r="S338">
        <f t="shared" si="370"/>
        <v>1</v>
      </c>
      <c r="T338">
        <f>IF(I338&gt;$J$5,VLOOKUP(I338-$J$5,I$27:K$568,3,FALSE),0)</f>
        <v>0</v>
      </c>
      <c r="U338">
        <f>IF(I338&gt;$J$6,VLOOKUP(I338-$J$6,I$27:J$568,2,FALSE),0)</f>
        <v>5159543.0163777396</v>
      </c>
      <c r="V338">
        <f t="shared" si="377"/>
        <v>0</v>
      </c>
      <c r="W338">
        <f t="shared" si="371"/>
        <v>0</v>
      </c>
      <c r="X338">
        <f t="shared" si="372"/>
        <v>0</v>
      </c>
      <c r="Y338">
        <f t="shared" si="378"/>
        <v>245718.94199221575</v>
      </c>
      <c r="Z338">
        <f t="shared" si="379"/>
        <v>4913824.0743855229</v>
      </c>
      <c r="AA338">
        <f t="shared" si="373"/>
        <v>4695184.1449037436</v>
      </c>
      <c r="AB338">
        <f t="shared" si="360"/>
        <v>2840456.9836222604</v>
      </c>
      <c r="AC338">
        <f t="shared" si="361"/>
        <v>7754281.0580077842</v>
      </c>
      <c r="AD338">
        <f t="shared" si="362"/>
        <v>-2564804.974747695</v>
      </c>
      <c r="AE338">
        <f t="shared" si="390"/>
        <v>-0.3307598674282049</v>
      </c>
      <c r="AF338">
        <f t="shared" si="363"/>
        <v>2840456.9836222604</v>
      </c>
      <c r="AG338">
        <f t="shared" si="374"/>
        <v>0</v>
      </c>
      <c r="AH338" s="1"/>
    </row>
    <row r="339" spans="5:34" x14ac:dyDescent="0.35">
      <c r="E339" t="e">
        <f t="shared" ref="E339" si="433">(F339-F338)/F338</f>
        <v>#DIV/0!</v>
      </c>
      <c r="F339" t="e">
        <f t="shared" si="376"/>
        <v>#DIV/0!</v>
      </c>
      <c r="H339" s="10">
        <f t="shared" si="365"/>
        <v>44192</v>
      </c>
      <c r="I339">
        <v>312</v>
      </c>
      <c r="J339">
        <f t="shared" si="366"/>
        <v>5159543.0163777396</v>
      </c>
      <c r="K339">
        <f t="shared" si="355"/>
        <v>0</v>
      </c>
      <c r="L339">
        <f t="shared" si="367"/>
        <v>0</v>
      </c>
      <c r="M339">
        <f t="shared" si="356"/>
        <v>0</v>
      </c>
      <c r="N339">
        <f t="shared" si="368"/>
        <v>0</v>
      </c>
      <c r="O339">
        <f t="shared" si="369"/>
        <v>0</v>
      </c>
      <c r="P339">
        <f t="shared" si="357"/>
        <v>0</v>
      </c>
      <c r="Q339">
        <f t="shared" si="358"/>
        <v>0</v>
      </c>
      <c r="R339">
        <f t="shared" si="359"/>
        <v>0</v>
      </c>
      <c r="S339">
        <f t="shared" si="370"/>
        <v>1</v>
      </c>
      <c r="T339">
        <f>IF(I339&gt;$J$5,VLOOKUP(I339-$J$5,I$27:K$568,3,FALSE),0)</f>
        <v>0</v>
      </c>
      <c r="U339">
        <f>IF(I339&gt;$J$6,VLOOKUP(I339-$J$6,I$27:J$568,2,FALSE),0)</f>
        <v>5159543.0163777396</v>
      </c>
      <c r="V339">
        <f t="shared" si="377"/>
        <v>0</v>
      </c>
      <c r="W339">
        <f t="shared" si="371"/>
        <v>0</v>
      </c>
      <c r="X339">
        <f t="shared" si="372"/>
        <v>0</v>
      </c>
      <c r="Y339">
        <f t="shared" si="378"/>
        <v>245718.94199221575</v>
      </c>
      <c r="Z339">
        <f t="shared" si="379"/>
        <v>4913824.0743855229</v>
      </c>
      <c r="AA339">
        <f t="shared" si="373"/>
        <v>4695184.1449037436</v>
      </c>
      <c r="AB339">
        <f t="shared" si="360"/>
        <v>2840456.9836222604</v>
      </c>
      <c r="AC339">
        <f t="shared" si="361"/>
        <v>7754281.0580077842</v>
      </c>
      <c r="AD339">
        <f t="shared" si="362"/>
        <v>-2564804.974747695</v>
      </c>
      <c r="AE339">
        <f t="shared" si="390"/>
        <v>-0.3307598674282049</v>
      </c>
      <c r="AF339">
        <f t="shared" si="363"/>
        <v>2840456.9836222604</v>
      </c>
      <c r="AG339">
        <f t="shared" si="374"/>
        <v>0</v>
      </c>
      <c r="AH339" s="1"/>
    </row>
    <row r="340" spans="5:34" x14ac:dyDescent="0.35">
      <c r="E340" t="e">
        <f t="shared" ref="E340" si="434">(F340-F339)/F339</f>
        <v>#DIV/0!</v>
      </c>
      <c r="F340" t="e">
        <f t="shared" si="376"/>
        <v>#DIV/0!</v>
      </c>
      <c r="H340" s="10">
        <f t="shared" si="365"/>
        <v>44193</v>
      </c>
      <c r="I340">
        <v>313</v>
      </c>
      <c r="J340">
        <f t="shared" si="366"/>
        <v>5159543.0163777396</v>
      </c>
      <c r="K340">
        <f t="shared" si="355"/>
        <v>0</v>
      </c>
      <c r="L340">
        <f t="shared" si="367"/>
        <v>0</v>
      </c>
      <c r="M340">
        <f t="shared" si="356"/>
        <v>0</v>
      </c>
      <c r="N340">
        <f t="shared" si="368"/>
        <v>0</v>
      </c>
      <c r="O340">
        <f t="shared" si="369"/>
        <v>0</v>
      </c>
      <c r="P340">
        <f t="shared" si="357"/>
        <v>0</v>
      </c>
      <c r="Q340">
        <f t="shared" si="358"/>
        <v>0</v>
      </c>
      <c r="R340">
        <f t="shared" si="359"/>
        <v>0</v>
      </c>
      <c r="S340">
        <f t="shared" si="370"/>
        <v>1</v>
      </c>
      <c r="T340">
        <f>IF(I340&gt;$J$5,VLOOKUP(I340-$J$5,I$27:K$568,3,FALSE),0)</f>
        <v>0</v>
      </c>
      <c r="U340">
        <f>IF(I340&gt;$J$6,VLOOKUP(I340-$J$6,I$27:J$568,2,FALSE),0)</f>
        <v>5159543.0163777396</v>
      </c>
      <c r="V340">
        <f t="shared" si="377"/>
        <v>0</v>
      </c>
      <c r="W340">
        <f t="shared" si="371"/>
        <v>0</v>
      </c>
      <c r="X340">
        <f t="shared" si="372"/>
        <v>0</v>
      </c>
      <c r="Y340">
        <f t="shared" si="378"/>
        <v>245718.94199221575</v>
      </c>
      <c r="Z340">
        <f t="shared" si="379"/>
        <v>4913824.0743855229</v>
      </c>
      <c r="AA340">
        <f t="shared" si="373"/>
        <v>4695184.1449037436</v>
      </c>
      <c r="AB340">
        <f t="shared" si="360"/>
        <v>2840456.9836222604</v>
      </c>
      <c r="AC340">
        <f t="shared" si="361"/>
        <v>7754281.0580077842</v>
      </c>
      <c r="AD340">
        <f t="shared" si="362"/>
        <v>-2564804.974747695</v>
      </c>
      <c r="AE340">
        <f t="shared" si="390"/>
        <v>-0.3307598674282049</v>
      </c>
      <c r="AF340">
        <f t="shared" si="363"/>
        <v>2840456.9836222604</v>
      </c>
      <c r="AG340">
        <f t="shared" si="374"/>
        <v>0</v>
      </c>
      <c r="AH340" s="1"/>
    </row>
    <row r="341" spans="5:34" x14ac:dyDescent="0.35">
      <c r="E341" t="e">
        <f t="shared" ref="E341" si="435">(F341-F340)/F340</f>
        <v>#DIV/0!</v>
      </c>
      <c r="F341" t="e">
        <f t="shared" si="376"/>
        <v>#DIV/0!</v>
      </c>
      <c r="H341" s="10">
        <f t="shared" si="365"/>
        <v>44194</v>
      </c>
      <c r="I341">
        <v>314</v>
      </c>
      <c r="J341">
        <f t="shared" si="366"/>
        <v>5159543.0163777396</v>
      </c>
      <c r="K341">
        <f t="shared" si="355"/>
        <v>0</v>
      </c>
      <c r="L341">
        <f t="shared" si="367"/>
        <v>0</v>
      </c>
      <c r="M341">
        <f t="shared" si="356"/>
        <v>0</v>
      </c>
      <c r="N341">
        <f t="shared" si="368"/>
        <v>0</v>
      </c>
      <c r="O341">
        <f t="shared" si="369"/>
        <v>0</v>
      </c>
      <c r="P341">
        <f t="shared" si="357"/>
        <v>0</v>
      </c>
      <c r="Q341">
        <f t="shared" si="358"/>
        <v>0</v>
      </c>
      <c r="R341">
        <f t="shared" si="359"/>
        <v>0</v>
      </c>
      <c r="S341">
        <f t="shared" si="370"/>
        <v>1</v>
      </c>
      <c r="T341">
        <f>IF(I341&gt;$J$5,VLOOKUP(I341-$J$5,I$27:K$568,3,FALSE),0)</f>
        <v>0</v>
      </c>
      <c r="U341">
        <f>IF(I341&gt;$J$6,VLOOKUP(I341-$J$6,I$27:J$568,2,FALSE),0)</f>
        <v>5159543.0163777396</v>
      </c>
      <c r="V341">
        <f t="shared" si="377"/>
        <v>0</v>
      </c>
      <c r="W341">
        <f t="shared" si="371"/>
        <v>0</v>
      </c>
      <c r="X341">
        <f t="shared" si="372"/>
        <v>0</v>
      </c>
      <c r="Y341">
        <f t="shared" si="378"/>
        <v>245718.94199221575</v>
      </c>
      <c r="Z341">
        <f t="shared" si="379"/>
        <v>4913824.0743855229</v>
      </c>
      <c r="AA341">
        <f t="shared" si="373"/>
        <v>4695184.1449037436</v>
      </c>
      <c r="AB341">
        <f t="shared" si="360"/>
        <v>2840456.9836222604</v>
      </c>
      <c r="AC341">
        <f t="shared" si="361"/>
        <v>7754281.0580077842</v>
      </c>
      <c r="AD341">
        <f t="shared" si="362"/>
        <v>-2564804.974747695</v>
      </c>
      <c r="AE341">
        <f t="shared" si="390"/>
        <v>-0.3307598674282049</v>
      </c>
      <c r="AF341">
        <f t="shared" si="363"/>
        <v>2840456.9836222604</v>
      </c>
      <c r="AG341">
        <f t="shared" si="374"/>
        <v>0</v>
      </c>
      <c r="AH341" s="1"/>
    </row>
    <row r="342" spans="5:34" x14ac:dyDescent="0.35">
      <c r="E342" t="e">
        <f t="shared" ref="E342" si="436">(F342-F341)/F341</f>
        <v>#DIV/0!</v>
      </c>
      <c r="F342" t="e">
        <f t="shared" si="376"/>
        <v>#DIV/0!</v>
      </c>
      <c r="H342" s="10">
        <f t="shared" si="365"/>
        <v>44195</v>
      </c>
      <c r="I342">
        <v>315</v>
      </c>
      <c r="J342">
        <f t="shared" si="366"/>
        <v>5159543.0163777396</v>
      </c>
      <c r="K342">
        <f t="shared" si="355"/>
        <v>0</v>
      </c>
      <c r="L342">
        <f t="shared" si="367"/>
        <v>0</v>
      </c>
      <c r="M342">
        <f t="shared" si="356"/>
        <v>0</v>
      </c>
      <c r="N342">
        <f t="shared" si="368"/>
        <v>0</v>
      </c>
      <c r="O342">
        <f t="shared" si="369"/>
        <v>0</v>
      </c>
      <c r="P342">
        <f t="shared" si="357"/>
        <v>0</v>
      </c>
      <c r="Q342">
        <f t="shared" si="358"/>
        <v>0</v>
      </c>
      <c r="R342">
        <f t="shared" si="359"/>
        <v>0</v>
      </c>
      <c r="S342">
        <f t="shared" si="370"/>
        <v>1</v>
      </c>
      <c r="T342">
        <f>IF(I342&gt;$J$5,VLOOKUP(I342-$J$5,I$27:K$568,3,FALSE),0)</f>
        <v>0</v>
      </c>
      <c r="U342">
        <f>IF(I342&gt;$J$6,VLOOKUP(I342-$J$6,I$27:J$568,2,FALSE),0)</f>
        <v>5159543.0163777396</v>
      </c>
      <c r="V342">
        <f t="shared" si="377"/>
        <v>0</v>
      </c>
      <c r="W342">
        <f t="shared" si="371"/>
        <v>0</v>
      </c>
      <c r="X342">
        <f t="shared" si="372"/>
        <v>0</v>
      </c>
      <c r="Y342">
        <f t="shared" si="378"/>
        <v>245718.94199221575</v>
      </c>
      <c r="Z342">
        <f t="shared" si="379"/>
        <v>4913824.0743855229</v>
      </c>
      <c r="AA342">
        <f t="shared" si="373"/>
        <v>4695184.1449037436</v>
      </c>
      <c r="AB342">
        <f t="shared" si="360"/>
        <v>2840456.9836222604</v>
      </c>
      <c r="AC342">
        <f t="shared" si="361"/>
        <v>7754281.0580077842</v>
      </c>
      <c r="AD342">
        <f t="shared" si="362"/>
        <v>-2564804.974747695</v>
      </c>
      <c r="AE342">
        <f t="shared" si="390"/>
        <v>-0.3307598674282049</v>
      </c>
      <c r="AF342">
        <f t="shared" si="363"/>
        <v>2840456.9836222604</v>
      </c>
      <c r="AG342">
        <f t="shared" si="374"/>
        <v>0</v>
      </c>
      <c r="AH342" s="1"/>
    </row>
    <row r="343" spans="5:34" x14ac:dyDescent="0.35">
      <c r="E343" t="e">
        <f t="shared" ref="E343" si="437">(F343-F342)/F342</f>
        <v>#DIV/0!</v>
      </c>
      <c r="F343" t="e">
        <f t="shared" si="376"/>
        <v>#DIV/0!</v>
      </c>
      <c r="H343" s="10">
        <f t="shared" si="365"/>
        <v>44196</v>
      </c>
      <c r="I343">
        <v>316</v>
      </c>
      <c r="J343">
        <f t="shared" si="366"/>
        <v>5159543.0163777396</v>
      </c>
      <c r="K343">
        <f t="shared" si="355"/>
        <v>0</v>
      </c>
      <c r="L343">
        <f t="shared" si="367"/>
        <v>0</v>
      </c>
      <c r="M343">
        <f t="shared" si="356"/>
        <v>0</v>
      </c>
      <c r="N343">
        <f t="shared" si="368"/>
        <v>0</v>
      </c>
      <c r="O343">
        <f t="shared" si="369"/>
        <v>0</v>
      </c>
      <c r="P343">
        <f t="shared" si="357"/>
        <v>0</v>
      </c>
      <c r="Q343">
        <f t="shared" si="358"/>
        <v>0</v>
      </c>
      <c r="R343">
        <f t="shared" si="359"/>
        <v>0</v>
      </c>
      <c r="S343">
        <f t="shared" si="370"/>
        <v>1</v>
      </c>
      <c r="T343">
        <f>IF(I343&gt;$J$5,VLOOKUP(I343-$J$5,I$27:K$568,3,FALSE),0)</f>
        <v>0</v>
      </c>
      <c r="U343">
        <f>IF(I343&gt;$J$6,VLOOKUP(I343-$J$6,I$27:J$568,2,FALSE),0)</f>
        <v>5159543.0163777396</v>
      </c>
      <c r="V343">
        <f t="shared" si="377"/>
        <v>0</v>
      </c>
      <c r="W343">
        <f t="shared" si="371"/>
        <v>0</v>
      </c>
      <c r="X343">
        <f t="shared" si="372"/>
        <v>0</v>
      </c>
      <c r="Y343">
        <f t="shared" si="378"/>
        <v>245718.94199221575</v>
      </c>
      <c r="Z343">
        <f t="shared" si="379"/>
        <v>4913824.0743855229</v>
      </c>
      <c r="AA343">
        <f t="shared" si="373"/>
        <v>4695184.1449037436</v>
      </c>
      <c r="AB343">
        <f t="shared" si="360"/>
        <v>2840456.9836222604</v>
      </c>
      <c r="AC343">
        <f t="shared" si="361"/>
        <v>7754281.0580077842</v>
      </c>
      <c r="AD343">
        <f t="shared" si="362"/>
        <v>-2564804.974747695</v>
      </c>
      <c r="AE343">
        <f t="shared" si="390"/>
        <v>-0.3307598674282049</v>
      </c>
      <c r="AF343">
        <f t="shared" si="363"/>
        <v>2840456.9836222604</v>
      </c>
      <c r="AG343">
        <f t="shared" si="374"/>
        <v>0</v>
      </c>
      <c r="AH343" s="1"/>
    </row>
    <row r="344" spans="5:34" x14ac:dyDescent="0.35">
      <c r="E344" t="e">
        <f t="shared" ref="E344" si="438">(F344-F343)/F343</f>
        <v>#DIV/0!</v>
      </c>
      <c r="F344" t="e">
        <f t="shared" si="376"/>
        <v>#DIV/0!</v>
      </c>
      <c r="H344" s="10">
        <f t="shared" si="365"/>
        <v>44197</v>
      </c>
      <c r="I344">
        <v>317</v>
      </c>
      <c r="J344">
        <f t="shared" si="366"/>
        <v>5159543.0163777396</v>
      </c>
      <c r="K344">
        <f t="shared" si="355"/>
        <v>0</v>
      </c>
      <c r="L344">
        <f t="shared" si="367"/>
        <v>0</v>
      </c>
      <c r="M344">
        <f t="shared" si="356"/>
        <v>0</v>
      </c>
      <c r="N344">
        <f t="shared" si="368"/>
        <v>0</v>
      </c>
      <c r="O344">
        <f t="shared" si="369"/>
        <v>0</v>
      </c>
      <c r="P344">
        <f t="shared" si="357"/>
        <v>0</v>
      </c>
      <c r="Q344">
        <f t="shared" si="358"/>
        <v>0</v>
      </c>
      <c r="R344">
        <f t="shared" si="359"/>
        <v>0</v>
      </c>
      <c r="S344">
        <f t="shared" si="370"/>
        <v>1</v>
      </c>
      <c r="T344">
        <f>IF(I344&gt;$J$5,VLOOKUP(I344-$J$5,I$27:K$568,3,FALSE),0)</f>
        <v>0</v>
      </c>
      <c r="U344">
        <f>IF(I344&gt;$J$6,VLOOKUP(I344-$J$6,I$27:J$568,2,FALSE),0)</f>
        <v>5159543.0163777396</v>
      </c>
      <c r="V344">
        <f t="shared" si="377"/>
        <v>0</v>
      </c>
      <c r="W344">
        <f t="shared" si="371"/>
        <v>0</v>
      </c>
      <c r="X344">
        <f t="shared" si="372"/>
        <v>0</v>
      </c>
      <c r="Y344">
        <f t="shared" si="378"/>
        <v>245718.94199221575</v>
      </c>
      <c r="Z344">
        <f t="shared" si="379"/>
        <v>4913824.0743855229</v>
      </c>
      <c r="AA344">
        <f t="shared" si="373"/>
        <v>4695184.1449037436</v>
      </c>
      <c r="AB344">
        <f t="shared" si="360"/>
        <v>2840456.9836222604</v>
      </c>
      <c r="AC344">
        <f t="shared" si="361"/>
        <v>7754281.0580077842</v>
      </c>
      <c r="AD344">
        <f t="shared" si="362"/>
        <v>-2564804.974747695</v>
      </c>
      <c r="AE344">
        <f t="shared" si="390"/>
        <v>-0.3307598674282049</v>
      </c>
      <c r="AF344">
        <f t="shared" si="363"/>
        <v>2840456.9836222604</v>
      </c>
      <c r="AG344">
        <f t="shared" si="374"/>
        <v>0</v>
      </c>
      <c r="AH344" s="1"/>
    </row>
    <row r="345" spans="5:34" x14ac:dyDescent="0.35">
      <c r="E345" t="e">
        <f t="shared" ref="E345" si="439">(F345-F344)/F344</f>
        <v>#DIV/0!</v>
      </c>
      <c r="F345" t="e">
        <f t="shared" si="376"/>
        <v>#DIV/0!</v>
      </c>
      <c r="H345" s="10">
        <f t="shared" si="365"/>
        <v>44198</v>
      </c>
      <c r="I345">
        <v>318</v>
      </c>
      <c r="J345">
        <f t="shared" si="366"/>
        <v>5159543.0163777396</v>
      </c>
      <c r="K345">
        <f t="shared" si="355"/>
        <v>0</v>
      </c>
      <c r="L345">
        <f t="shared" si="367"/>
        <v>0</v>
      </c>
      <c r="M345">
        <f t="shared" si="356"/>
        <v>0</v>
      </c>
      <c r="N345">
        <f t="shared" si="368"/>
        <v>0</v>
      </c>
      <c r="O345">
        <f t="shared" si="369"/>
        <v>0</v>
      </c>
      <c r="P345">
        <f t="shared" si="357"/>
        <v>0</v>
      </c>
      <c r="Q345">
        <f t="shared" si="358"/>
        <v>0</v>
      </c>
      <c r="R345">
        <f t="shared" si="359"/>
        <v>0</v>
      </c>
      <c r="S345">
        <f t="shared" si="370"/>
        <v>1</v>
      </c>
      <c r="T345">
        <f>IF(I345&gt;$J$5,VLOOKUP(I345-$J$5,I$27:K$568,3,FALSE),0)</f>
        <v>0</v>
      </c>
      <c r="U345">
        <f>IF(I345&gt;$J$6,VLOOKUP(I345-$J$6,I$27:J$568,2,FALSE),0)</f>
        <v>5159543.0163777396</v>
      </c>
      <c r="V345">
        <f t="shared" si="377"/>
        <v>0</v>
      </c>
      <c r="W345">
        <f t="shared" si="371"/>
        <v>0</v>
      </c>
      <c r="X345">
        <f t="shared" si="372"/>
        <v>0</v>
      </c>
      <c r="Y345">
        <f t="shared" si="378"/>
        <v>245718.94199221575</v>
      </c>
      <c r="Z345">
        <f t="shared" si="379"/>
        <v>4913824.0743855229</v>
      </c>
      <c r="AA345">
        <f t="shared" si="373"/>
        <v>4695184.1449037436</v>
      </c>
      <c r="AB345">
        <f t="shared" si="360"/>
        <v>2840456.9836222604</v>
      </c>
      <c r="AC345">
        <f t="shared" si="361"/>
        <v>7754281.0580077842</v>
      </c>
      <c r="AD345">
        <f t="shared" si="362"/>
        <v>-2564804.974747695</v>
      </c>
      <c r="AE345">
        <f t="shared" si="390"/>
        <v>-0.3307598674282049</v>
      </c>
      <c r="AF345">
        <f t="shared" si="363"/>
        <v>2840456.9836222604</v>
      </c>
      <c r="AG345">
        <f t="shared" si="374"/>
        <v>0</v>
      </c>
      <c r="AH345" s="1"/>
    </row>
    <row r="346" spans="5:34" x14ac:dyDescent="0.35">
      <c r="E346" t="e">
        <f t="shared" ref="E346" si="440">(F346-F345)/F345</f>
        <v>#DIV/0!</v>
      </c>
      <c r="F346" t="e">
        <f t="shared" si="376"/>
        <v>#DIV/0!</v>
      </c>
      <c r="H346" s="10">
        <f t="shared" si="365"/>
        <v>44199</v>
      </c>
      <c r="I346">
        <v>319</v>
      </c>
      <c r="J346">
        <f t="shared" si="366"/>
        <v>5159543.0163777396</v>
      </c>
      <c r="K346">
        <f t="shared" si="355"/>
        <v>0</v>
      </c>
      <c r="L346">
        <f t="shared" si="367"/>
        <v>0</v>
      </c>
      <c r="M346">
        <f t="shared" si="356"/>
        <v>0</v>
      </c>
      <c r="N346">
        <f t="shared" si="368"/>
        <v>0</v>
      </c>
      <c r="O346">
        <f t="shared" si="369"/>
        <v>0</v>
      </c>
      <c r="P346">
        <f t="shared" si="357"/>
        <v>0</v>
      </c>
      <c r="Q346">
        <f t="shared" si="358"/>
        <v>0</v>
      </c>
      <c r="R346">
        <f t="shared" si="359"/>
        <v>0</v>
      </c>
      <c r="S346">
        <f t="shared" si="370"/>
        <v>1</v>
      </c>
      <c r="T346">
        <f>IF(I346&gt;$J$5,VLOOKUP(I346-$J$5,I$27:K$568,3,FALSE),0)</f>
        <v>0</v>
      </c>
      <c r="U346">
        <f>IF(I346&gt;$J$6,VLOOKUP(I346-$J$6,I$27:J$568,2,FALSE),0)</f>
        <v>5159543.0163777396</v>
      </c>
      <c r="V346">
        <f t="shared" si="377"/>
        <v>0</v>
      </c>
      <c r="W346">
        <f t="shared" si="371"/>
        <v>0</v>
      </c>
      <c r="X346">
        <f t="shared" si="372"/>
        <v>0</v>
      </c>
      <c r="Y346">
        <f t="shared" si="378"/>
        <v>245718.94199221575</v>
      </c>
      <c r="Z346">
        <f t="shared" si="379"/>
        <v>4913824.0743855229</v>
      </c>
      <c r="AA346">
        <f t="shared" si="373"/>
        <v>4695184.1449037436</v>
      </c>
      <c r="AB346">
        <f t="shared" si="360"/>
        <v>2840456.9836222604</v>
      </c>
      <c r="AC346">
        <f t="shared" si="361"/>
        <v>7754281.0580077842</v>
      </c>
      <c r="AD346">
        <f t="shared" si="362"/>
        <v>-2564804.974747695</v>
      </c>
      <c r="AE346">
        <f t="shared" si="390"/>
        <v>-0.3307598674282049</v>
      </c>
      <c r="AF346">
        <f t="shared" si="363"/>
        <v>2840456.9836222604</v>
      </c>
      <c r="AG346">
        <f t="shared" si="374"/>
        <v>0</v>
      </c>
      <c r="AH346" s="1"/>
    </row>
    <row r="347" spans="5:34" x14ac:dyDescent="0.35">
      <c r="E347" t="e">
        <f t="shared" ref="E347" si="441">(F347-F346)/F346</f>
        <v>#DIV/0!</v>
      </c>
      <c r="F347" t="e">
        <f t="shared" si="376"/>
        <v>#DIV/0!</v>
      </c>
      <c r="H347" s="10">
        <f t="shared" si="365"/>
        <v>44200</v>
      </c>
      <c r="I347">
        <v>320</v>
      </c>
      <c r="J347">
        <f t="shared" si="366"/>
        <v>5159543.0163777396</v>
      </c>
      <c r="K347">
        <f t="shared" si="355"/>
        <v>0</v>
      </c>
      <c r="L347">
        <f t="shared" si="367"/>
        <v>0</v>
      </c>
      <c r="M347">
        <f t="shared" si="356"/>
        <v>0</v>
      </c>
      <c r="N347">
        <f t="shared" si="368"/>
        <v>0</v>
      </c>
      <c r="O347">
        <f t="shared" si="369"/>
        <v>0</v>
      </c>
      <c r="P347">
        <f t="shared" si="357"/>
        <v>0</v>
      </c>
      <c r="Q347">
        <f t="shared" si="358"/>
        <v>0</v>
      </c>
      <c r="R347">
        <f t="shared" si="359"/>
        <v>0</v>
      </c>
      <c r="S347">
        <f t="shared" si="370"/>
        <v>1</v>
      </c>
      <c r="T347">
        <f>IF(I347&gt;$J$5,VLOOKUP(I347-$J$5,I$27:K$568,3,FALSE),0)</f>
        <v>0</v>
      </c>
      <c r="U347">
        <f>IF(I347&gt;$J$6,VLOOKUP(I347-$J$6,I$27:J$568,2,FALSE),0)</f>
        <v>5159543.0163777396</v>
      </c>
      <c r="V347">
        <f t="shared" si="377"/>
        <v>0</v>
      </c>
      <c r="W347">
        <f t="shared" si="371"/>
        <v>0</v>
      </c>
      <c r="X347">
        <f t="shared" si="372"/>
        <v>0</v>
      </c>
      <c r="Y347">
        <f t="shared" si="378"/>
        <v>245718.94199221575</v>
      </c>
      <c r="Z347">
        <f t="shared" si="379"/>
        <v>4913824.0743855229</v>
      </c>
      <c r="AA347">
        <f t="shared" si="373"/>
        <v>4695184.1449037436</v>
      </c>
      <c r="AB347">
        <f t="shared" si="360"/>
        <v>2840456.9836222604</v>
      </c>
      <c r="AC347">
        <f t="shared" si="361"/>
        <v>7754281.0580077842</v>
      </c>
      <c r="AD347">
        <f t="shared" si="362"/>
        <v>-2564804.974747695</v>
      </c>
      <c r="AE347">
        <f t="shared" si="390"/>
        <v>-0.3307598674282049</v>
      </c>
      <c r="AF347">
        <f t="shared" si="363"/>
        <v>2840456.9836222604</v>
      </c>
      <c r="AG347">
        <f t="shared" si="374"/>
        <v>0</v>
      </c>
      <c r="AH347" s="1"/>
    </row>
    <row r="348" spans="5:34" x14ac:dyDescent="0.35">
      <c r="E348" t="e">
        <f t="shared" ref="E348" si="442">(F348-F347)/F347</f>
        <v>#DIV/0!</v>
      </c>
      <c r="F348" t="e">
        <f t="shared" si="376"/>
        <v>#DIV/0!</v>
      </c>
      <c r="H348" s="10">
        <f t="shared" si="365"/>
        <v>44201</v>
      </c>
      <c r="I348">
        <v>321</v>
      </c>
      <c r="J348">
        <f t="shared" si="366"/>
        <v>5159543.0163777396</v>
      </c>
      <c r="K348">
        <f t="shared" ref="K348:K411" si="443">J348-U348</f>
        <v>0</v>
      </c>
      <c r="L348">
        <f t="shared" si="367"/>
        <v>0</v>
      </c>
      <c r="M348">
        <f t="shared" ref="M348:M411" si="444">MAX(K348-T348,0)</f>
        <v>0</v>
      </c>
      <c r="N348">
        <f t="shared" si="368"/>
        <v>0</v>
      </c>
      <c r="O348">
        <f t="shared" si="369"/>
        <v>0</v>
      </c>
      <c r="P348">
        <f t="shared" ref="P348:P411" si="445">MIN($J$13,O348)</f>
        <v>0</v>
      </c>
      <c r="Q348">
        <f t="shared" ref="Q348:Q411" si="446">ABS(P348-O348)</f>
        <v>0</v>
      </c>
      <c r="R348">
        <f t="shared" ref="R348:R411" si="447">IFERROR(Q348/K348,0)</f>
        <v>0</v>
      </c>
      <c r="S348">
        <f t="shared" si="370"/>
        <v>1</v>
      </c>
      <c r="T348">
        <f>IF(I348&gt;$J$5,VLOOKUP(I348-$J$5,I$27:K$568,3,FALSE),0)</f>
        <v>0</v>
      </c>
      <c r="U348">
        <f>IF(I348&gt;$J$6,VLOOKUP(I348-$J$6,I$27:J$568,2,FALSE),0)</f>
        <v>5159543.0163777396</v>
      </c>
      <c r="V348">
        <f t="shared" si="377"/>
        <v>0</v>
      </c>
      <c r="W348">
        <f t="shared" si="371"/>
        <v>0</v>
      </c>
      <c r="X348">
        <f t="shared" si="372"/>
        <v>0</v>
      </c>
      <c r="Y348">
        <f t="shared" si="378"/>
        <v>245718.94199221575</v>
      </c>
      <c r="Z348">
        <f t="shared" si="379"/>
        <v>4913824.0743855229</v>
      </c>
      <c r="AA348">
        <f t="shared" si="373"/>
        <v>4695184.1449037436</v>
      </c>
      <c r="AB348">
        <f t="shared" ref="AB348:AB411" si="448">$J$3-J348</f>
        <v>2840456.9836222604</v>
      </c>
      <c r="AC348">
        <f t="shared" ref="AC348:AC411" si="449">$J$3-Y348</f>
        <v>7754281.0580077842</v>
      </c>
      <c r="AD348">
        <f t="shared" ref="AD348:AD411" si="450">AC348-J348-U348</f>
        <v>-2564804.974747695</v>
      </c>
      <c r="AE348">
        <f t="shared" si="390"/>
        <v>-0.3307598674282049</v>
      </c>
      <c r="AF348">
        <f t="shared" ref="AF348:AF411" si="451">$J$3-J348</f>
        <v>2840456.9836222604</v>
      </c>
      <c r="AG348">
        <f t="shared" si="374"/>
        <v>0</v>
      </c>
      <c r="AH348" s="1"/>
    </row>
    <row r="349" spans="5:34" x14ac:dyDescent="0.35">
      <c r="E349" t="e">
        <f t="shared" ref="E349" si="452">(F349-F348)/F348</f>
        <v>#DIV/0!</v>
      </c>
      <c r="F349" t="e">
        <f t="shared" si="376"/>
        <v>#DIV/0!</v>
      </c>
      <c r="H349" s="10">
        <f t="shared" ref="H349:H412" si="453">$J$15+I349</f>
        <v>44202</v>
      </c>
      <c r="I349">
        <v>322</v>
      </c>
      <c r="J349">
        <f t="shared" ref="J349:J412" si="454">J348+AG348</f>
        <v>5159543.0163777396</v>
      </c>
      <c r="K349">
        <f t="shared" si="443"/>
        <v>0</v>
      </c>
      <c r="L349">
        <f t="shared" ref="L349:L412" si="455">IF(K349&gt;1,1,0)</f>
        <v>0</v>
      </c>
      <c r="M349">
        <f t="shared" si="444"/>
        <v>0</v>
      </c>
      <c r="N349">
        <f t="shared" ref="N349:N412" si="456">K349*(1-$J$12)</f>
        <v>0</v>
      </c>
      <c r="O349">
        <f t="shared" ref="O349:O412" si="457">K349*$J$12</f>
        <v>0</v>
      </c>
      <c r="P349">
        <f t="shared" si="445"/>
        <v>0</v>
      </c>
      <c r="Q349">
        <f t="shared" si="446"/>
        <v>0</v>
      </c>
      <c r="R349">
        <f t="shared" si="447"/>
        <v>0</v>
      </c>
      <c r="S349">
        <f t="shared" ref="S349:S412" si="458">1-R349</f>
        <v>1</v>
      </c>
      <c r="T349">
        <f>IF(I349&gt;$J$5,VLOOKUP(I349-$J$5,I$27:K$568,3,FALSE),0)</f>
        <v>0</v>
      </c>
      <c r="U349">
        <f>IF(I349&gt;$J$6,VLOOKUP(I349-$J$6,I$27:J$568,2,FALSE),0)</f>
        <v>5159543.0163777396</v>
      </c>
      <c r="V349">
        <f t="shared" si="377"/>
        <v>0</v>
      </c>
      <c r="W349">
        <f t="shared" ref="W349:W412" si="459">MIN(V349*$J$12,$J$13)*$J$10+MAX($J$12*V349-$J$13,0)*$J$11</f>
        <v>0</v>
      </c>
      <c r="X349">
        <f t="shared" ref="X349:X412" si="460">V349-W349</f>
        <v>0</v>
      </c>
      <c r="Y349">
        <f t="shared" si="378"/>
        <v>245718.94199221575</v>
      </c>
      <c r="Z349">
        <f t="shared" si="379"/>
        <v>4913824.0743855229</v>
      </c>
      <c r="AA349">
        <f t="shared" ref="AA349:AA413" si="461">U349*(1-$J$10)</f>
        <v>4695184.1449037436</v>
      </c>
      <c r="AB349">
        <f t="shared" si="448"/>
        <v>2840456.9836222604</v>
      </c>
      <c r="AC349">
        <f t="shared" si="449"/>
        <v>7754281.0580077842</v>
      </c>
      <c r="AD349">
        <f t="shared" si="450"/>
        <v>-2564804.974747695</v>
      </c>
      <c r="AE349">
        <f t="shared" si="390"/>
        <v>-0.3307598674282049</v>
      </c>
      <c r="AF349">
        <f t="shared" si="451"/>
        <v>2840456.9836222604</v>
      </c>
      <c r="AG349">
        <f t="shared" ref="AG349:AG412" si="462">T349*$J$7*$J$20*MAX(AE349,0)</f>
        <v>0</v>
      </c>
      <c r="AH349" s="1"/>
    </row>
    <row r="350" spans="5:34" x14ac:dyDescent="0.35">
      <c r="E350" t="e">
        <f t="shared" ref="E350" si="463">(F350-F349)/F349</f>
        <v>#DIV/0!</v>
      </c>
      <c r="F350" t="e">
        <f t="shared" ref="F350:F413" si="464">(G350-F349)/G349</f>
        <v>#DIV/0!</v>
      </c>
      <c r="H350" s="10">
        <f t="shared" si="453"/>
        <v>44203</v>
      </c>
      <c r="I350">
        <v>323</v>
      </c>
      <c r="J350">
        <f t="shared" si="454"/>
        <v>5159543.0163777396</v>
      </c>
      <c r="K350">
        <f t="shared" si="443"/>
        <v>0</v>
      </c>
      <c r="L350">
        <f t="shared" si="455"/>
        <v>0</v>
      </c>
      <c r="M350">
        <f t="shared" si="444"/>
        <v>0</v>
      </c>
      <c r="N350">
        <f t="shared" si="456"/>
        <v>0</v>
      </c>
      <c r="O350">
        <f t="shared" si="457"/>
        <v>0</v>
      </c>
      <c r="P350">
        <f t="shared" si="445"/>
        <v>0</v>
      </c>
      <c r="Q350">
        <f t="shared" si="446"/>
        <v>0</v>
      </c>
      <c r="R350">
        <f t="shared" si="447"/>
        <v>0</v>
      </c>
      <c r="S350">
        <f t="shared" si="458"/>
        <v>1</v>
      </c>
      <c r="T350">
        <f>IF(I350&gt;$J$5,VLOOKUP(I350-$J$5,I$27:K$568,3,FALSE),0)</f>
        <v>0</v>
      </c>
      <c r="U350">
        <f>IF(I350&gt;$J$6,VLOOKUP(I350-$J$6,I$27:J$568,2,FALSE),0)</f>
        <v>5159543.0163777396</v>
      </c>
      <c r="V350">
        <f t="shared" ref="V350:V413" si="465">U350-U349</f>
        <v>0</v>
      </c>
      <c r="W350">
        <f t="shared" si="459"/>
        <v>0</v>
      </c>
      <c r="X350">
        <f t="shared" si="460"/>
        <v>0</v>
      </c>
      <c r="Y350">
        <f t="shared" ref="Y350:Y413" si="466">Y349+W350</f>
        <v>245718.94199221575</v>
      </c>
      <c r="Z350">
        <f t="shared" ref="Z350:Z413" si="467">Z349+X350</f>
        <v>4913824.0743855229</v>
      </c>
      <c r="AA350">
        <f t="shared" si="461"/>
        <v>4695184.1449037436</v>
      </c>
      <c r="AB350">
        <f t="shared" si="448"/>
        <v>2840456.9836222604</v>
      </c>
      <c r="AC350">
        <f t="shared" si="449"/>
        <v>7754281.0580077842</v>
      </c>
      <c r="AD350">
        <f t="shared" si="450"/>
        <v>-2564804.974747695</v>
      </c>
      <c r="AE350">
        <f t="shared" si="390"/>
        <v>-0.3307598674282049</v>
      </c>
      <c r="AF350">
        <f t="shared" si="451"/>
        <v>2840456.9836222604</v>
      </c>
      <c r="AG350">
        <f t="shared" si="462"/>
        <v>0</v>
      </c>
      <c r="AH350" s="1"/>
    </row>
    <row r="351" spans="5:34" x14ac:dyDescent="0.35">
      <c r="E351" t="e">
        <f t="shared" ref="E351" si="468">(F351-F350)/F350</f>
        <v>#DIV/0!</v>
      </c>
      <c r="F351" t="e">
        <f t="shared" si="464"/>
        <v>#DIV/0!</v>
      </c>
      <c r="H351" s="10">
        <f t="shared" si="453"/>
        <v>44204</v>
      </c>
      <c r="I351">
        <v>324</v>
      </c>
      <c r="J351">
        <f t="shared" si="454"/>
        <v>5159543.0163777396</v>
      </c>
      <c r="K351">
        <f t="shared" si="443"/>
        <v>0</v>
      </c>
      <c r="L351">
        <f t="shared" si="455"/>
        <v>0</v>
      </c>
      <c r="M351">
        <f t="shared" si="444"/>
        <v>0</v>
      </c>
      <c r="N351">
        <f t="shared" si="456"/>
        <v>0</v>
      </c>
      <c r="O351">
        <f t="shared" si="457"/>
        <v>0</v>
      </c>
      <c r="P351">
        <f t="shared" si="445"/>
        <v>0</v>
      </c>
      <c r="Q351">
        <f t="shared" si="446"/>
        <v>0</v>
      </c>
      <c r="R351">
        <f t="shared" si="447"/>
        <v>0</v>
      </c>
      <c r="S351">
        <f t="shared" si="458"/>
        <v>1</v>
      </c>
      <c r="T351">
        <f>IF(I351&gt;$J$5,VLOOKUP(I351-$J$5,I$27:K$568,3,FALSE),0)</f>
        <v>0</v>
      </c>
      <c r="U351">
        <f>IF(I351&gt;$J$6,VLOOKUP(I351-$J$6,I$27:J$568,2,FALSE),0)</f>
        <v>5159543.0163777396</v>
      </c>
      <c r="V351">
        <f t="shared" si="465"/>
        <v>0</v>
      </c>
      <c r="W351">
        <f t="shared" si="459"/>
        <v>0</v>
      </c>
      <c r="X351">
        <f t="shared" si="460"/>
        <v>0</v>
      </c>
      <c r="Y351">
        <f t="shared" si="466"/>
        <v>245718.94199221575</v>
      </c>
      <c r="Z351">
        <f t="shared" si="467"/>
        <v>4913824.0743855229</v>
      </c>
      <c r="AA351">
        <f t="shared" si="461"/>
        <v>4695184.1449037436</v>
      </c>
      <c r="AB351">
        <f t="shared" si="448"/>
        <v>2840456.9836222604</v>
      </c>
      <c r="AC351">
        <f t="shared" si="449"/>
        <v>7754281.0580077842</v>
      </c>
      <c r="AD351">
        <f t="shared" si="450"/>
        <v>-2564804.974747695</v>
      </c>
      <c r="AE351">
        <f t="shared" si="390"/>
        <v>-0.3307598674282049</v>
      </c>
      <c r="AF351">
        <f t="shared" si="451"/>
        <v>2840456.9836222604</v>
      </c>
      <c r="AG351">
        <f t="shared" si="462"/>
        <v>0</v>
      </c>
      <c r="AH351" s="1"/>
    </row>
    <row r="352" spans="5:34" x14ac:dyDescent="0.35">
      <c r="E352" t="e">
        <f t="shared" ref="E352" si="469">(F352-F351)/F351</f>
        <v>#DIV/0!</v>
      </c>
      <c r="F352" t="e">
        <f t="shared" si="464"/>
        <v>#DIV/0!</v>
      </c>
      <c r="H352" s="10">
        <f t="shared" si="453"/>
        <v>44205</v>
      </c>
      <c r="I352">
        <v>325</v>
      </c>
      <c r="J352">
        <f t="shared" si="454"/>
        <v>5159543.0163777396</v>
      </c>
      <c r="K352">
        <f t="shared" si="443"/>
        <v>0</v>
      </c>
      <c r="L352">
        <f t="shared" si="455"/>
        <v>0</v>
      </c>
      <c r="M352">
        <f t="shared" si="444"/>
        <v>0</v>
      </c>
      <c r="N352">
        <f t="shared" si="456"/>
        <v>0</v>
      </c>
      <c r="O352">
        <f t="shared" si="457"/>
        <v>0</v>
      </c>
      <c r="P352">
        <f t="shared" si="445"/>
        <v>0</v>
      </c>
      <c r="Q352">
        <f t="shared" si="446"/>
        <v>0</v>
      </c>
      <c r="R352">
        <f t="shared" si="447"/>
        <v>0</v>
      </c>
      <c r="S352">
        <f t="shared" si="458"/>
        <v>1</v>
      </c>
      <c r="T352">
        <f>IF(I352&gt;$J$5,VLOOKUP(I352-$J$5,I$27:K$568,3,FALSE),0)</f>
        <v>0</v>
      </c>
      <c r="U352">
        <f>IF(I352&gt;$J$6,VLOOKUP(I352-$J$6,I$27:J$568,2,FALSE),0)</f>
        <v>5159543.0163777396</v>
      </c>
      <c r="V352">
        <f t="shared" si="465"/>
        <v>0</v>
      </c>
      <c r="W352">
        <f t="shared" si="459"/>
        <v>0</v>
      </c>
      <c r="X352">
        <f t="shared" si="460"/>
        <v>0</v>
      </c>
      <c r="Y352">
        <f t="shared" si="466"/>
        <v>245718.94199221575</v>
      </c>
      <c r="Z352">
        <f t="shared" si="467"/>
        <v>4913824.0743855229</v>
      </c>
      <c r="AA352">
        <f t="shared" si="461"/>
        <v>4695184.1449037436</v>
      </c>
      <c r="AB352">
        <f t="shared" si="448"/>
        <v>2840456.9836222604</v>
      </c>
      <c r="AC352">
        <f t="shared" si="449"/>
        <v>7754281.0580077842</v>
      </c>
      <c r="AD352">
        <f t="shared" si="450"/>
        <v>-2564804.974747695</v>
      </c>
      <c r="AE352">
        <f t="shared" si="390"/>
        <v>-0.3307598674282049</v>
      </c>
      <c r="AF352">
        <f t="shared" si="451"/>
        <v>2840456.9836222604</v>
      </c>
      <c r="AG352">
        <f t="shared" si="462"/>
        <v>0</v>
      </c>
      <c r="AH352" s="1"/>
    </row>
    <row r="353" spans="5:34" x14ac:dyDescent="0.35">
      <c r="E353" t="e">
        <f t="shared" ref="E353" si="470">(F353-F352)/F352</f>
        <v>#DIV/0!</v>
      </c>
      <c r="F353" t="e">
        <f t="shared" si="464"/>
        <v>#DIV/0!</v>
      </c>
      <c r="H353" s="10">
        <f t="shared" si="453"/>
        <v>44206</v>
      </c>
      <c r="I353">
        <v>326</v>
      </c>
      <c r="J353">
        <f t="shared" si="454"/>
        <v>5159543.0163777396</v>
      </c>
      <c r="K353">
        <f t="shared" si="443"/>
        <v>0</v>
      </c>
      <c r="L353">
        <f t="shared" si="455"/>
        <v>0</v>
      </c>
      <c r="M353">
        <f t="shared" si="444"/>
        <v>0</v>
      </c>
      <c r="N353">
        <f t="shared" si="456"/>
        <v>0</v>
      </c>
      <c r="O353">
        <f t="shared" si="457"/>
        <v>0</v>
      </c>
      <c r="P353">
        <f t="shared" si="445"/>
        <v>0</v>
      </c>
      <c r="Q353">
        <f t="shared" si="446"/>
        <v>0</v>
      </c>
      <c r="R353">
        <f t="shared" si="447"/>
        <v>0</v>
      </c>
      <c r="S353">
        <f t="shared" si="458"/>
        <v>1</v>
      </c>
      <c r="T353">
        <f>IF(I353&gt;$J$5,VLOOKUP(I353-$J$5,I$27:K$568,3,FALSE),0)</f>
        <v>0</v>
      </c>
      <c r="U353">
        <f>IF(I353&gt;$J$6,VLOOKUP(I353-$J$6,I$27:J$568,2,FALSE),0)</f>
        <v>5159543.0163777396</v>
      </c>
      <c r="V353">
        <f t="shared" si="465"/>
        <v>0</v>
      </c>
      <c r="W353">
        <f t="shared" si="459"/>
        <v>0</v>
      </c>
      <c r="X353">
        <f t="shared" si="460"/>
        <v>0</v>
      </c>
      <c r="Y353">
        <f t="shared" si="466"/>
        <v>245718.94199221575</v>
      </c>
      <c r="Z353">
        <f t="shared" si="467"/>
        <v>4913824.0743855229</v>
      </c>
      <c r="AA353">
        <f t="shared" si="461"/>
        <v>4695184.1449037436</v>
      </c>
      <c r="AB353">
        <f t="shared" si="448"/>
        <v>2840456.9836222604</v>
      </c>
      <c r="AC353">
        <f t="shared" si="449"/>
        <v>7754281.0580077842</v>
      </c>
      <c r="AD353">
        <f t="shared" si="450"/>
        <v>-2564804.974747695</v>
      </c>
      <c r="AE353">
        <f t="shared" si="390"/>
        <v>-0.3307598674282049</v>
      </c>
      <c r="AF353">
        <f t="shared" si="451"/>
        <v>2840456.9836222604</v>
      </c>
      <c r="AG353">
        <f t="shared" si="462"/>
        <v>0</v>
      </c>
      <c r="AH353" s="1"/>
    </row>
    <row r="354" spans="5:34" x14ac:dyDescent="0.35">
      <c r="E354" t="e">
        <f t="shared" ref="E354" si="471">(F354-F353)/F353</f>
        <v>#DIV/0!</v>
      </c>
      <c r="F354" t="e">
        <f t="shared" si="464"/>
        <v>#DIV/0!</v>
      </c>
      <c r="H354" s="10">
        <f t="shared" si="453"/>
        <v>44207</v>
      </c>
      <c r="I354">
        <v>327</v>
      </c>
      <c r="J354">
        <f t="shared" si="454"/>
        <v>5159543.0163777396</v>
      </c>
      <c r="K354">
        <f t="shared" si="443"/>
        <v>0</v>
      </c>
      <c r="L354">
        <f t="shared" si="455"/>
        <v>0</v>
      </c>
      <c r="M354">
        <f t="shared" si="444"/>
        <v>0</v>
      </c>
      <c r="N354">
        <f t="shared" si="456"/>
        <v>0</v>
      </c>
      <c r="O354">
        <f t="shared" si="457"/>
        <v>0</v>
      </c>
      <c r="P354">
        <f t="shared" si="445"/>
        <v>0</v>
      </c>
      <c r="Q354">
        <f t="shared" si="446"/>
        <v>0</v>
      </c>
      <c r="R354">
        <f t="shared" si="447"/>
        <v>0</v>
      </c>
      <c r="S354">
        <f t="shared" si="458"/>
        <v>1</v>
      </c>
      <c r="T354">
        <f>IF(I354&gt;$J$5,VLOOKUP(I354-$J$5,I$27:K$568,3,FALSE),0)</f>
        <v>0</v>
      </c>
      <c r="U354">
        <f>IF(I354&gt;$J$6,VLOOKUP(I354-$J$6,I$27:J$568,2,FALSE),0)</f>
        <v>5159543.0163777396</v>
      </c>
      <c r="V354">
        <f t="shared" si="465"/>
        <v>0</v>
      </c>
      <c r="W354">
        <f t="shared" si="459"/>
        <v>0</v>
      </c>
      <c r="X354">
        <f t="shared" si="460"/>
        <v>0</v>
      </c>
      <c r="Y354">
        <f t="shared" si="466"/>
        <v>245718.94199221575</v>
      </c>
      <c r="Z354">
        <f t="shared" si="467"/>
        <v>4913824.0743855229</v>
      </c>
      <c r="AA354">
        <f t="shared" si="461"/>
        <v>4695184.1449037436</v>
      </c>
      <c r="AB354">
        <f t="shared" si="448"/>
        <v>2840456.9836222604</v>
      </c>
      <c r="AC354">
        <f t="shared" si="449"/>
        <v>7754281.0580077842</v>
      </c>
      <c r="AD354">
        <f t="shared" si="450"/>
        <v>-2564804.974747695</v>
      </c>
      <c r="AE354">
        <f t="shared" si="390"/>
        <v>-0.3307598674282049</v>
      </c>
      <c r="AF354">
        <f t="shared" si="451"/>
        <v>2840456.9836222604</v>
      </c>
      <c r="AG354">
        <f t="shared" si="462"/>
        <v>0</v>
      </c>
      <c r="AH354" s="1"/>
    </row>
    <row r="355" spans="5:34" x14ac:dyDescent="0.35">
      <c r="E355" t="e">
        <f t="shared" ref="E355" si="472">(F355-F354)/F354</f>
        <v>#DIV/0!</v>
      </c>
      <c r="F355" t="e">
        <f t="shared" si="464"/>
        <v>#DIV/0!</v>
      </c>
      <c r="H355" s="10">
        <f t="shared" si="453"/>
        <v>44208</v>
      </c>
      <c r="I355">
        <v>328</v>
      </c>
      <c r="J355">
        <f t="shared" si="454"/>
        <v>5159543.0163777396</v>
      </c>
      <c r="K355">
        <f t="shared" si="443"/>
        <v>0</v>
      </c>
      <c r="L355">
        <f t="shared" si="455"/>
        <v>0</v>
      </c>
      <c r="M355">
        <f t="shared" si="444"/>
        <v>0</v>
      </c>
      <c r="N355">
        <f t="shared" si="456"/>
        <v>0</v>
      </c>
      <c r="O355">
        <f t="shared" si="457"/>
        <v>0</v>
      </c>
      <c r="P355">
        <f t="shared" si="445"/>
        <v>0</v>
      </c>
      <c r="Q355">
        <f t="shared" si="446"/>
        <v>0</v>
      </c>
      <c r="R355">
        <f t="shared" si="447"/>
        <v>0</v>
      </c>
      <c r="S355">
        <f t="shared" si="458"/>
        <v>1</v>
      </c>
      <c r="T355">
        <f>IF(I355&gt;$J$5,VLOOKUP(I355-$J$5,I$27:K$568,3,FALSE),0)</f>
        <v>0</v>
      </c>
      <c r="U355">
        <f>IF(I355&gt;$J$6,VLOOKUP(I355-$J$6,I$27:J$568,2,FALSE),0)</f>
        <v>5159543.0163777396</v>
      </c>
      <c r="V355">
        <f t="shared" si="465"/>
        <v>0</v>
      </c>
      <c r="W355">
        <f t="shared" si="459"/>
        <v>0</v>
      </c>
      <c r="X355">
        <f t="shared" si="460"/>
        <v>0</v>
      </c>
      <c r="Y355">
        <f t="shared" si="466"/>
        <v>245718.94199221575</v>
      </c>
      <c r="Z355">
        <f t="shared" si="467"/>
        <v>4913824.0743855229</v>
      </c>
      <c r="AA355">
        <f t="shared" si="461"/>
        <v>4695184.1449037436</v>
      </c>
      <c r="AB355">
        <f t="shared" si="448"/>
        <v>2840456.9836222604</v>
      </c>
      <c r="AC355">
        <f t="shared" si="449"/>
        <v>7754281.0580077842</v>
      </c>
      <c r="AD355">
        <f t="shared" si="450"/>
        <v>-2564804.974747695</v>
      </c>
      <c r="AE355">
        <f t="shared" ref="AE355:AE367" si="473">AD355/AC355</f>
        <v>-0.3307598674282049</v>
      </c>
      <c r="AF355">
        <f t="shared" si="451"/>
        <v>2840456.9836222604</v>
      </c>
      <c r="AG355">
        <f t="shared" si="462"/>
        <v>0</v>
      </c>
      <c r="AH355" s="1"/>
    </row>
    <row r="356" spans="5:34" x14ac:dyDescent="0.35">
      <c r="E356" t="e">
        <f t="shared" ref="E356" si="474">(F356-F355)/F355</f>
        <v>#DIV/0!</v>
      </c>
      <c r="F356" t="e">
        <f t="shared" si="464"/>
        <v>#DIV/0!</v>
      </c>
      <c r="H356" s="10">
        <f t="shared" si="453"/>
        <v>44209</v>
      </c>
      <c r="I356">
        <v>329</v>
      </c>
      <c r="J356">
        <f t="shared" si="454"/>
        <v>5159543.0163777396</v>
      </c>
      <c r="K356">
        <f t="shared" si="443"/>
        <v>0</v>
      </c>
      <c r="L356">
        <f t="shared" si="455"/>
        <v>0</v>
      </c>
      <c r="M356">
        <f t="shared" si="444"/>
        <v>0</v>
      </c>
      <c r="N356">
        <f t="shared" si="456"/>
        <v>0</v>
      </c>
      <c r="O356">
        <f t="shared" si="457"/>
        <v>0</v>
      </c>
      <c r="P356">
        <f t="shared" si="445"/>
        <v>0</v>
      </c>
      <c r="Q356">
        <f t="shared" si="446"/>
        <v>0</v>
      </c>
      <c r="R356">
        <f t="shared" si="447"/>
        <v>0</v>
      </c>
      <c r="S356">
        <f t="shared" si="458"/>
        <v>1</v>
      </c>
      <c r="T356">
        <f>IF(I356&gt;$J$5,VLOOKUP(I356-$J$5,I$27:K$568,3,FALSE),0)</f>
        <v>0</v>
      </c>
      <c r="U356">
        <f>IF(I356&gt;$J$6,VLOOKUP(I356-$J$6,I$27:J$568,2,FALSE),0)</f>
        <v>5159543.0163777396</v>
      </c>
      <c r="V356">
        <f t="shared" si="465"/>
        <v>0</v>
      </c>
      <c r="W356">
        <f t="shared" si="459"/>
        <v>0</v>
      </c>
      <c r="X356">
        <f t="shared" si="460"/>
        <v>0</v>
      </c>
      <c r="Y356">
        <f t="shared" si="466"/>
        <v>245718.94199221575</v>
      </c>
      <c r="Z356">
        <f t="shared" si="467"/>
        <v>4913824.0743855229</v>
      </c>
      <c r="AA356">
        <f t="shared" si="461"/>
        <v>4695184.1449037436</v>
      </c>
      <c r="AB356">
        <f t="shared" si="448"/>
        <v>2840456.9836222604</v>
      </c>
      <c r="AC356">
        <f t="shared" si="449"/>
        <v>7754281.0580077842</v>
      </c>
      <c r="AD356">
        <f t="shared" si="450"/>
        <v>-2564804.974747695</v>
      </c>
      <c r="AE356">
        <f t="shared" si="473"/>
        <v>-0.3307598674282049</v>
      </c>
      <c r="AF356">
        <f t="shared" si="451"/>
        <v>2840456.9836222604</v>
      </c>
      <c r="AG356">
        <f t="shared" si="462"/>
        <v>0</v>
      </c>
      <c r="AH356" s="1"/>
    </row>
    <row r="357" spans="5:34" x14ac:dyDescent="0.35">
      <c r="E357" t="e">
        <f t="shared" ref="E357" si="475">(F357-F356)/F356</f>
        <v>#DIV/0!</v>
      </c>
      <c r="F357" t="e">
        <f t="shared" si="464"/>
        <v>#DIV/0!</v>
      </c>
      <c r="H357" s="10">
        <f t="shared" si="453"/>
        <v>44210</v>
      </c>
      <c r="I357">
        <v>330</v>
      </c>
      <c r="J357">
        <f t="shared" si="454"/>
        <v>5159543.0163777396</v>
      </c>
      <c r="K357">
        <f t="shared" si="443"/>
        <v>0</v>
      </c>
      <c r="L357">
        <f t="shared" si="455"/>
        <v>0</v>
      </c>
      <c r="M357">
        <f t="shared" si="444"/>
        <v>0</v>
      </c>
      <c r="N357">
        <f t="shared" si="456"/>
        <v>0</v>
      </c>
      <c r="O357">
        <f t="shared" si="457"/>
        <v>0</v>
      </c>
      <c r="P357">
        <f t="shared" si="445"/>
        <v>0</v>
      </c>
      <c r="Q357">
        <f t="shared" si="446"/>
        <v>0</v>
      </c>
      <c r="R357">
        <f t="shared" si="447"/>
        <v>0</v>
      </c>
      <c r="S357">
        <f t="shared" si="458"/>
        <v>1</v>
      </c>
      <c r="T357">
        <f>IF(I357&gt;$J$5,VLOOKUP(I357-$J$5,I$27:K$568,3,FALSE),0)</f>
        <v>0</v>
      </c>
      <c r="U357">
        <f>IF(I357&gt;$J$6,VLOOKUP(I357-$J$6,I$27:J$568,2,FALSE),0)</f>
        <v>5159543.0163777396</v>
      </c>
      <c r="V357">
        <f t="shared" si="465"/>
        <v>0</v>
      </c>
      <c r="W357">
        <f t="shared" si="459"/>
        <v>0</v>
      </c>
      <c r="X357">
        <f t="shared" si="460"/>
        <v>0</v>
      </c>
      <c r="Y357">
        <f t="shared" si="466"/>
        <v>245718.94199221575</v>
      </c>
      <c r="Z357">
        <f t="shared" si="467"/>
        <v>4913824.0743855229</v>
      </c>
      <c r="AA357">
        <f t="shared" si="461"/>
        <v>4695184.1449037436</v>
      </c>
      <c r="AB357">
        <f t="shared" si="448"/>
        <v>2840456.9836222604</v>
      </c>
      <c r="AC357">
        <f t="shared" si="449"/>
        <v>7754281.0580077842</v>
      </c>
      <c r="AD357">
        <f t="shared" si="450"/>
        <v>-2564804.974747695</v>
      </c>
      <c r="AE357">
        <f t="shared" si="473"/>
        <v>-0.3307598674282049</v>
      </c>
      <c r="AF357">
        <f t="shared" si="451"/>
        <v>2840456.9836222604</v>
      </c>
      <c r="AG357">
        <f t="shared" si="462"/>
        <v>0</v>
      </c>
      <c r="AH357" s="1"/>
    </row>
    <row r="358" spans="5:34" x14ac:dyDescent="0.35">
      <c r="E358" t="e">
        <f t="shared" ref="E358" si="476">(F358-F357)/F357</f>
        <v>#DIV/0!</v>
      </c>
      <c r="F358" t="e">
        <f t="shared" si="464"/>
        <v>#DIV/0!</v>
      </c>
      <c r="H358" s="10">
        <f t="shared" si="453"/>
        <v>44211</v>
      </c>
      <c r="I358">
        <v>331</v>
      </c>
      <c r="J358">
        <f t="shared" si="454"/>
        <v>5159543.0163777396</v>
      </c>
      <c r="K358">
        <f t="shared" si="443"/>
        <v>0</v>
      </c>
      <c r="L358">
        <f t="shared" si="455"/>
        <v>0</v>
      </c>
      <c r="M358">
        <f t="shared" si="444"/>
        <v>0</v>
      </c>
      <c r="N358">
        <f t="shared" si="456"/>
        <v>0</v>
      </c>
      <c r="O358">
        <f t="shared" si="457"/>
        <v>0</v>
      </c>
      <c r="P358">
        <f t="shared" si="445"/>
        <v>0</v>
      </c>
      <c r="Q358">
        <f t="shared" si="446"/>
        <v>0</v>
      </c>
      <c r="R358">
        <f t="shared" si="447"/>
        <v>0</v>
      </c>
      <c r="S358">
        <f t="shared" si="458"/>
        <v>1</v>
      </c>
      <c r="T358">
        <f>IF(I358&gt;$J$5,VLOOKUP(I358-$J$5,I$27:K$568,3,FALSE),0)</f>
        <v>0</v>
      </c>
      <c r="U358">
        <f>IF(I358&gt;$J$6,VLOOKUP(I358-$J$6,I$27:J$568,2,FALSE),0)</f>
        <v>5159543.0163777396</v>
      </c>
      <c r="V358">
        <f t="shared" si="465"/>
        <v>0</v>
      </c>
      <c r="W358">
        <f t="shared" si="459"/>
        <v>0</v>
      </c>
      <c r="X358">
        <f t="shared" si="460"/>
        <v>0</v>
      </c>
      <c r="Y358">
        <f t="shared" si="466"/>
        <v>245718.94199221575</v>
      </c>
      <c r="Z358">
        <f t="shared" si="467"/>
        <v>4913824.0743855229</v>
      </c>
      <c r="AA358">
        <f t="shared" si="461"/>
        <v>4695184.1449037436</v>
      </c>
      <c r="AB358">
        <f t="shared" si="448"/>
        <v>2840456.9836222604</v>
      </c>
      <c r="AC358">
        <f t="shared" si="449"/>
        <v>7754281.0580077842</v>
      </c>
      <c r="AD358">
        <f t="shared" si="450"/>
        <v>-2564804.974747695</v>
      </c>
      <c r="AE358">
        <f t="shared" si="473"/>
        <v>-0.3307598674282049</v>
      </c>
      <c r="AF358">
        <f t="shared" si="451"/>
        <v>2840456.9836222604</v>
      </c>
      <c r="AG358">
        <f t="shared" si="462"/>
        <v>0</v>
      </c>
      <c r="AH358" s="1"/>
    </row>
    <row r="359" spans="5:34" x14ac:dyDescent="0.35">
      <c r="E359" t="e">
        <f t="shared" ref="E359" si="477">(F359-F358)/F358</f>
        <v>#DIV/0!</v>
      </c>
      <c r="F359" t="e">
        <f t="shared" si="464"/>
        <v>#DIV/0!</v>
      </c>
      <c r="H359" s="10">
        <f t="shared" si="453"/>
        <v>44212</v>
      </c>
      <c r="I359">
        <v>332</v>
      </c>
      <c r="J359">
        <f t="shared" si="454"/>
        <v>5159543.0163777396</v>
      </c>
      <c r="K359">
        <f t="shared" si="443"/>
        <v>0</v>
      </c>
      <c r="L359">
        <f t="shared" si="455"/>
        <v>0</v>
      </c>
      <c r="M359">
        <f t="shared" si="444"/>
        <v>0</v>
      </c>
      <c r="N359">
        <f t="shared" si="456"/>
        <v>0</v>
      </c>
      <c r="O359">
        <f t="shared" si="457"/>
        <v>0</v>
      </c>
      <c r="P359">
        <f t="shared" si="445"/>
        <v>0</v>
      </c>
      <c r="Q359">
        <f t="shared" si="446"/>
        <v>0</v>
      </c>
      <c r="R359">
        <f t="shared" si="447"/>
        <v>0</v>
      </c>
      <c r="S359">
        <f t="shared" si="458"/>
        <v>1</v>
      </c>
      <c r="T359">
        <f>IF(I359&gt;$J$5,VLOOKUP(I359-$J$5,I$27:K$568,3,FALSE),0)</f>
        <v>0</v>
      </c>
      <c r="U359">
        <f>IF(I359&gt;$J$6,VLOOKUP(I359-$J$6,I$27:J$568,2,FALSE),0)</f>
        <v>5159543.0163777396</v>
      </c>
      <c r="V359">
        <f t="shared" si="465"/>
        <v>0</v>
      </c>
      <c r="W359">
        <f t="shared" si="459"/>
        <v>0</v>
      </c>
      <c r="X359">
        <f t="shared" si="460"/>
        <v>0</v>
      </c>
      <c r="Y359">
        <f t="shared" si="466"/>
        <v>245718.94199221575</v>
      </c>
      <c r="Z359">
        <f t="shared" si="467"/>
        <v>4913824.0743855229</v>
      </c>
      <c r="AA359">
        <f t="shared" si="461"/>
        <v>4695184.1449037436</v>
      </c>
      <c r="AB359">
        <f t="shared" si="448"/>
        <v>2840456.9836222604</v>
      </c>
      <c r="AC359">
        <f t="shared" si="449"/>
        <v>7754281.0580077842</v>
      </c>
      <c r="AD359">
        <f t="shared" si="450"/>
        <v>-2564804.974747695</v>
      </c>
      <c r="AE359">
        <f t="shared" si="473"/>
        <v>-0.3307598674282049</v>
      </c>
      <c r="AF359">
        <f t="shared" si="451"/>
        <v>2840456.9836222604</v>
      </c>
      <c r="AG359">
        <f t="shared" si="462"/>
        <v>0</v>
      </c>
      <c r="AH359" s="1"/>
    </row>
    <row r="360" spans="5:34" x14ac:dyDescent="0.35">
      <c r="E360" t="e">
        <f t="shared" ref="E360" si="478">(F360-F359)/F359</f>
        <v>#DIV/0!</v>
      </c>
      <c r="F360" t="e">
        <f t="shared" si="464"/>
        <v>#DIV/0!</v>
      </c>
      <c r="H360" s="10">
        <f t="shared" si="453"/>
        <v>44213</v>
      </c>
      <c r="I360">
        <v>333</v>
      </c>
      <c r="J360">
        <f t="shared" si="454"/>
        <v>5159543.0163777396</v>
      </c>
      <c r="K360">
        <f t="shared" si="443"/>
        <v>0</v>
      </c>
      <c r="L360">
        <f t="shared" si="455"/>
        <v>0</v>
      </c>
      <c r="M360">
        <f t="shared" si="444"/>
        <v>0</v>
      </c>
      <c r="N360">
        <f t="shared" si="456"/>
        <v>0</v>
      </c>
      <c r="O360">
        <f t="shared" si="457"/>
        <v>0</v>
      </c>
      <c r="P360">
        <f t="shared" si="445"/>
        <v>0</v>
      </c>
      <c r="Q360">
        <f t="shared" si="446"/>
        <v>0</v>
      </c>
      <c r="R360">
        <f t="shared" si="447"/>
        <v>0</v>
      </c>
      <c r="S360">
        <f t="shared" si="458"/>
        <v>1</v>
      </c>
      <c r="T360">
        <f>IF(I360&gt;$J$5,VLOOKUP(I360-$J$5,I$27:K$568,3,FALSE),0)</f>
        <v>0</v>
      </c>
      <c r="U360">
        <f>IF(I360&gt;$J$6,VLOOKUP(I360-$J$6,I$27:J$568,2,FALSE),0)</f>
        <v>5159543.0163777396</v>
      </c>
      <c r="V360">
        <f t="shared" si="465"/>
        <v>0</v>
      </c>
      <c r="W360">
        <f t="shared" si="459"/>
        <v>0</v>
      </c>
      <c r="X360">
        <f t="shared" si="460"/>
        <v>0</v>
      </c>
      <c r="Y360">
        <f t="shared" si="466"/>
        <v>245718.94199221575</v>
      </c>
      <c r="Z360">
        <f t="shared" si="467"/>
        <v>4913824.0743855229</v>
      </c>
      <c r="AA360">
        <f t="shared" si="461"/>
        <v>4695184.1449037436</v>
      </c>
      <c r="AB360">
        <f t="shared" si="448"/>
        <v>2840456.9836222604</v>
      </c>
      <c r="AC360">
        <f t="shared" si="449"/>
        <v>7754281.0580077842</v>
      </c>
      <c r="AD360">
        <f t="shared" si="450"/>
        <v>-2564804.974747695</v>
      </c>
      <c r="AE360">
        <f t="shared" si="473"/>
        <v>-0.3307598674282049</v>
      </c>
      <c r="AF360">
        <f t="shared" si="451"/>
        <v>2840456.9836222604</v>
      </c>
      <c r="AG360">
        <f t="shared" si="462"/>
        <v>0</v>
      </c>
      <c r="AH360" s="1"/>
    </row>
    <row r="361" spans="5:34" x14ac:dyDescent="0.35">
      <c r="E361" t="e">
        <f t="shared" ref="E361" si="479">(F361-F360)/F360</f>
        <v>#DIV/0!</v>
      </c>
      <c r="F361" t="e">
        <f t="shared" si="464"/>
        <v>#DIV/0!</v>
      </c>
      <c r="H361" s="10">
        <f t="shared" si="453"/>
        <v>44214</v>
      </c>
      <c r="I361">
        <v>334</v>
      </c>
      <c r="J361">
        <f t="shared" si="454"/>
        <v>5159543.0163777396</v>
      </c>
      <c r="K361">
        <f t="shared" si="443"/>
        <v>0</v>
      </c>
      <c r="L361">
        <f t="shared" si="455"/>
        <v>0</v>
      </c>
      <c r="M361">
        <f t="shared" si="444"/>
        <v>0</v>
      </c>
      <c r="N361">
        <f t="shared" si="456"/>
        <v>0</v>
      </c>
      <c r="O361">
        <f t="shared" si="457"/>
        <v>0</v>
      </c>
      <c r="P361">
        <f t="shared" si="445"/>
        <v>0</v>
      </c>
      <c r="Q361">
        <f t="shared" si="446"/>
        <v>0</v>
      </c>
      <c r="R361">
        <f t="shared" si="447"/>
        <v>0</v>
      </c>
      <c r="S361">
        <f t="shared" si="458"/>
        <v>1</v>
      </c>
      <c r="T361">
        <f>IF(I361&gt;$J$5,VLOOKUP(I361-$J$5,I$27:K$568,3,FALSE),0)</f>
        <v>0</v>
      </c>
      <c r="U361">
        <f>IF(I361&gt;$J$6,VLOOKUP(I361-$J$6,I$27:J$568,2,FALSE),0)</f>
        <v>5159543.0163777396</v>
      </c>
      <c r="V361">
        <f t="shared" si="465"/>
        <v>0</v>
      </c>
      <c r="W361">
        <f t="shared" si="459"/>
        <v>0</v>
      </c>
      <c r="X361">
        <f t="shared" si="460"/>
        <v>0</v>
      </c>
      <c r="Y361">
        <f t="shared" si="466"/>
        <v>245718.94199221575</v>
      </c>
      <c r="Z361">
        <f t="shared" si="467"/>
        <v>4913824.0743855229</v>
      </c>
      <c r="AA361">
        <f t="shared" si="461"/>
        <v>4695184.1449037436</v>
      </c>
      <c r="AB361">
        <f t="shared" si="448"/>
        <v>2840456.9836222604</v>
      </c>
      <c r="AC361">
        <f t="shared" si="449"/>
        <v>7754281.0580077842</v>
      </c>
      <c r="AD361">
        <f t="shared" si="450"/>
        <v>-2564804.974747695</v>
      </c>
      <c r="AE361">
        <f t="shared" si="473"/>
        <v>-0.3307598674282049</v>
      </c>
      <c r="AF361">
        <f t="shared" si="451"/>
        <v>2840456.9836222604</v>
      </c>
      <c r="AG361">
        <f t="shared" si="462"/>
        <v>0</v>
      </c>
      <c r="AH361" s="1"/>
    </row>
    <row r="362" spans="5:34" x14ac:dyDescent="0.35">
      <c r="E362" t="e">
        <f t="shared" ref="E362" si="480">(F362-F361)/F361</f>
        <v>#DIV/0!</v>
      </c>
      <c r="F362" t="e">
        <f t="shared" si="464"/>
        <v>#DIV/0!</v>
      </c>
      <c r="H362" s="10">
        <f t="shared" si="453"/>
        <v>44215</v>
      </c>
      <c r="I362">
        <v>335</v>
      </c>
      <c r="J362">
        <f t="shared" si="454"/>
        <v>5159543.0163777396</v>
      </c>
      <c r="K362">
        <f t="shared" si="443"/>
        <v>0</v>
      </c>
      <c r="L362">
        <f t="shared" si="455"/>
        <v>0</v>
      </c>
      <c r="M362">
        <f t="shared" si="444"/>
        <v>0</v>
      </c>
      <c r="N362">
        <f t="shared" si="456"/>
        <v>0</v>
      </c>
      <c r="O362">
        <f t="shared" si="457"/>
        <v>0</v>
      </c>
      <c r="P362">
        <f t="shared" si="445"/>
        <v>0</v>
      </c>
      <c r="Q362">
        <f t="shared" si="446"/>
        <v>0</v>
      </c>
      <c r="R362">
        <f t="shared" si="447"/>
        <v>0</v>
      </c>
      <c r="S362">
        <f t="shared" si="458"/>
        <v>1</v>
      </c>
      <c r="T362">
        <f>IF(I362&gt;$J$5,VLOOKUP(I362-$J$5,I$27:K$568,3,FALSE),0)</f>
        <v>0</v>
      </c>
      <c r="U362">
        <f>IF(I362&gt;$J$6,VLOOKUP(I362-$J$6,I$27:J$568,2,FALSE),0)</f>
        <v>5159543.0163777396</v>
      </c>
      <c r="V362">
        <f t="shared" si="465"/>
        <v>0</v>
      </c>
      <c r="W362">
        <f t="shared" si="459"/>
        <v>0</v>
      </c>
      <c r="X362">
        <f t="shared" si="460"/>
        <v>0</v>
      </c>
      <c r="Y362">
        <f t="shared" si="466"/>
        <v>245718.94199221575</v>
      </c>
      <c r="Z362">
        <f t="shared" si="467"/>
        <v>4913824.0743855229</v>
      </c>
      <c r="AA362">
        <f t="shared" si="461"/>
        <v>4695184.1449037436</v>
      </c>
      <c r="AB362">
        <f t="shared" si="448"/>
        <v>2840456.9836222604</v>
      </c>
      <c r="AC362">
        <f t="shared" si="449"/>
        <v>7754281.0580077842</v>
      </c>
      <c r="AD362">
        <f t="shared" si="450"/>
        <v>-2564804.974747695</v>
      </c>
      <c r="AE362">
        <f t="shared" si="473"/>
        <v>-0.3307598674282049</v>
      </c>
      <c r="AF362">
        <f t="shared" si="451"/>
        <v>2840456.9836222604</v>
      </c>
      <c r="AG362">
        <f t="shared" si="462"/>
        <v>0</v>
      </c>
      <c r="AH362" s="1"/>
    </row>
    <row r="363" spans="5:34" x14ac:dyDescent="0.35">
      <c r="E363" t="e">
        <f t="shared" ref="E363" si="481">(F363-F362)/F362</f>
        <v>#DIV/0!</v>
      </c>
      <c r="F363" t="e">
        <f t="shared" si="464"/>
        <v>#DIV/0!</v>
      </c>
      <c r="H363" s="10">
        <f t="shared" si="453"/>
        <v>44216</v>
      </c>
      <c r="I363">
        <v>336</v>
      </c>
      <c r="J363">
        <f t="shared" si="454"/>
        <v>5159543.0163777396</v>
      </c>
      <c r="K363">
        <f t="shared" si="443"/>
        <v>0</v>
      </c>
      <c r="L363">
        <f t="shared" si="455"/>
        <v>0</v>
      </c>
      <c r="M363">
        <f t="shared" si="444"/>
        <v>0</v>
      </c>
      <c r="N363">
        <f t="shared" si="456"/>
        <v>0</v>
      </c>
      <c r="O363">
        <f t="shared" si="457"/>
        <v>0</v>
      </c>
      <c r="P363">
        <f t="shared" si="445"/>
        <v>0</v>
      </c>
      <c r="Q363">
        <f t="shared" si="446"/>
        <v>0</v>
      </c>
      <c r="R363">
        <f t="shared" si="447"/>
        <v>0</v>
      </c>
      <c r="S363">
        <f t="shared" si="458"/>
        <v>1</v>
      </c>
      <c r="T363">
        <f>IF(I363&gt;$J$5,VLOOKUP(I363-$J$5,I$27:K$568,3,FALSE),0)</f>
        <v>0</v>
      </c>
      <c r="U363">
        <f>IF(I363&gt;$J$6,VLOOKUP(I363-$J$6,I$27:J$568,2,FALSE),0)</f>
        <v>5159543.0163777396</v>
      </c>
      <c r="V363">
        <f t="shared" si="465"/>
        <v>0</v>
      </c>
      <c r="W363">
        <f t="shared" si="459"/>
        <v>0</v>
      </c>
      <c r="X363">
        <f t="shared" si="460"/>
        <v>0</v>
      </c>
      <c r="Y363">
        <f t="shared" si="466"/>
        <v>245718.94199221575</v>
      </c>
      <c r="Z363">
        <f t="shared" si="467"/>
        <v>4913824.0743855229</v>
      </c>
      <c r="AA363">
        <f t="shared" si="461"/>
        <v>4695184.1449037436</v>
      </c>
      <c r="AB363">
        <f t="shared" si="448"/>
        <v>2840456.9836222604</v>
      </c>
      <c r="AC363">
        <f t="shared" si="449"/>
        <v>7754281.0580077842</v>
      </c>
      <c r="AD363">
        <f t="shared" si="450"/>
        <v>-2564804.974747695</v>
      </c>
      <c r="AE363">
        <f t="shared" si="473"/>
        <v>-0.3307598674282049</v>
      </c>
      <c r="AF363">
        <f t="shared" si="451"/>
        <v>2840456.9836222604</v>
      </c>
      <c r="AG363">
        <f t="shared" si="462"/>
        <v>0</v>
      </c>
      <c r="AH363" s="1"/>
    </row>
    <row r="364" spans="5:34" x14ac:dyDescent="0.35">
      <c r="E364" t="e">
        <f t="shared" ref="E364" si="482">(F364-F363)/F363</f>
        <v>#DIV/0!</v>
      </c>
      <c r="F364" t="e">
        <f t="shared" si="464"/>
        <v>#DIV/0!</v>
      </c>
      <c r="H364" s="10">
        <f t="shared" si="453"/>
        <v>44217</v>
      </c>
      <c r="I364">
        <v>337</v>
      </c>
      <c r="J364">
        <f t="shared" si="454"/>
        <v>5159543.0163777396</v>
      </c>
      <c r="K364">
        <f t="shared" si="443"/>
        <v>0</v>
      </c>
      <c r="L364">
        <f t="shared" si="455"/>
        <v>0</v>
      </c>
      <c r="M364">
        <f t="shared" si="444"/>
        <v>0</v>
      </c>
      <c r="N364">
        <f t="shared" si="456"/>
        <v>0</v>
      </c>
      <c r="O364">
        <f t="shared" si="457"/>
        <v>0</v>
      </c>
      <c r="P364">
        <f t="shared" si="445"/>
        <v>0</v>
      </c>
      <c r="Q364">
        <f t="shared" si="446"/>
        <v>0</v>
      </c>
      <c r="R364">
        <f t="shared" si="447"/>
        <v>0</v>
      </c>
      <c r="S364">
        <f t="shared" si="458"/>
        <v>1</v>
      </c>
      <c r="T364">
        <f>IF(I364&gt;$J$5,VLOOKUP(I364-$J$5,I$27:K$568,3,FALSE),0)</f>
        <v>0</v>
      </c>
      <c r="U364">
        <f>IF(I364&gt;$J$6,VLOOKUP(I364-$J$6,I$27:J$568,2,FALSE),0)</f>
        <v>5159543.0163777396</v>
      </c>
      <c r="V364">
        <f t="shared" si="465"/>
        <v>0</v>
      </c>
      <c r="W364">
        <f t="shared" si="459"/>
        <v>0</v>
      </c>
      <c r="X364">
        <f t="shared" si="460"/>
        <v>0</v>
      </c>
      <c r="Y364">
        <f t="shared" si="466"/>
        <v>245718.94199221575</v>
      </c>
      <c r="Z364">
        <f t="shared" si="467"/>
        <v>4913824.0743855229</v>
      </c>
      <c r="AA364">
        <f t="shared" si="461"/>
        <v>4695184.1449037436</v>
      </c>
      <c r="AB364">
        <f t="shared" si="448"/>
        <v>2840456.9836222604</v>
      </c>
      <c r="AC364">
        <f t="shared" si="449"/>
        <v>7754281.0580077842</v>
      </c>
      <c r="AD364">
        <f t="shared" si="450"/>
        <v>-2564804.974747695</v>
      </c>
      <c r="AE364">
        <f t="shared" si="473"/>
        <v>-0.3307598674282049</v>
      </c>
      <c r="AF364">
        <f t="shared" si="451"/>
        <v>2840456.9836222604</v>
      </c>
      <c r="AG364">
        <f t="shared" si="462"/>
        <v>0</v>
      </c>
      <c r="AH364" s="1"/>
    </row>
    <row r="365" spans="5:34" x14ac:dyDescent="0.35">
      <c r="E365" t="e">
        <f t="shared" ref="E365" si="483">(F365-F364)/F364</f>
        <v>#DIV/0!</v>
      </c>
      <c r="F365" t="e">
        <f t="shared" si="464"/>
        <v>#DIV/0!</v>
      </c>
      <c r="H365" s="10">
        <f t="shared" si="453"/>
        <v>44218</v>
      </c>
      <c r="I365">
        <v>338</v>
      </c>
      <c r="J365">
        <f t="shared" si="454"/>
        <v>5159543.0163777396</v>
      </c>
      <c r="K365">
        <f t="shared" si="443"/>
        <v>0</v>
      </c>
      <c r="L365">
        <f t="shared" si="455"/>
        <v>0</v>
      </c>
      <c r="M365">
        <f t="shared" si="444"/>
        <v>0</v>
      </c>
      <c r="N365">
        <f t="shared" si="456"/>
        <v>0</v>
      </c>
      <c r="O365">
        <f t="shared" si="457"/>
        <v>0</v>
      </c>
      <c r="P365">
        <f t="shared" si="445"/>
        <v>0</v>
      </c>
      <c r="Q365">
        <f t="shared" si="446"/>
        <v>0</v>
      </c>
      <c r="R365">
        <f t="shared" si="447"/>
        <v>0</v>
      </c>
      <c r="S365">
        <f t="shared" si="458"/>
        <v>1</v>
      </c>
      <c r="T365">
        <f>IF(I365&gt;$J$5,VLOOKUP(I365-$J$5,I$27:K$568,3,FALSE),0)</f>
        <v>0</v>
      </c>
      <c r="U365">
        <f>IF(I365&gt;$J$6,VLOOKUP(I365-$J$6,I$27:J$568,2,FALSE),0)</f>
        <v>5159543.0163777396</v>
      </c>
      <c r="V365">
        <f t="shared" si="465"/>
        <v>0</v>
      </c>
      <c r="W365">
        <f t="shared" si="459"/>
        <v>0</v>
      </c>
      <c r="X365">
        <f t="shared" si="460"/>
        <v>0</v>
      </c>
      <c r="Y365">
        <f t="shared" si="466"/>
        <v>245718.94199221575</v>
      </c>
      <c r="Z365">
        <f t="shared" si="467"/>
        <v>4913824.0743855229</v>
      </c>
      <c r="AA365">
        <f t="shared" si="461"/>
        <v>4695184.1449037436</v>
      </c>
      <c r="AB365">
        <f t="shared" si="448"/>
        <v>2840456.9836222604</v>
      </c>
      <c r="AC365">
        <f t="shared" si="449"/>
        <v>7754281.0580077842</v>
      </c>
      <c r="AD365">
        <f t="shared" si="450"/>
        <v>-2564804.974747695</v>
      </c>
      <c r="AE365">
        <f t="shared" si="473"/>
        <v>-0.3307598674282049</v>
      </c>
      <c r="AF365">
        <f t="shared" si="451"/>
        <v>2840456.9836222604</v>
      </c>
      <c r="AG365">
        <f t="shared" si="462"/>
        <v>0</v>
      </c>
      <c r="AH365" s="1"/>
    </row>
    <row r="366" spans="5:34" x14ac:dyDescent="0.35">
      <c r="E366" t="e">
        <f t="shared" ref="E366" si="484">(F366-F365)/F365</f>
        <v>#DIV/0!</v>
      </c>
      <c r="F366" t="e">
        <f t="shared" si="464"/>
        <v>#DIV/0!</v>
      </c>
      <c r="H366" s="10">
        <f t="shared" si="453"/>
        <v>44219</v>
      </c>
      <c r="I366">
        <v>339</v>
      </c>
      <c r="J366">
        <f t="shared" si="454"/>
        <v>5159543.0163777396</v>
      </c>
      <c r="K366">
        <f t="shared" si="443"/>
        <v>0</v>
      </c>
      <c r="L366">
        <f t="shared" si="455"/>
        <v>0</v>
      </c>
      <c r="M366">
        <f t="shared" si="444"/>
        <v>0</v>
      </c>
      <c r="N366">
        <f t="shared" si="456"/>
        <v>0</v>
      </c>
      <c r="O366">
        <f t="shared" si="457"/>
        <v>0</v>
      </c>
      <c r="P366">
        <f t="shared" si="445"/>
        <v>0</v>
      </c>
      <c r="Q366">
        <f t="shared" si="446"/>
        <v>0</v>
      </c>
      <c r="R366">
        <f t="shared" si="447"/>
        <v>0</v>
      </c>
      <c r="S366">
        <f t="shared" si="458"/>
        <v>1</v>
      </c>
      <c r="T366">
        <f>IF(I366&gt;$J$5,VLOOKUP(I366-$J$5,I$27:K$568,3,FALSE),0)</f>
        <v>0</v>
      </c>
      <c r="U366">
        <f>IF(I366&gt;$J$6,VLOOKUP(I366-$J$6,I$27:J$568,2,FALSE),0)</f>
        <v>5159543.0163777396</v>
      </c>
      <c r="V366">
        <f t="shared" si="465"/>
        <v>0</v>
      </c>
      <c r="W366">
        <f t="shared" si="459"/>
        <v>0</v>
      </c>
      <c r="X366">
        <f t="shared" si="460"/>
        <v>0</v>
      </c>
      <c r="Y366">
        <f t="shared" si="466"/>
        <v>245718.94199221575</v>
      </c>
      <c r="Z366">
        <f t="shared" si="467"/>
        <v>4913824.0743855229</v>
      </c>
      <c r="AA366">
        <f t="shared" si="461"/>
        <v>4695184.1449037436</v>
      </c>
      <c r="AB366">
        <f t="shared" si="448"/>
        <v>2840456.9836222604</v>
      </c>
      <c r="AC366">
        <f t="shared" si="449"/>
        <v>7754281.0580077842</v>
      </c>
      <c r="AD366">
        <f t="shared" si="450"/>
        <v>-2564804.974747695</v>
      </c>
      <c r="AE366">
        <f t="shared" si="473"/>
        <v>-0.3307598674282049</v>
      </c>
      <c r="AF366">
        <f t="shared" si="451"/>
        <v>2840456.9836222604</v>
      </c>
      <c r="AG366">
        <f t="shared" si="462"/>
        <v>0</v>
      </c>
      <c r="AH366" s="1"/>
    </row>
    <row r="367" spans="5:34" x14ac:dyDescent="0.35">
      <c r="E367" t="e">
        <f t="shared" ref="E367" si="485">(F367-F366)/F366</f>
        <v>#DIV/0!</v>
      </c>
      <c r="F367" t="e">
        <f t="shared" si="464"/>
        <v>#DIV/0!</v>
      </c>
      <c r="H367" s="10">
        <f t="shared" si="453"/>
        <v>44220</v>
      </c>
      <c r="I367">
        <v>340</v>
      </c>
      <c r="J367">
        <f t="shared" si="454"/>
        <v>5159543.0163777396</v>
      </c>
      <c r="K367">
        <f t="shared" si="443"/>
        <v>0</v>
      </c>
      <c r="L367">
        <f t="shared" si="455"/>
        <v>0</v>
      </c>
      <c r="M367">
        <f t="shared" si="444"/>
        <v>0</v>
      </c>
      <c r="N367">
        <f t="shared" si="456"/>
        <v>0</v>
      </c>
      <c r="O367">
        <f t="shared" si="457"/>
        <v>0</v>
      </c>
      <c r="P367">
        <f t="shared" si="445"/>
        <v>0</v>
      </c>
      <c r="Q367">
        <f t="shared" si="446"/>
        <v>0</v>
      </c>
      <c r="R367">
        <f t="shared" si="447"/>
        <v>0</v>
      </c>
      <c r="S367">
        <f t="shared" si="458"/>
        <v>1</v>
      </c>
      <c r="T367">
        <f>IF(I367&gt;$J$5,VLOOKUP(I367-$J$5,I$27:K$568,3,FALSE),0)</f>
        <v>0</v>
      </c>
      <c r="U367">
        <f>IF(I367&gt;$J$6,VLOOKUP(I367-$J$6,I$27:J$568,2,FALSE),0)</f>
        <v>5159543.0163777396</v>
      </c>
      <c r="V367">
        <f t="shared" si="465"/>
        <v>0</v>
      </c>
      <c r="W367">
        <f t="shared" si="459"/>
        <v>0</v>
      </c>
      <c r="X367">
        <f t="shared" si="460"/>
        <v>0</v>
      </c>
      <c r="Y367">
        <f t="shared" si="466"/>
        <v>245718.94199221575</v>
      </c>
      <c r="Z367">
        <f t="shared" si="467"/>
        <v>4913824.0743855229</v>
      </c>
      <c r="AA367">
        <f t="shared" si="461"/>
        <v>4695184.1449037436</v>
      </c>
      <c r="AB367">
        <f t="shared" si="448"/>
        <v>2840456.9836222604</v>
      </c>
      <c r="AC367">
        <f t="shared" si="449"/>
        <v>7754281.0580077842</v>
      </c>
      <c r="AD367">
        <f t="shared" si="450"/>
        <v>-2564804.974747695</v>
      </c>
      <c r="AE367">
        <f t="shared" si="473"/>
        <v>-0.3307598674282049</v>
      </c>
      <c r="AF367">
        <f t="shared" si="451"/>
        <v>2840456.9836222604</v>
      </c>
      <c r="AG367">
        <f t="shared" si="462"/>
        <v>0</v>
      </c>
      <c r="AH367" s="1"/>
    </row>
    <row r="368" spans="5:34" x14ac:dyDescent="0.35">
      <c r="E368" t="e">
        <f t="shared" ref="E368" si="486">(F368-F367)/F367</f>
        <v>#DIV/0!</v>
      </c>
      <c r="F368" t="e">
        <f t="shared" si="464"/>
        <v>#DIV/0!</v>
      </c>
      <c r="H368" s="10">
        <f t="shared" si="453"/>
        <v>44221</v>
      </c>
      <c r="I368">
        <v>341</v>
      </c>
      <c r="J368">
        <f t="shared" si="454"/>
        <v>5159543.0163777396</v>
      </c>
      <c r="K368">
        <f t="shared" si="443"/>
        <v>0</v>
      </c>
      <c r="L368">
        <f t="shared" si="455"/>
        <v>0</v>
      </c>
      <c r="M368">
        <f t="shared" si="444"/>
        <v>0</v>
      </c>
      <c r="N368">
        <f t="shared" si="456"/>
        <v>0</v>
      </c>
      <c r="O368">
        <f t="shared" si="457"/>
        <v>0</v>
      </c>
      <c r="P368">
        <f t="shared" si="445"/>
        <v>0</v>
      </c>
      <c r="Q368">
        <f t="shared" si="446"/>
        <v>0</v>
      </c>
      <c r="R368">
        <f t="shared" si="447"/>
        <v>0</v>
      </c>
      <c r="S368">
        <f t="shared" si="458"/>
        <v>1</v>
      </c>
      <c r="T368">
        <f>IF(I368&gt;$J$5,VLOOKUP(I368-$J$5,I$27:K$568,3,FALSE),0)</f>
        <v>0</v>
      </c>
      <c r="U368">
        <f>IF(I368&gt;$J$6,VLOOKUP(I368-$J$6,I$27:J$568,2,FALSE),0)</f>
        <v>5159543.0163777396</v>
      </c>
      <c r="V368">
        <f t="shared" si="465"/>
        <v>0</v>
      </c>
      <c r="W368">
        <f t="shared" si="459"/>
        <v>0</v>
      </c>
      <c r="X368">
        <f t="shared" si="460"/>
        <v>0</v>
      </c>
      <c r="Y368">
        <f t="shared" si="466"/>
        <v>245718.94199221575</v>
      </c>
      <c r="Z368">
        <f t="shared" si="467"/>
        <v>4913824.0743855229</v>
      </c>
      <c r="AA368">
        <f t="shared" si="461"/>
        <v>4695184.1449037436</v>
      </c>
      <c r="AB368">
        <f t="shared" si="448"/>
        <v>2840456.9836222604</v>
      </c>
      <c r="AC368">
        <f t="shared" si="449"/>
        <v>7754281.0580077842</v>
      </c>
      <c r="AD368">
        <f t="shared" si="450"/>
        <v>-2564804.974747695</v>
      </c>
      <c r="AE368">
        <f t="shared" ref="AE368:AE405" si="487">AD368/AC368</f>
        <v>-0.3307598674282049</v>
      </c>
      <c r="AF368">
        <f t="shared" si="451"/>
        <v>2840456.9836222604</v>
      </c>
      <c r="AG368">
        <f t="shared" si="462"/>
        <v>0</v>
      </c>
      <c r="AH368" s="1"/>
    </row>
    <row r="369" spans="5:34" x14ac:dyDescent="0.35">
      <c r="E369" t="e">
        <f t="shared" ref="E369" si="488">(F369-F368)/F368</f>
        <v>#DIV/0!</v>
      </c>
      <c r="F369" t="e">
        <f t="shared" si="464"/>
        <v>#DIV/0!</v>
      </c>
      <c r="H369" s="10">
        <f t="shared" si="453"/>
        <v>44222</v>
      </c>
      <c r="I369">
        <v>342</v>
      </c>
      <c r="J369">
        <f t="shared" si="454"/>
        <v>5159543.0163777396</v>
      </c>
      <c r="K369">
        <f t="shared" si="443"/>
        <v>0</v>
      </c>
      <c r="L369">
        <f t="shared" si="455"/>
        <v>0</v>
      </c>
      <c r="M369">
        <f t="shared" si="444"/>
        <v>0</v>
      </c>
      <c r="N369">
        <f t="shared" si="456"/>
        <v>0</v>
      </c>
      <c r="O369">
        <f t="shared" si="457"/>
        <v>0</v>
      </c>
      <c r="P369">
        <f t="shared" si="445"/>
        <v>0</v>
      </c>
      <c r="Q369">
        <f t="shared" si="446"/>
        <v>0</v>
      </c>
      <c r="R369">
        <f t="shared" si="447"/>
        <v>0</v>
      </c>
      <c r="S369">
        <f t="shared" si="458"/>
        <v>1</v>
      </c>
      <c r="T369">
        <f>IF(I369&gt;$J$5,VLOOKUP(I369-$J$5,I$27:K$568,3,FALSE),0)</f>
        <v>0</v>
      </c>
      <c r="U369">
        <f>IF(I369&gt;$J$6,VLOOKUP(I369-$J$6,I$27:J$568,2,FALSE),0)</f>
        <v>5159543.0163777396</v>
      </c>
      <c r="V369">
        <f t="shared" si="465"/>
        <v>0</v>
      </c>
      <c r="W369">
        <f t="shared" si="459"/>
        <v>0</v>
      </c>
      <c r="X369">
        <f t="shared" si="460"/>
        <v>0</v>
      </c>
      <c r="Y369">
        <f t="shared" si="466"/>
        <v>245718.94199221575</v>
      </c>
      <c r="Z369">
        <f t="shared" si="467"/>
        <v>4913824.0743855229</v>
      </c>
      <c r="AA369">
        <f t="shared" si="461"/>
        <v>4695184.1449037436</v>
      </c>
      <c r="AB369">
        <f t="shared" si="448"/>
        <v>2840456.9836222604</v>
      </c>
      <c r="AC369">
        <f t="shared" si="449"/>
        <v>7754281.0580077842</v>
      </c>
      <c r="AD369">
        <f t="shared" si="450"/>
        <v>-2564804.974747695</v>
      </c>
      <c r="AE369">
        <f t="shared" si="487"/>
        <v>-0.3307598674282049</v>
      </c>
      <c r="AF369">
        <f t="shared" si="451"/>
        <v>2840456.9836222604</v>
      </c>
      <c r="AG369">
        <f t="shared" si="462"/>
        <v>0</v>
      </c>
      <c r="AH369" s="1"/>
    </row>
    <row r="370" spans="5:34" x14ac:dyDescent="0.35">
      <c r="E370" t="e">
        <f t="shared" ref="E370" si="489">(F370-F369)/F369</f>
        <v>#DIV/0!</v>
      </c>
      <c r="F370" t="e">
        <f t="shared" si="464"/>
        <v>#DIV/0!</v>
      </c>
      <c r="H370" s="10">
        <f t="shared" si="453"/>
        <v>44223</v>
      </c>
      <c r="I370">
        <v>343</v>
      </c>
      <c r="J370">
        <f t="shared" si="454"/>
        <v>5159543.0163777396</v>
      </c>
      <c r="K370">
        <f t="shared" si="443"/>
        <v>0</v>
      </c>
      <c r="L370">
        <f t="shared" si="455"/>
        <v>0</v>
      </c>
      <c r="M370">
        <f t="shared" si="444"/>
        <v>0</v>
      </c>
      <c r="N370">
        <f t="shared" si="456"/>
        <v>0</v>
      </c>
      <c r="O370">
        <f t="shared" si="457"/>
        <v>0</v>
      </c>
      <c r="P370">
        <f t="shared" si="445"/>
        <v>0</v>
      </c>
      <c r="Q370">
        <f t="shared" si="446"/>
        <v>0</v>
      </c>
      <c r="R370">
        <f t="shared" si="447"/>
        <v>0</v>
      </c>
      <c r="S370">
        <f t="shared" si="458"/>
        <v>1</v>
      </c>
      <c r="T370">
        <f>IF(I370&gt;$J$5,VLOOKUP(I370-$J$5,I$27:K$568,3,FALSE),0)</f>
        <v>0</v>
      </c>
      <c r="U370">
        <f>IF(I370&gt;$J$6,VLOOKUP(I370-$J$6,I$27:J$568,2,FALSE),0)</f>
        <v>5159543.0163777396</v>
      </c>
      <c r="V370">
        <f t="shared" si="465"/>
        <v>0</v>
      </c>
      <c r="W370">
        <f t="shared" si="459"/>
        <v>0</v>
      </c>
      <c r="X370">
        <f t="shared" si="460"/>
        <v>0</v>
      </c>
      <c r="Y370">
        <f t="shared" si="466"/>
        <v>245718.94199221575</v>
      </c>
      <c r="Z370">
        <f t="shared" si="467"/>
        <v>4913824.0743855229</v>
      </c>
      <c r="AA370">
        <f t="shared" si="461"/>
        <v>4695184.1449037436</v>
      </c>
      <c r="AB370">
        <f t="shared" si="448"/>
        <v>2840456.9836222604</v>
      </c>
      <c r="AC370">
        <f t="shared" si="449"/>
        <v>7754281.0580077842</v>
      </c>
      <c r="AD370">
        <f t="shared" si="450"/>
        <v>-2564804.974747695</v>
      </c>
      <c r="AE370">
        <f t="shared" si="487"/>
        <v>-0.3307598674282049</v>
      </c>
      <c r="AF370">
        <f t="shared" si="451"/>
        <v>2840456.9836222604</v>
      </c>
      <c r="AG370">
        <f t="shared" si="462"/>
        <v>0</v>
      </c>
      <c r="AH370" s="1"/>
    </row>
    <row r="371" spans="5:34" x14ac:dyDescent="0.35">
      <c r="E371" t="e">
        <f t="shared" ref="E371" si="490">(F371-F370)/F370</f>
        <v>#DIV/0!</v>
      </c>
      <c r="F371" t="e">
        <f t="shared" si="464"/>
        <v>#DIV/0!</v>
      </c>
      <c r="H371" s="10">
        <f t="shared" si="453"/>
        <v>44224</v>
      </c>
      <c r="I371">
        <v>344</v>
      </c>
      <c r="J371">
        <f t="shared" si="454"/>
        <v>5159543.0163777396</v>
      </c>
      <c r="K371">
        <f t="shared" si="443"/>
        <v>0</v>
      </c>
      <c r="L371">
        <f t="shared" si="455"/>
        <v>0</v>
      </c>
      <c r="M371">
        <f t="shared" si="444"/>
        <v>0</v>
      </c>
      <c r="N371">
        <f t="shared" si="456"/>
        <v>0</v>
      </c>
      <c r="O371">
        <f t="shared" si="457"/>
        <v>0</v>
      </c>
      <c r="P371">
        <f t="shared" si="445"/>
        <v>0</v>
      </c>
      <c r="Q371">
        <f t="shared" si="446"/>
        <v>0</v>
      </c>
      <c r="R371">
        <f t="shared" si="447"/>
        <v>0</v>
      </c>
      <c r="S371">
        <f t="shared" si="458"/>
        <v>1</v>
      </c>
      <c r="T371">
        <f>IF(I371&gt;$J$5,VLOOKUP(I371-$J$5,I$27:K$568,3,FALSE),0)</f>
        <v>0</v>
      </c>
      <c r="U371">
        <f>IF(I371&gt;$J$6,VLOOKUP(I371-$J$6,I$27:J$568,2,FALSE),0)</f>
        <v>5159543.0163777396</v>
      </c>
      <c r="V371">
        <f t="shared" si="465"/>
        <v>0</v>
      </c>
      <c r="W371">
        <f t="shared" si="459"/>
        <v>0</v>
      </c>
      <c r="X371">
        <f t="shared" si="460"/>
        <v>0</v>
      </c>
      <c r="Y371">
        <f t="shared" si="466"/>
        <v>245718.94199221575</v>
      </c>
      <c r="Z371">
        <f t="shared" si="467"/>
        <v>4913824.0743855229</v>
      </c>
      <c r="AA371">
        <f t="shared" si="461"/>
        <v>4695184.1449037436</v>
      </c>
      <c r="AB371">
        <f t="shared" si="448"/>
        <v>2840456.9836222604</v>
      </c>
      <c r="AC371">
        <f t="shared" si="449"/>
        <v>7754281.0580077842</v>
      </c>
      <c r="AD371">
        <f t="shared" si="450"/>
        <v>-2564804.974747695</v>
      </c>
      <c r="AE371">
        <f t="shared" si="487"/>
        <v>-0.3307598674282049</v>
      </c>
      <c r="AF371">
        <f t="shared" si="451"/>
        <v>2840456.9836222604</v>
      </c>
      <c r="AG371">
        <f t="shared" si="462"/>
        <v>0</v>
      </c>
      <c r="AH371" s="1"/>
    </row>
    <row r="372" spans="5:34" x14ac:dyDescent="0.35">
      <c r="E372" t="e">
        <f t="shared" ref="E372" si="491">(F372-F371)/F371</f>
        <v>#DIV/0!</v>
      </c>
      <c r="F372" t="e">
        <f t="shared" si="464"/>
        <v>#DIV/0!</v>
      </c>
      <c r="H372" s="10">
        <f t="shared" si="453"/>
        <v>44225</v>
      </c>
      <c r="I372">
        <v>345</v>
      </c>
      <c r="J372">
        <f t="shared" si="454"/>
        <v>5159543.0163777396</v>
      </c>
      <c r="K372">
        <f t="shared" si="443"/>
        <v>0</v>
      </c>
      <c r="L372">
        <f t="shared" si="455"/>
        <v>0</v>
      </c>
      <c r="M372">
        <f t="shared" si="444"/>
        <v>0</v>
      </c>
      <c r="N372">
        <f t="shared" si="456"/>
        <v>0</v>
      </c>
      <c r="O372">
        <f t="shared" si="457"/>
        <v>0</v>
      </c>
      <c r="P372">
        <f t="shared" si="445"/>
        <v>0</v>
      </c>
      <c r="Q372">
        <f t="shared" si="446"/>
        <v>0</v>
      </c>
      <c r="R372">
        <f t="shared" si="447"/>
        <v>0</v>
      </c>
      <c r="S372">
        <f t="shared" si="458"/>
        <v>1</v>
      </c>
      <c r="T372">
        <f>IF(I372&gt;$J$5,VLOOKUP(I372-$J$5,I$27:K$568,3,FALSE),0)</f>
        <v>0</v>
      </c>
      <c r="U372">
        <f>IF(I372&gt;$J$6,VLOOKUP(I372-$J$6,I$27:J$568,2,FALSE),0)</f>
        <v>5159543.0163777396</v>
      </c>
      <c r="V372">
        <f t="shared" si="465"/>
        <v>0</v>
      </c>
      <c r="W372">
        <f t="shared" si="459"/>
        <v>0</v>
      </c>
      <c r="X372">
        <f t="shared" si="460"/>
        <v>0</v>
      </c>
      <c r="Y372">
        <f t="shared" si="466"/>
        <v>245718.94199221575</v>
      </c>
      <c r="Z372">
        <f t="shared" si="467"/>
        <v>4913824.0743855229</v>
      </c>
      <c r="AA372">
        <f t="shared" si="461"/>
        <v>4695184.1449037436</v>
      </c>
      <c r="AB372">
        <f t="shared" si="448"/>
        <v>2840456.9836222604</v>
      </c>
      <c r="AC372">
        <f t="shared" si="449"/>
        <v>7754281.0580077842</v>
      </c>
      <c r="AD372">
        <f t="shared" si="450"/>
        <v>-2564804.974747695</v>
      </c>
      <c r="AE372">
        <f t="shared" si="487"/>
        <v>-0.3307598674282049</v>
      </c>
      <c r="AF372">
        <f t="shared" si="451"/>
        <v>2840456.9836222604</v>
      </c>
      <c r="AG372">
        <f t="shared" si="462"/>
        <v>0</v>
      </c>
      <c r="AH372" s="1"/>
    </row>
    <row r="373" spans="5:34" x14ac:dyDescent="0.35">
      <c r="E373" t="e">
        <f t="shared" ref="E373" si="492">(F373-F372)/F372</f>
        <v>#DIV/0!</v>
      </c>
      <c r="F373" t="e">
        <f t="shared" si="464"/>
        <v>#DIV/0!</v>
      </c>
      <c r="H373" s="10">
        <f t="shared" si="453"/>
        <v>44226</v>
      </c>
      <c r="I373">
        <v>346</v>
      </c>
      <c r="J373">
        <f t="shared" si="454"/>
        <v>5159543.0163777396</v>
      </c>
      <c r="K373">
        <f t="shared" si="443"/>
        <v>0</v>
      </c>
      <c r="L373">
        <f t="shared" si="455"/>
        <v>0</v>
      </c>
      <c r="M373">
        <f t="shared" si="444"/>
        <v>0</v>
      </c>
      <c r="N373">
        <f t="shared" si="456"/>
        <v>0</v>
      </c>
      <c r="O373">
        <f t="shared" si="457"/>
        <v>0</v>
      </c>
      <c r="P373">
        <f t="shared" si="445"/>
        <v>0</v>
      </c>
      <c r="Q373">
        <f t="shared" si="446"/>
        <v>0</v>
      </c>
      <c r="R373">
        <f t="shared" si="447"/>
        <v>0</v>
      </c>
      <c r="S373">
        <f t="shared" si="458"/>
        <v>1</v>
      </c>
      <c r="T373">
        <f>IF(I373&gt;$J$5,VLOOKUP(I373-$J$5,I$27:K$568,3,FALSE),0)</f>
        <v>0</v>
      </c>
      <c r="U373">
        <f>IF(I373&gt;$J$6,VLOOKUP(I373-$J$6,I$27:J$568,2,FALSE),0)</f>
        <v>5159543.0163777396</v>
      </c>
      <c r="V373">
        <f t="shared" si="465"/>
        <v>0</v>
      </c>
      <c r="W373">
        <f t="shared" si="459"/>
        <v>0</v>
      </c>
      <c r="X373">
        <f t="shared" si="460"/>
        <v>0</v>
      </c>
      <c r="Y373">
        <f t="shared" si="466"/>
        <v>245718.94199221575</v>
      </c>
      <c r="Z373">
        <f t="shared" si="467"/>
        <v>4913824.0743855229</v>
      </c>
      <c r="AA373">
        <f t="shared" si="461"/>
        <v>4695184.1449037436</v>
      </c>
      <c r="AB373">
        <f t="shared" si="448"/>
        <v>2840456.9836222604</v>
      </c>
      <c r="AC373">
        <f t="shared" si="449"/>
        <v>7754281.0580077842</v>
      </c>
      <c r="AD373">
        <f t="shared" si="450"/>
        <v>-2564804.974747695</v>
      </c>
      <c r="AE373">
        <f t="shared" si="487"/>
        <v>-0.3307598674282049</v>
      </c>
      <c r="AF373">
        <f t="shared" si="451"/>
        <v>2840456.9836222604</v>
      </c>
      <c r="AG373">
        <f t="shared" si="462"/>
        <v>0</v>
      </c>
      <c r="AH373" s="1"/>
    </row>
    <row r="374" spans="5:34" x14ac:dyDescent="0.35">
      <c r="E374" t="e">
        <f t="shared" ref="E374" si="493">(F374-F373)/F373</f>
        <v>#DIV/0!</v>
      </c>
      <c r="F374" t="e">
        <f t="shared" si="464"/>
        <v>#DIV/0!</v>
      </c>
      <c r="H374" s="10">
        <f t="shared" si="453"/>
        <v>44227</v>
      </c>
      <c r="I374">
        <v>347</v>
      </c>
      <c r="J374">
        <f t="shared" si="454"/>
        <v>5159543.0163777396</v>
      </c>
      <c r="K374">
        <f t="shared" si="443"/>
        <v>0</v>
      </c>
      <c r="L374">
        <f t="shared" si="455"/>
        <v>0</v>
      </c>
      <c r="M374">
        <f t="shared" si="444"/>
        <v>0</v>
      </c>
      <c r="N374">
        <f t="shared" si="456"/>
        <v>0</v>
      </c>
      <c r="O374">
        <f t="shared" si="457"/>
        <v>0</v>
      </c>
      <c r="P374">
        <f t="shared" si="445"/>
        <v>0</v>
      </c>
      <c r="Q374">
        <f t="shared" si="446"/>
        <v>0</v>
      </c>
      <c r="R374">
        <f t="shared" si="447"/>
        <v>0</v>
      </c>
      <c r="S374">
        <f t="shared" si="458"/>
        <v>1</v>
      </c>
      <c r="T374">
        <f>IF(I374&gt;$J$5,VLOOKUP(I374-$J$5,I$27:K$568,3,FALSE),0)</f>
        <v>0</v>
      </c>
      <c r="U374">
        <f>IF(I374&gt;$J$6,VLOOKUP(I374-$J$6,I$27:J$568,2,FALSE),0)</f>
        <v>5159543.0163777396</v>
      </c>
      <c r="V374">
        <f t="shared" si="465"/>
        <v>0</v>
      </c>
      <c r="W374">
        <f t="shared" si="459"/>
        <v>0</v>
      </c>
      <c r="X374">
        <f t="shared" si="460"/>
        <v>0</v>
      </c>
      <c r="Y374">
        <f t="shared" si="466"/>
        <v>245718.94199221575</v>
      </c>
      <c r="Z374">
        <f t="shared" si="467"/>
        <v>4913824.0743855229</v>
      </c>
      <c r="AA374">
        <f t="shared" si="461"/>
        <v>4695184.1449037436</v>
      </c>
      <c r="AB374">
        <f t="shared" si="448"/>
        <v>2840456.9836222604</v>
      </c>
      <c r="AC374">
        <f t="shared" si="449"/>
        <v>7754281.0580077842</v>
      </c>
      <c r="AD374">
        <f t="shared" si="450"/>
        <v>-2564804.974747695</v>
      </c>
      <c r="AE374">
        <f t="shared" si="487"/>
        <v>-0.3307598674282049</v>
      </c>
      <c r="AF374">
        <f t="shared" si="451"/>
        <v>2840456.9836222604</v>
      </c>
      <c r="AG374">
        <f t="shared" si="462"/>
        <v>0</v>
      </c>
      <c r="AH374" s="1"/>
    </row>
    <row r="375" spans="5:34" x14ac:dyDescent="0.35">
      <c r="E375" t="e">
        <f t="shared" ref="E375" si="494">(F375-F374)/F374</f>
        <v>#DIV/0!</v>
      </c>
      <c r="F375" t="e">
        <f t="shared" si="464"/>
        <v>#DIV/0!</v>
      </c>
      <c r="H375" s="10">
        <f t="shared" si="453"/>
        <v>44228</v>
      </c>
      <c r="I375">
        <v>348</v>
      </c>
      <c r="J375">
        <f t="shared" si="454"/>
        <v>5159543.0163777396</v>
      </c>
      <c r="K375">
        <f t="shared" si="443"/>
        <v>0</v>
      </c>
      <c r="L375">
        <f t="shared" si="455"/>
        <v>0</v>
      </c>
      <c r="M375">
        <f t="shared" si="444"/>
        <v>0</v>
      </c>
      <c r="N375">
        <f t="shared" si="456"/>
        <v>0</v>
      </c>
      <c r="O375">
        <f t="shared" si="457"/>
        <v>0</v>
      </c>
      <c r="P375">
        <f t="shared" si="445"/>
        <v>0</v>
      </c>
      <c r="Q375">
        <f t="shared" si="446"/>
        <v>0</v>
      </c>
      <c r="R375">
        <f t="shared" si="447"/>
        <v>0</v>
      </c>
      <c r="S375">
        <f t="shared" si="458"/>
        <v>1</v>
      </c>
      <c r="T375">
        <f>IF(I375&gt;$J$5,VLOOKUP(I375-$J$5,I$27:K$568,3,FALSE),0)</f>
        <v>0</v>
      </c>
      <c r="U375">
        <f>IF(I375&gt;$J$6,VLOOKUP(I375-$J$6,I$27:J$568,2,FALSE),0)</f>
        <v>5159543.0163777396</v>
      </c>
      <c r="V375">
        <f t="shared" si="465"/>
        <v>0</v>
      </c>
      <c r="W375">
        <f t="shared" si="459"/>
        <v>0</v>
      </c>
      <c r="X375">
        <f t="shared" si="460"/>
        <v>0</v>
      </c>
      <c r="Y375">
        <f t="shared" si="466"/>
        <v>245718.94199221575</v>
      </c>
      <c r="Z375">
        <f t="shared" si="467"/>
        <v>4913824.0743855229</v>
      </c>
      <c r="AA375">
        <f t="shared" si="461"/>
        <v>4695184.1449037436</v>
      </c>
      <c r="AB375">
        <f t="shared" si="448"/>
        <v>2840456.9836222604</v>
      </c>
      <c r="AC375">
        <f t="shared" si="449"/>
        <v>7754281.0580077842</v>
      </c>
      <c r="AD375">
        <f t="shared" si="450"/>
        <v>-2564804.974747695</v>
      </c>
      <c r="AE375">
        <f t="shared" si="487"/>
        <v>-0.3307598674282049</v>
      </c>
      <c r="AF375">
        <f t="shared" si="451"/>
        <v>2840456.9836222604</v>
      </c>
      <c r="AG375">
        <f t="shared" si="462"/>
        <v>0</v>
      </c>
      <c r="AH375" s="1"/>
    </row>
    <row r="376" spans="5:34" x14ac:dyDescent="0.35">
      <c r="E376" t="e">
        <f t="shared" ref="E376" si="495">(F376-F375)/F375</f>
        <v>#DIV/0!</v>
      </c>
      <c r="F376" t="e">
        <f t="shared" si="464"/>
        <v>#DIV/0!</v>
      </c>
      <c r="H376" s="10">
        <f t="shared" si="453"/>
        <v>44229</v>
      </c>
      <c r="I376">
        <v>349</v>
      </c>
      <c r="J376">
        <f t="shared" si="454"/>
        <v>5159543.0163777396</v>
      </c>
      <c r="K376">
        <f t="shared" si="443"/>
        <v>0</v>
      </c>
      <c r="L376">
        <f t="shared" si="455"/>
        <v>0</v>
      </c>
      <c r="M376">
        <f t="shared" si="444"/>
        <v>0</v>
      </c>
      <c r="N376">
        <f t="shared" si="456"/>
        <v>0</v>
      </c>
      <c r="O376">
        <f t="shared" si="457"/>
        <v>0</v>
      </c>
      <c r="P376">
        <f t="shared" si="445"/>
        <v>0</v>
      </c>
      <c r="Q376">
        <f t="shared" si="446"/>
        <v>0</v>
      </c>
      <c r="R376">
        <f t="shared" si="447"/>
        <v>0</v>
      </c>
      <c r="S376">
        <f t="shared" si="458"/>
        <v>1</v>
      </c>
      <c r="T376">
        <f>IF(I376&gt;$J$5,VLOOKUP(I376-$J$5,I$27:K$568,3,FALSE),0)</f>
        <v>0</v>
      </c>
      <c r="U376">
        <f>IF(I376&gt;$J$6,VLOOKUP(I376-$J$6,I$27:J$568,2,FALSE),0)</f>
        <v>5159543.0163777396</v>
      </c>
      <c r="V376">
        <f t="shared" si="465"/>
        <v>0</v>
      </c>
      <c r="W376">
        <f t="shared" si="459"/>
        <v>0</v>
      </c>
      <c r="X376">
        <f t="shared" si="460"/>
        <v>0</v>
      </c>
      <c r="Y376">
        <f t="shared" si="466"/>
        <v>245718.94199221575</v>
      </c>
      <c r="Z376">
        <f t="shared" si="467"/>
        <v>4913824.0743855229</v>
      </c>
      <c r="AA376">
        <f t="shared" si="461"/>
        <v>4695184.1449037436</v>
      </c>
      <c r="AB376">
        <f t="shared" si="448"/>
        <v>2840456.9836222604</v>
      </c>
      <c r="AC376">
        <f t="shared" si="449"/>
        <v>7754281.0580077842</v>
      </c>
      <c r="AD376">
        <f t="shared" si="450"/>
        <v>-2564804.974747695</v>
      </c>
      <c r="AE376">
        <f t="shared" si="487"/>
        <v>-0.3307598674282049</v>
      </c>
      <c r="AF376">
        <f t="shared" si="451"/>
        <v>2840456.9836222604</v>
      </c>
      <c r="AG376">
        <f t="shared" si="462"/>
        <v>0</v>
      </c>
      <c r="AH376" s="1"/>
    </row>
    <row r="377" spans="5:34" x14ac:dyDescent="0.35">
      <c r="E377" t="e">
        <f t="shared" ref="E377" si="496">(F377-F376)/F376</f>
        <v>#DIV/0!</v>
      </c>
      <c r="F377" t="e">
        <f t="shared" si="464"/>
        <v>#DIV/0!</v>
      </c>
      <c r="H377" s="10">
        <f t="shared" si="453"/>
        <v>44230</v>
      </c>
      <c r="I377">
        <v>350</v>
      </c>
      <c r="J377">
        <f t="shared" si="454"/>
        <v>5159543.0163777396</v>
      </c>
      <c r="K377">
        <f t="shared" si="443"/>
        <v>0</v>
      </c>
      <c r="L377">
        <f t="shared" si="455"/>
        <v>0</v>
      </c>
      <c r="M377">
        <f t="shared" si="444"/>
        <v>0</v>
      </c>
      <c r="N377">
        <f t="shared" si="456"/>
        <v>0</v>
      </c>
      <c r="O377">
        <f t="shared" si="457"/>
        <v>0</v>
      </c>
      <c r="P377">
        <f t="shared" si="445"/>
        <v>0</v>
      </c>
      <c r="Q377">
        <f t="shared" si="446"/>
        <v>0</v>
      </c>
      <c r="R377">
        <f t="shared" si="447"/>
        <v>0</v>
      </c>
      <c r="S377">
        <f t="shared" si="458"/>
        <v>1</v>
      </c>
      <c r="T377">
        <f>IF(I377&gt;$J$5,VLOOKUP(I377-$J$5,I$27:K$568,3,FALSE),0)</f>
        <v>0</v>
      </c>
      <c r="U377">
        <f>IF(I377&gt;$J$6,VLOOKUP(I377-$J$6,I$27:J$568,2,FALSE),0)</f>
        <v>5159543.0163777396</v>
      </c>
      <c r="V377">
        <f t="shared" si="465"/>
        <v>0</v>
      </c>
      <c r="W377">
        <f t="shared" si="459"/>
        <v>0</v>
      </c>
      <c r="X377">
        <f t="shared" si="460"/>
        <v>0</v>
      </c>
      <c r="Y377">
        <f t="shared" si="466"/>
        <v>245718.94199221575</v>
      </c>
      <c r="Z377">
        <f t="shared" si="467"/>
        <v>4913824.0743855229</v>
      </c>
      <c r="AA377">
        <f t="shared" si="461"/>
        <v>4695184.1449037436</v>
      </c>
      <c r="AB377">
        <f t="shared" si="448"/>
        <v>2840456.9836222604</v>
      </c>
      <c r="AC377">
        <f t="shared" si="449"/>
        <v>7754281.0580077842</v>
      </c>
      <c r="AD377">
        <f t="shared" si="450"/>
        <v>-2564804.974747695</v>
      </c>
      <c r="AE377">
        <f t="shared" si="487"/>
        <v>-0.3307598674282049</v>
      </c>
      <c r="AF377">
        <f t="shared" si="451"/>
        <v>2840456.9836222604</v>
      </c>
      <c r="AG377">
        <f t="shared" si="462"/>
        <v>0</v>
      </c>
      <c r="AH377" s="1"/>
    </row>
    <row r="378" spans="5:34" x14ac:dyDescent="0.35">
      <c r="E378" t="e">
        <f t="shared" ref="E378" si="497">(F378-F377)/F377</f>
        <v>#DIV/0!</v>
      </c>
      <c r="F378" t="e">
        <f t="shared" si="464"/>
        <v>#DIV/0!</v>
      </c>
      <c r="H378" s="10">
        <f t="shared" si="453"/>
        <v>44231</v>
      </c>
      <c r="I378">
        <v>351</v>
      </c>
      <c r="J378">
        <f t="shared" si="454"/>
        <v>5159543.0163777396</v>
      </c>
      <c r="K378">
        <f t="shared" si="443"/>
        <v>0</v>
      </c>
      <c r="L378">
        <f t="shared" si="455"/>
        <v>0</v>
      </c>
      <c r="M378">
        <f t="shared" si="444"/>
        <v>0</v>
      </c>
      <c r="N378">
        <f t="shared" si="456"/>
        <v>0</v>
      </c>
      <c r="O378">
        <f t="shared" si="457"/>
        <v>0</v>
      </c>
      <c r="P378">
        <f t="shared" si="445"/>
        <v>0</v>
      </c>
      <c r="Q378">
        <f t="shared" si="446"/>
        <v>0</v>
      </c>
      <c r="R378">
        <f t="shared" si="447"/>
        <v>0</v>
      </c>
      <c r="S378">
        <f t="shared" si="458"/>
        <v>1</v>
      </c>
      <c r="T378">
        <f>IF(I378&gt;$J$5,VLOOKUP(I378-$J$5,I$27:K$568,3,FALSE),0)</f>
        <v>0</v>
      </c>
      <c r="U378">
        <f>IF(I378&gt;$J$6,VLOOKUP(I378-$J$6,I$27:J$568,2,FALSE),0)</f>
        <v>5159543.0163777396</v>
      </c>
      <c r="V378">
        <f t="shared" si="465"/>
        <v>0</v>
      </c>
      <c r="W378">
        <f t="shared" si="459"/>
        <v>0</v>
      </c>
      <c r="X378">
        <f t="shared" si="460"/>
        <v>0</v>
      </c>
      <c r="Y378">
        <f t="shared" si="466"/>
        <v>245718.94199221575</v>
      </c>
      <c r="Z378">
        <f t="shared" si="467"/>
        <v>4913824.0743855229</v>
      </c>
      <c r="AA378">
        <f t="shared" si="461"/>
        <v>4695184.1449037436</v>
      </c>
      <c r="AB378">
        <f t="shared" si="448"/>
        <v>2840456.9836222604</v>
      </c>
      <c r="AC378">
        <f t="shared" si="449"/>
        <v>7754281.0580077842</v>
      </c>
      <c r="AD378">
        <f t="shared" si="450"/>
        <v>-2564804.974747695</v>
      </c>
      <c r="AE378">
        <f t="shared" si="487"/>
        <v>-0.3307598674282049</v>
      </c>
      <c r="AF378">
        <f t="shared" si="451"/>
        <v>2840456.9836222604</v>
      </c>
      <c r="AG378">
        <f t="shared" si="462"/>
        <v>0</v>
      </c>
      <c r="AH378" s="1"/>
    </row>
    <row r="379" spans="5:34" x14ac:dyDescent="0.35">
      <c r="E379" t="e">
        <f t="shared" ref="E379" si="498">(F379-F378)/F378</f>
        <v>#DIV/0!</v>
      </c>
      <c r="F379" t="e">
        <f t="shared" si="464"/>
        <v>#DIV/0!</v>
      </c>
      <c r="H379" s="10">
        <f t="shared" si="453"/>
        <v>44232</v>
      </c>
      <c r="I379">
        <v>352</v>
      </c>
      <c r="J379">
        <f t="shared" si="454"/>
        <v>5159543.0163777396</v>
      </c>
      <c r="K379">
        <f t="shared" si="443"/>
        <v>0</v>
      </c>
      <c r="L379">
        <f t="shared" si="455"/>
        <v>0</v>
      </c>
      <c r="M379">
        <f t="shared" si="444"/>
        <v>0</v>
      </c>
      <c r="N379">
        <f t="shared" si="456"/>
        <v>0</v>
      </c>
      <c r="O379">
        <f t="shared" si="457"/>
        <v>0</v>
      </c>
      <c r="P379">
        <f t="shared" si="445"/>
        <v>0</v>
      </c>
      <c r="Q379">
        <f t="shared" si="446"/>
        <v>0</v>
      </c>
      <c r="R379">
        <f t="shared" si="447"/>
        <v>0</v>
      </c>
      <c r="S379">
        <f t="shared" si="458"/>
        <v>1</v>
      </c>
      <c r="T379">
        <f>IF(I379&gt;$J$5,VLOOKUP(I379-$J$5,I$27:K$568,3,FALSE),0)</f>
        <v>0</v>
      </c>
      <c r="U379">
        <f>IF(I379&gt;$J$6,VLOOKUP(I379-$J$6,I$27:J$568,2,FALSE),0)</f>
        <v>5159543.0163777396</v>
      </c>
      <c r="V379">
        <f t="shared" si="465"/>
        <v>0</v>
      </c>
      <c r="W379">
        <f t="shared" si="459"/>
        <v>0</v>
      </c>
      <c r="X379">
        <f t="shared" si="460"/>
        <v>0</v>
      </c>
      <c r="Y379">
        <f t="shared" si="466"/>
        <v>245718.94199221575</v>
      </c>
      <c r="Z379">
        <f t="shared" si="467"/>
        <v>4913824.0743855229</v>
      </c>
      <c r="AA379">
        <f t="shared" si="461"/>
        <v>4695184.1449037436</v>
      </c>
      <c r="AB379">
        <f t="shared" si="448"/>
        <v>2840456.9836222604</v>
      </c>
      <c r="AC379">
        <f t="shared" si="449"/>
        <v>7754281.0580077842</v>
      </c>
      <c r="AD379">
        <f t="shared" si="450"/>
        <v>-2564804.974747695</v>
      </c>
      <c r="AE379">
        <f t="shared" si="487"/>
        <v>-0.3307598674282049</v>
      </c>
      <c r="AF379">
        <f t="shared" si="451"/>
        <v>2840456.9836222604</v>
      </c>
      <c r="AG379">
        <f t="shared" si="462"/>
        <v>0</v>
      </c>
      <c r="AH379" s="1"/>
    </row>
    <row r="380" spans="5:34" x14ac:dyDescent="0.35">
      <c r="E380" t="e">
        <f t="shared" ref="E380" si="499">(F380-F379)/F379</f>
        <v>#DIV/0!</v>
      </c>
      <c r="F380" t="e">
        <f t="shared" si="464"/>
        <v>#DIV/0!</v>
      </c>
      <c r="H380" s="10">
        <f t="shared" si="453"/>
        <v>44233</v>
      </c>
      <c r="I380">
        <v>353</v>
      </c>
      <c r="J380">
        <f t="shared" si="454"/>
        <v>5159543.0163777396</v>
      </c>
      <c r="K380">
        <f t="shared" si="443"/>
        <v>0</v>
      </c>
      <c r="L380">
        <f t="shared" si="455"/>
        <v>0</v>
      </c>
      <c r="M380">
        <f t="shared" si="444"/>
        <v>0</v>
      </c>
      <c r="N380">
        <f t="shared" si="456"/>
        <v>0</v>
      </c>
      <c r="O380">
        <f t="shared" si="457"/>
        <v>0</v>
      </c>
      <c r="P380">
        <f t="shared" si="445"/>
        <v>0</v>
      </c>
      <c r="Q380">
        <f t="shared" si="446"/>
        <v>0</v>
      </c>
      <c r="R380">
        <f t="shared" si="447"/>
        <v>0</v>
      </c>
      <c r="S380">
        <f t="shared" si="458"/>
        <v>1</v>
      </c>
      <c r="T380">
        <f>IF(I380&gt;$J$5,VLOOKUP(I380-$J$5,I$27:K$568,3,FALSE),0)</f>
        <v>0</v>
      </c>
      <c r="U380">
        <f>IF(I380&gt;$J$6,VLOOKUP(I380-$J$6,I$27:J$568,2,FALSE),0)</f>
        <v>5159543.0163777396</v>
      </c>
      <c r="V380">
        <f t="shared" si="465"/>
        <v>0</v>
      </c>
      <c r="W380">
        <f t="shared" si="459"/>
        <v>0</v>
      </c>
      <c r="X380">
        <f t="shared" si="460"/>
        <v>0</v>
      </c>
      <c r="Y380">
        <f t="shared" si="466"/>
        <v>245718.94199221575</v>
      </c>
      <c r="Z380">
        <f t="shared" si="467"/>
        <v>4913824.0743855229</v>
      </c>
      <c r="AA380">
        <f t="shared" si="461"/>
        <v>4695184.1449037436</v>
      </c>
      <c r="AB380">
        <f t="shared" si="448"/>
        <v>2840456.9836222604</v>
      </c>
      <c r="AC380">
        <f t="shared" si="449"/>
        <v>7754281.0580077842</v>
      </c>
      <c r="AD380">
        <f t="shared" si="450"/>
        <v>-2564804.974747695</v>
      </c>
      <c r="AE380">
        <f t="shared" si="487"/>
        <v>-0.3307598674282049</v>
      </c>
      <c r="AF380">
        <f t="shared" si="451"/>
        <v>2840456.9836222604</v>
      </c>
      <c r="AG380">
        <f t="shared" si="462"/>
        <v>0</v>
      </c>
      <c r="AH380" s="1"/>
    </row>
    <row r="381" spans="5:34" x14ac:dyDescent="0.35">
      <c r="E381" t="e">
        <f t="shared" ref="E381" si="500">(F381-F380)/F380</f>
        <v>#DIV/0!</v>
      </c>
      <c r="F381" t="e">
        <f t="shared" si="464"/>
        <v>#DIV/0!</v>
      </c>
      <c r="H381" s="10">
        <f t="shared" si="453"/>
        <v>44234</v>
      </c>
      <c r="I381">
        <v>354</v>
      </c>
      <c r="J381">
        <f t="shared" si="454"/>
        <v>5159543.0163777396</v>
      </c>
      <c r="K381">
        <f t="shared" si="443"/>
        <v>0</v>
      </c>
      <c r="L381">
        <f t="shared" si="455"/>
        <v>0</v>
      </c>
      <c r="M381">
        <f t="shared" si="444"/>
        <v>0</v>
      </c>
      <c r="N381">
        <f t="shared" si="456"/>
        <v>0</v>
      </c>
      <c r="O381">
        <f t="shared" si="457"/>
        <v>0</v>
      </c>
      <c r="P381">
        <f t="shared" si="445"/>
        <v>0</v>
      </c>
      <c r="Q381">
        <f t="shared" si="446"/>
        <v>0</v>
      </c>
      <c r="R381">
        <f t="shared" si="447"/>
        <v>0</v>
      </c>
      <c r="S381">
        <f t="shared" si="458"/>
        <v>1</v>
      </c>
      <c r="T381">
        <f>IF(I381&gt;$J$5,VLOOKUP(I381-$J$5,I$27:K$568,3,FALSE),0)</f>
        <v>0</v>
      </c>
      <c r="U381">
        <f>IF(I381&gt;$J$6,VLOOKUP(I381-$J$6,I$27:J$568,2,FALSE),0)</f>
        <v>5159543.0163777396</v>
      </c>
      <c r="V381">
        <f t="shared" si="465"/>
        <v>0</v>
      </c>
      <c r="W381">
        <f t="shared" si="459"/>
        <v>0</v>
      </c>
      <c r="X381">
        <f t="shared" si="460"/>
        <v>0</v>
      </c>
      <c r="Y381">
        <f t="shared" si="466"/>
        <v>245718.94199221575</v>
      </c>
      <c r="Z381">
        <f t="shared" si="467"/>
        <v>4913824.0743855229</v>
      </c>
      <c r="AA381">
        <f t="shared" si="461"/>
        <v>4695184.1449037436</v>
      </c>
      <c r="AB381">
        <f t="shared" si="448"/>
        <v>2840456.9836222604</v>
      </c>
      <c r="AC381">
        <f t="shared" si="449"/>
        <v>7754281.0580077842</v>
      </c>
      <c r="AD381">
        <f t="shared" si="450"/>
        <v>-2564804.974747695</v>
      </c>
      <c r="AE381">
        <f t="shared" si="487"/>
        <v>-0.3307598674282049</v>
      </c>
      <c r="AF381">
        <f t="shared" si="451"/>
        <v>2840456.9836222604</v>
      </c>
      <c r="AG381">
        <f t="shared" si="462"/>
        <v>0</v>
      </c>
      <c r="AH381" s="1"/>
    </row>
    <row r="382" spans="5:34" x14ac:dyDescent="0.35">
      <c r="E382" t="e">
        <f t="shared" ref="E382" si="501">(F382-F381)/F381</f>
        <v>#DIV/0!</v>
      </c>
      <c r="F382" t="e">
        <f t="shared" si="464"/>
        <v>#DIV/0!</v>
      </c>
      <c r="H382" s="10">
        <f t="shared" si="453"/>
        <v>44235</v>
      </c>
      <c r="I382">
        <v>355</v>
      </c>
      <c r="J382">
        <f t="shared" si="454"/>
        <v>5159543.0163777396</v>
      </c>
      <c r="K382">
        <f t="shared" si="443"/>
        <v>0</v>
      </c>
      <c r="L382">
        <f t="shared" si="455"/>
        <v>0</v>
      </c>
      <c r="M382">
        <f t="shared" si="444"/>
        <v>0</v>
      </c>
      <c r="N382">
        <f t="shared" si="456"/>
        <v>0</v>
      </c>
      <c r="O382">
        <f t="shared" si="457"/>
        <v>0</v>
      </c>
      <c r="P382">
        <f t="shared" si="445"/>
        <v>0</v>
      </c>
      <c r="Q382">
        <f t="shared" si="446"/>
        <v>0</v>
      </c>
      <c r="R382">
        <f t="shared" si="447"/>
        <v>0</v>
      </c>
      <c r="S382">
        <f t="shared" si="458"/>
        <v>1</v>
      </c>
      <c r="T382">
        <f>IF(I382&gt;$J$5,VLOOKUP(I382-$J$5,I$27:K$568,3,FALSE),0)</f>
        <v>0</v>
      </c>
      <c r="U382">
        <f>IF(I382&gt;$J$6,VLOOKUP(I382-$J$6,I$27:J$568,2,FALSE),0)</f>
        <v>5159543.0163777396</v>
      </c>
      <c r="V382">
        <f t="shared" si="465"/>
        <v>0</v>
      </c>
      <c r="W382">
        <f t="shared" si="459"/>
        <v>0</v>
      </c>
      <c r="X382">
        <f t="shared" si="460"/>
        <v>0</v>
      </c>
      <c r="Y382">
        <f t="shared" si="466"/>
        <v>245718.94199221575</v>
      </c>
      <c r="Z382">
        <f t="shared" si="467"/>
        <v>4913824.0743855229</v>
      </c>
      <c r="AA382">
        <f t="shared" si="461"/>
        <v>4695184.1449037436</v>
      </c>
      <c r="AB382">
        <f t="shared" si="448"/>
        <v>2840456.9836222604</v>
      </c>
      <c r="AC382">
        <f t="shared" si="449"/>
        <v>7754281.0580077842</v>
      </c>
      <c r="AD382">
        <f t="shared" si="450"/>
        <v>-2564804.974747695</v>
      </c>
      <c r="AE382">
        <f t="shared" si="487"/>
        <v>-0.3307598674282049</v>
      </c>
      <c r="AF382">
        <f t="shared" si="451"/>
        <v>2840456.9836222604</v>
      </c>
      <c r="AG382">
        <f t="shared" si="462"/>
        <v>0</v>
      </c>
      <c r="AH382" s="1"/>
    </row>
    <row r="383" spans="5:34" x14ac:dyDescent="0.35">
      <c r="E383" t="e">
        <f t="shared" ref="E383" si="502">(F383-F382)/F382</f>
        <v>#DIV/0!</v>
      </c>
      <c r="F383" t="e">
        <f t="shared" si="464"/>
        <v>#DIV/0!</v>
      </c>
      <c r="H383" s="10">
        <f t="shared" si="453"/>
        <v>44236</v>
      </c>
      <c r="I383">
        <v>356</v>
      </c>
      <c r="J383">
        <f t="shared" si="454"/>
        <v>5159543.0163777396</v>
      </c>
      <c r="K383">
        <f t="shared" si="443"/>
        <v>0</v>
      </c>
      <c r="L383">
        <f t="shared" si="455"/>
        <v>0</v>
      </c>
      <c r="M383">
        <f t="shared" si="444"/>
        <v>0</v>
      </c>
      <c r="N383">
        <f t="shared" si="456"/>
        <v>0</v>
      </c>
      <c r="O383">
        <f t="shared" si="457"/>
        <v>0</v>
      </c>
      <c r="P383">
        <f t="shared" si="445"/>
        <v>0</v>
      </c>
      <c r="Q383">
        <f t="shared" si="446"/>
        <v>0</v>
      </c>
      <c r="R383">
        <f t="shared" si="447"/>
        <v>0</v>
      </c>
      <c r="S383">
        <f t="shared" si="458"/>
        <v>1</v>
      </c>
      <c r="T383">
        <f>IF(I383&gt;$J$5,VLOOKUP(I383-$J$5,I$27:K$568,3,FALSE),0)</f>
        <v>0</v>
      </c>
      <c r="U383">
        <f>IF(I383&gt;$J$6,VLOOKUP(I383-$J$6,I$27:J$568,2,FALSE),0)</f>
        <v>5159543.0163777396</v>
      </c>
      <c r="V383">
        <f t="shared" si="465"/>
        <v>0</v>
      </c>
      <c r="W383">
        <f t="shared" si="459"/>
        <v>0</v>
      </c>
      <c r="X383">
        <f t="shared" si="460"/>
        <v>0</v>
      </c>
      <c r="Y383">
        <f t="shared" si="466"/>
        <v>245718.94199221575</v>
      </c>
      <c r="Z383">
        <f t="shared" si="467"/>
        <v>4913824.0743855229</v>
      </c>
      <c r="AA383">
        <f t="shared" si="461"/>
        <v>4695184.1449037436</v>
      </c>
      <c r="AB383">
        <f t="shared" si="448"/>
        <v>2840456.9836222604</v>
      </c>
      <c r="AC383">
        <f t="shared" si="449"/>
        <v>7754281.0580077842</v>
      </c>
      <c r="AD383">
        <f t="shared" si="450"/>
        <v>-2564804.974747695</v>
      </c>
      <c r="AE383">
        <f t="shared" si="487"/>
        <v>-0.3307598674282049</v>
      </c>
      <c r="AF383">
        <f t="shared" si="451"/>
        <v>2840456.9836222604</v>
      </c>
      <c r="AG383">
        <f t="shared" si="462"/>
        <v>0</v>
      </c>
      <c r="AH383" s="1"/>
    </row>
    <row r="384" spans="5:34" x14ac:dyDescent="0.35">
      <c r="E384" t="e">
        <f t="shared" ref="E384" si="503">(F384-F383)/F383</f>
        <v>#DIV/0!</v>
      </c>
      <c r="F384" t="e">
        <f t="shared" si="464"/>
        <v>#DIV/0!</v>
      </c>
      <c r="H384" s="10">
        <f t="shared" si="453"/>
        <v>44237</v>
      </c>
      <c r="I384">
        <v>357</v>
      </c>
      <c r="J384">
        <f t="shared" si="454"/>
        <v>5159543.0163777396</v>
      </c>
      <c r="K384">
        <f t="shared" si="443"/>
        <v>0</v>
      </c>
      <c r="L384">
        <f t="shared" si="455"/>
        <v>0</v>
      </c>
      <c r="M384">
        <f t="shared" si="444"/>
        <v>0</v>
      </c>
      <c r="N384">
        <f t="shared" si="456"/>
        <v>0</v>
      </c>
      <c r="O384">
        <f t="shared" si="457"/>
        <v>0</v>
      </c>
      <c r="P384">
        <f t="shared" si="445"/>
        <v>0</v>
      </c>
      <c r="Q384">
        <f t="shared" si="446"/>
        <v>0</v>
      </c>
      <c r="R384">
        <f t="shared" si="447"/>
        <v>0</v>
      </c>
      <c r="S384">
        <f t="shared" si="458"/>
        <v>1</v>
      </c>
      <c r="T384">
        <f>IF(I384&gt;$J$5,VLOOKUP(I384-$J$5,I$27:K$568,3,FALSE),0)</f>
        <v>0</v>
      </c>
      <c r="U384">
        <f>IF(I384&gt;$J$6,VLOOKUP(I384-$J$6,I$27:J$568,2,FALSE),0)</f>
        <v>5159543.0163777396</v>
      </c>
      <c r="V384">
        <f t="shared" si="465"/>
        <v>0</v>
      </c>
      <c r="W384">
        <f t="shared" si="459"/>
        <v>0</v>
      </c>
      <c r="X384">
        <f t="shared" si="460"/>
        <v>0</v>
      </c>
      <c r="Y384">
        <f t="shared" si="466"/>
        <v>245718.94199221575</v>
      </c>
      <c r="Z384">
        <f t="shared" si="467"/>
        <v>4913824.0743855229</v>
      </c>
      <c r="AA384">
        <f t="shared" si="461"/>
        <v>4695184.1449037436</v>
      </c>
      <c r="AB384">
        <f t="shared" si="448"/>
        <v>2840456.9836222604</v>
      </c>
      <c r="AC384">
        <f t="shared" si="449"/>
        <v>7754281.0580077842</v>
      </c>
      <c r="AD384">
        <f t="shared" si="450"/>
        <v>-2564804.974747695</v>
      </c>
      <c r="AE384">
        <f t="shared" si="487"/>
        <v>-0.3307598674282049</v>
      </c>
      <c r="AF384">
        <f t="shared" si="451"/>
        <v>2840456.9836222604</v>
      </c>
      <c r="AG384">
        <f t="shared" si="462"/>
        <v>0</v>
      </c>
      <c r="AH384" s="1"/>
    </row>
    <row r="385" spans="5:34" x14ac:dyDescent="0.35">
      <c r="E385" t="e">
        <f t="shared" ref="E385" si="504">(F385-F384)/F384</f>
        <v>#DIV/0!</v>
      </c>
      <c r="F385" t="e">
        <f t="shared" si="464"/>
        <v>#DIV/0!</v>
      </c>
      <c r="H385" s="10">
        <f t="shared" si="453"/>
        <v>44238</v>
      </c>
      <c r="I385">
        <v>358</v>
      </c>
      <c r="J385">
        <f t="shared" si="454"/>
        <v>5159543.0163777396</v>
      </c>
      <c r="K385">
        <f t="shared" si="443"/>
        <v>0</v>
      </c>
      <c r="L385">
        <f t="shared" si="455"/>
        <v>0</v>
      </c>
      <c r="M385">
        <f t="shared" si="444"/>
        <v>0</v>
      </c>
      <c r="N385">
        <f t="shared" si="456"/>
        <v>0</v>
      </c>
      <c r="O385">
        <f t="shared" si="457"/>
        <v>0</v>
      </c>
      <c r="P385">
        <f t="shared" si="445"/>
        <v>0</v>
      </c>
      <c r="Q385">
        <f t="shared" si="446"/>
        <v>0</v>
      </c>
      <c r="R385">
        <f t="shared" si="447"/>
        <v>0</v>
      </c>
      <c r="S385">
        <f t="shared" si="458"/>
        <v>1</v>
      </c>
      <c r="T385">
        <f>IF(I385&gt;$J$5,VLOOKUP(I385-$J$5,I$27:K$568,3,FALSE),0)</f>
        <v>0</v>
      </c>
      <c r="U385">
        <f>IF(I385&gt;$J$6,VLOOKUP(I385-$J$6,I$27:J$568,2,FALSE),0)</f>
        <v>5159543.0163777396</v>
      </c>
      <c r="V385">
        <f t="shared" si="465"/>
        <v>0</v>
      </c>
      <c r="W385">
        <f t="shared" si="459"/>
        <v>0</v>
      </c>
      <c r="X385">
        <f t="shared" si="460"/>
        <v>0</v>
      </c>
      <c r="Y385">
        <f t="shared" si="466"/>
        <v>245718.94199221575</v>
      </c>
      <c r="Z385">
        <f t="shared" si="467"/>
        <v>4913824.0743855229</v>
      </c>
      <c r="AA385">
        <f t="shared" si="461"/>
        <v>4695184.1449037436</v>
      </c>
      <c r="AB385">
        <f t="shared" si="448"/>
        <v>2840456.9836222604</v>
      </c>
      <c r="AC385">
        <f t="shared" si="449"/>
        <v>7754281.0580077842</v>
      </c>
      <c r="AD385">
        <f t="shared" si="450"/>
        <v>-2564804.974747695</v>
      </c>
      <c r="AE385">
        <f t="shared" si="487"/>
        <v>-0.3307598674282049</v>
      </c>
      <c r="AF385">
        <f t="shared" si="451"/>
        <v>2840456.9836222604</v>
      </c>
      <c r="AG385">
        <f t="shared" si="462"/>
        <v>0</v>
      </c>
      <c r="AH385" s="1"/>
    </row>
    <row r="386" spans="5:34" x14ac:dyDescent="0.35">
      <c r="E386" t="e">
        <f t="shared" ref="E386" si="505">(F386-F385)/F385</f>
        <v>#DIV/0!</v>
      </c>
      <c r="F386" t="e">
        <f t="shared" si="464"/>
        <v>#DIV/0!</v>
      </c>
      <c r="H386" s="10">
        <f t="shared" si="453"/>
        <v>44239</v>
      </c>
      <c r="I386">
        <v>359</v>
      </c>
      <c r="J386">
        <f t="shared" si="454"/>
        <v>5159543.0163777396</v>
      </c>
      <c r="K386">
        <f t="shared" si="443"/>
        <v>0</v>
      </c>
      <c r="L386">
        <f t="shared" si="455"/>
        <v>0</v>
      </c>
      <c r="M386">
        <f t="shared" si="444"/>
        <v>0</v>
      </c>
      <c r="N386">
        <f t="shared" si="456"/>
        <v>0</v>
      </c>
      <c r="O386">
        <f t="shared" si="457"/>
        <v>0</v>
      </c>
      <c r="P386">
        <f t="shared" si="445"/>
        <v>0</v>
      </c>
      <c r="Q386">
        <f t="shared" si="446"/>
        <v>0</v>
      </c>
      <c r="R386">
        <f t="shared" si="447"/>
        <v>0</v>
      </c>
      <c r="S386">
        <f t="shared" si="458"/>
        <v>1</v>
      </c>
      <c r="T386">
        <f>IF(I386&gt;$J$5,VLOOKUP(I386-$J$5,I$27:K$568,3,FALSE),0)</f>
        <v>0</v>
      </c>
      <c r="U386">
        <f>IF(I386&gt;$J$6,VLOOKUP(I386-$J$6,I$27:J$568,2,FALSE),0)</f>
        <v>5159543.0163777396</v>
      </c>
      <c r="V386">
        <f t="shared" si="465"/>
        <v>0</v>
      </c>
      <c r="W386">
        <f t="shared" si="459"/>
        <v>0</v>
      </c>
      <c r="X386">
        <f t="shared" si="460"/>
        <v>0</v>
      </c>
      <c r="Y386">
        <f t="shared" si="466"/>
        <v>245718.94199221575</v>
      </c>
      <c r="Z386">
        <f t="shared" si="467"/>
        <v>4913824.0743855229</v>
      </c>
      <c r="AA386">
        <f t="shared" si="461"/>
        <v>4695184.1449037436</v>
      </c>
      <c r="AB386">
        <f t="shared" si="448"/>
        <v>2840456.9836222604</v>
      </c>
      <c r="AC386">
        <f t="shared" si="449"/>
        <v>7754281.0580077842</v>
      </c>
      <c r="AD386">
        <f t="shared" si="450"/>
        <v>-2564804.974747695</v>
      </c>
      <c r="AE386">
        <f t="shared" si="487"/>
        <v>-0.3307598674282049</v>
      </c>
      <c r="AF386">
        <f t="shared" si="451"/>
        <v>2840456.9836222604</v>
      </c>
      <c r="AG386">
        <f t="shared" si="462"/>
        <v>0</v>
      </c>
      <c r="AH386" s="1"/>
    </row>
    <row r="387" spans="5:34" x14ac:dyDescent="0.35">
      <c r="E387" t="e">
        <f t="shared" ref="E387" si="506">(F387-F386)/F386</f>
        <v>#DIV/0!</v>
      </c>
      <c r="F387" t="e">
        <f t="shared" si="464"/>
        <v>#DIV/0!</v>
      </c>
      <c r="H387" s="10">
        <f t="shared" si="453"/>
        <v>44240</v>
      </c>
      <c r="I387">
        <v>360</v>
      </c>
      <c r="J387">
        <f t="shared" si="454"/>
        <v>5159543.0163777396</v>
      </c>
      <c r="K387">
        <f t="shared" si="443"/>
        <v>0</v>
      </c>
      <c r="L387">
        <f t="shared" si="455"/>
        <v>0</v>
      </c>
      <c r="M387">
        <f t="shared" si="444"/>
        <v>0</v>
      </c>
      <c r="N387">
        <f t="shared" si="456"/>
        <v>0</v>
      </c>
      <c r="O387">
        <f t="shared" si="457"/>
        <v>0</v>
      </c>
      <c r="P387">
        <f t="shared" si="445"/>
        <v>0</v>
      </c>
      <c r="Q387">
        <f t="shared" si="446"/>
        <v>0</v>
      </c>
      <c r="R387">
        <f t="shared" si="447"/>
        <v>0</v>
      </c>
      <c r="S387">
        <f t="shared" si="458"/>
        <v>1</v>
      </c>
      <c r="T387">
        <f>IF(I387&gt;$J$5,VLOOKUP(I387-$J$5,I$27:K$568,3,FALSE),0)</f>
        <v>0</v>
      </c>
      <c r="U387">
        <f>IF(I387&gt;$J$6,VLOOKUP(I387-$J$6,I$27:J$568,2,FALSE),0)</f>
        <v>5159543.0163777396</v>
      </c>
      <c r="V387">
        <f t="shared" si="465"/>
        <v>0</v>
      </c>
      <c r="W387">
        <f t="shared" si="459"/>
        <v>0</v>
      </c>
      <c r="X387">
        <f t="shared" si="460"/>
        <v>0</v>
      </c>
      <c r="Y387">
        <f t="shared" si="466"/>
        <v>245718.94199221575</v>
      </c>
      <c r="Z387">
        <f t="shared" si="467"/>
        <v>4913824.0743855229</v>
      </c>
      <c r="AA387">
        <f t="shared" si="461"/>
        <v>4695184.1449037436</v>
      </c>
      <c r="AB387">
        <f t="shared" si="448"/>
        <v>2840456.9836222604</v>
      </c>
      <c r="AC387">
        <f t="shared" si="449"/>
        <v>7754281.0580077842</v>
      </c>
      <c r="AD387">
        <f t="shared" si="450"/>
        <v>-2564804.974747695</v>
      </c>
      <c r="AE387">
        <f t="shared" si="487"/>
        <v>-0.3307598674282049</v>
      </c>
      <c r="AF387">
        <f t="shared" si="451"/>
        <v>2840456.9836222604</v>
      </c>
      <c r="AG387">
        <f t="shared" si="462"/>
        <v>0</v>
      </c>
      <c r="AH387" s="1"/>
    </row>
    <row r="388" spans="5:34" x14ac:dyDescent="0.35">
      <c r="E388" t="e">
        <f t="shared" ref="E388" si="507">(F388-F387)/F387</f>
        <v>#DIV/0!</v>
      </c>
      <c r="F388" t="e">
        <f t="shared" si="464"/>
        <v>#DIV/0!</v>
      </c>
      <c r="H388" s="10">
        <f t="shared" si="453"/>
        <v>44241</v>
      </c>
      <c r="I388">
        <v>361</v>
      </c>
      <c r="J388">
        <f t="shared" si="454"/>
        <v>5159543.0163777396</v>
      </c>
      <c r="K388">
        <f t="shared" si="443"/>
        <v>0</v>
      </c>
      <c r="L388">
        <f t="shared" si="455"/>
        <v>0</v>
      </c>
      <c r="M388">
        <f t="shared" si="444"/>
        <v>0</v>
      </c>
      <c r="N388">
        <f t="shared" si="456"/>
        <v>0</v>
      </c>
      <c r="O388">
        <f t="shared" si="457"/>
        <v>0</v>
      </c>
      <c r="P388">
        <f t="shared" si="445"/>
        <v>0</v>
      </c>
      <c r="Q388">
        <f t="shared" si="446"/>
        <v>0</v>
      </c>
      <c r="R388">
        <f t="shared" si="447"/>
        <v>0</v>
      </c>
      <c r="S388">
        <f t="shared" si="458"/>
        <v>1</v>
      </c>
      <c r="T388">
        <f>IF(I388&gt;$J$5,VLOOKUP(I388-$J$5,I$27:K$568,3,FALSE),0)</f>
        <v>0</v>
      </c>
      <c r="U388">
        <f>IF(I388&gt;$J$6,VLOOKUP(I388-$J$6,I$27:J$568,2,FALSE),0)</f>
        <v>5159543.0163777396</v>
      </c>
      <c r="V388">
        <f t="shared" si="465"/>
        <v>0</v>
      </c>
      <c r="W388">
        <f t="shared" si="459"/>
        <v>0</v>
      </c>
      <c r="X388">
        <f t="shared" si="460"/>
        <v>0</v>
      </c>
      <c r="Y388">
        <f t="shared" si="466"/>
        <v>245718.94199221575</v>
      </c>
      <c r="Z388">
        <f t="shared" si="467"/>
        <v>4913824.0743855229</v>
      </c>
      <c r="AA388">
        <f t="shared" si="461"/>
        <v>4695184.1449037436</v>
      </c>
      <c r="AB388">
        <f t="shared" si="448"/>
        <v>2840456.9836222604</v>
      </c>
      <c r="AC388">
        <f t="shared" si="449"/>
        <v>7754281.0580077842</v>
      </c>
      <c r="AD388">
        <f t="shared" si="450"/>
        <v>-2564804.974747695</v>
      </c>
      <c r="AE388">
        <f t="shared" si="487"/>
        <v>-0.3307598674282049</v>
      </c>
      <c r="AF388">
        <f t="shared" si="451"/>
        <v>2840456.9836222604</v>
      </c>
      <c r="AG388">
        <f t="shared" si="462"/>
        <v>0</v>
      </c>
      <c r="AH388" s="1"/>
    </row>
    <row r="389" spans="5:34" x14ac:dyDescent="0.35">
      <c r="E389" t="e">
        <f t="shared" ref="E389" si="508">(F389-F388)/F388</f>
        <v>#DIV/0!</v>
      </c>
      <c r="F389" t="e">
        <f t="shared" si="464"/>
        <v>#DIV/0!</v>
      </c>
      <c r="H389" s="10">
        <f t="shared" si="453"/>
        <v>44242</v>
      </c>
      <c r="I389">
        <v>362</v>
      </c>
      <c r="J389">
        <f t="shared" si="454"/>
        <v>5159543.0163777396</v>
      </c>
      <c r="K389">
        <f t="shared" si="443"/>
        <v>0</v>
      </c>
      <c r="L389">
        <f t="shared" si="455"/>
        <v>0</v>
      </c>
      <c r="M389">
        <f t="shared" si="444"/>
        <v>0</v>
      </c>
      <c r="N389">
        <f t="shared" si="456"/>
        <v>0</v>
      </c>
      <c r="O389">
        <f t="shared" si="457"/>
        <v>0</v>
      </c>
      <c r="P389">
        <f t="shared" si="445"/>
        <v>0</v>
      </c>
      <c r="Q389">
        <f t="shared" si="446"/>
        <v>0</v>
      </c>
      <c r="R389">
        <f t="shared" si="447"/>
        <v>0</v>
      </c>
      <c r="S389">
        <f t="shared" si="458"/>
        <v>1</v>
      </c>
      <c r="T389">
        <f>IF(I389&gt;$J$5,VLOOKUP(I389-$J$5,I$27:K$568,3,FALSE),0)</f>
        <v>0</v>
      </c>
      <c r="U389">
        <f>IF(I389&gt;$J$6,VLOOKUP(I389-$J$6,I$27:J$568,2,FALSE),0)</f>
        <v>5159543.0163777396</v>
      </c>
      <c r="V389">
        <f t="shared" si="465"/>
        <v>0</v>
      </c>
      <c r="W389">
        <f t="shared" si="459"/>
        <v>0</v>
      </c>
      <c r="X389">
        <f t="shared" si="460"/>
        <v>0</v>
      </c>
      <c r="Y389">
        <f t="shared" si="466"/>
        <v>245718.94199221575</v>
      </c>
      <c r="Z389">
        <f t="shared" si="467"/>
        <v>4913824.0743855229</v>
      </c>
      <c r="AA389">
        <f t="shared" si="461"/>
        <v>4695184.1449037436</v>
      </c>
      <c r="AB389">
        <f t="shared" si="448"/>
        <v>2840456.9836222604</v>
      </c>
      <c r="AC389">
        <f t="shared" si="449"/>
        <v>7754281.0580077842</v>
      </c>
      <c r="AD389">
        <f t="shared" si="450"/>
        <v>-2564804.974747695</v>
      </c>
      <c r="AE389">
        <f t="shared" si="487"/>
        <v>-0.3307598674282049</v>
      </c>
      <c r="AF389">
        <f t="shared" si="451"/>
        <v>2840456.9836222604</v>
      </c>
      <c r="AG389">
        <f t="shared" si="462"/>
        <v>0</v>
      </c>
      <c r="AH389" s="1"/>
    </row>
    <row r="390" spans="5:34" x14ac:dyDescent="0.35">
      <c r="E390" t="e">
        <f t="shared" ref="E390" si="509">(F390-F389)/F389</f>
        <v>#DIV/0!</v>
      </c>
      <c r="F390" t="e">
        <f t="shared" si="464"/>
        <v>#DIV/0!</v>
      </c>
      <c r="H390" s="10">
        <f t="shared" si="453"/>
        <v>44243</v>
      </c>
      <c r="I390">
        <v>363</v>
      </c>
      <c r="J390">
        <f t="shared" si="454"/>
        <v>5159543.0163777396</v>
      </c>
      <c r="K390">
        <f t="shared" si="443"/>
        <v>0</v>
      </c>
      <c r="L390">
        <f t="shared" si="455"/>
        <v>0</v>
      </c>
      <c r="M390">
        <f t="shared" si="444"/>
        <v>0</v>
      </c>
      <c r="N390">
        <f t="shared" si="456"/>
        <v>0</v>
      </c>
      <c r="O390">
        <f t="shared" si="457"/>
        <v>0</v>
      </c>
      <c r="P390">
        <f t="shared" si="445"/>
        <v>0</v>
      </c>
      <c r="Q390">
        <f t="shared" si="446"/>
        <v>0</v>
      </c>
      <c r="R390">
        <f t="shared" si="447"/>
        <v>0</v>
      </c>
      <c r="S390">
        <f t="shared" si="458"/>
        <v>1</v>
      </c>
      <c r="T390">
        <f>IF(I390&gt;$J$5,VLOOKUP(I390-$J$5,I$27:K$568,3,FALSE),0)</f>
        <v>0</v>
      </c>
      <c r="U390">
        <f>IF(I390&gt;$J$6,VLOOKUP(I390-$J$6,I$27:J$568,2,FALSE),0)</f>
        <v>5159543.0163777396</v>
      </c>
      <c r="V390">
        <f t="shared" si="465"/>
        <v>0</v>
      </c>
      <c r="W390">
        <f t="shared" si="459"/>
        <v>0</v>
      </c>
      <c r="X390">
        <f t="shared" si="460"/>
        <v>0</v>
      </c>
      <c r="Y390">
        <f t="shared" si="466"/>
        <v>245718.94199221575</v>
      </c>
      <c r="Z390">
        <f t="shared" si="467"/>
        <v>4913824.0743855229</v>
      </c>
      <c r="AA390">
        <f t="shared" si="461"/>
        <v>4695184.1449037436</v>
      </c>
      <c r="AB390">
        <f t="shared" si="448"/>
        <v>2840456.9836222604</v>
      </c>
      <c r="AC390">
        <f t="shared" si="449"/>
        <v>7754281.0580077842</v>
      </c>
      <c r="AD390">
        <f t="shared" si="450"/>
        <v>-2564804.974747695</v>
      </c>
      <c r="AE390">
        <f t="shared" si="487"/>
        <v>-0.3307598674282049</v>
      </c>
      <c r="AF390">
        <f t="shared" si="451"/>
        <v>2840456.9836222604</v>
      </c>
      <c r="AG390">
        <f t="shared" si="462"/>
        <v>0</v>
      </c>
      <c r="AH390" s="1"/>
    </row>
    <row r="391" spans="5:34" x14ac:dyDescent="0.35">
      <c r="E391" t="e">
        <f t="shared" ref="E391" si="510">(F391-F390)/F390</f>
        <v>#DIV/0!</v>
      </c>
      <c r="F391" t="e">
        <f t="shared" si="464"/>
        <v>#DIV/0!</v>
      </c>
      <c r="H391" s="10">
        <f t="shared" si="453"/>
        <v>44244</v>
      </c>
      <c r="I391">
        <v>364</v>
      </c>
      <c r="J391">
        <f t="shared" si="454"/>
        <v>5159543.0163777396</v>
      </c>
      <c r="K391">
        <f t="shared" si="443"/>
        <v>0</v>
      </c>
      <c r="L391">
        <f t="shared" si="455"/>
        <v>0</v>
      </c>
      <c r="M391">
        <f t="shared" si="444"/>
        <v>0</v>
      </c>
      <c r="N391">
        <f t="shared" si="456"/>
        <v>0</v>
      </c>
      <c r="O391">
        <f t="shared" si="457"/>
        <v>0</v>
      </c>
      <c r="P391">
        <f t="shared" si="445"/>
        <v>0</v>
      </c>
      <c r="Q391">
        <f t="shared" si="446"/>
        <v>0</v>
      </c>
      <c r="R391">
        <f t="shared" si="447"/>
        <v>0</v>
      </c>
      <c r="S391">
        <f t="shared" si="458"/>
        <v>1</v>
      </c>
      <c r="T391">
        <f>IF(I391&gt;$J$5,VLOOKUP(I391-$J$5,I$27:K$568,3,FALSE),0)</f>
        <v>0</v>
      </c>
      <c r="U391">
        <f>IF(I391&gt;$J$6,VLOOKUP(I391-$J$6,I$27:J$568,2,FALSE),0)</f>
        <v>5159543.0163777396</v>
      </c>
      <c r="V391">
        <f t="shared" si="465"/>
        <v>0</v>
      </c>
      <c r="W391">
        <f t="shared" si="459"/>
        <v>0</v>
      </c>
      <c r="X391">
        <f t="shared" si="460"/>
        <v>0</v>
      </c>
      <c r="Y391">
        <f t="shared" si="466"/>
        <v>245718.94199221575</v>
      </c>
      <c r="Z391">
        <f t="shared" si="467"/>
        <v>4913824.0743855229</v>
      </c>
      <c r="AA391">
        <f t="shared" si="461"/>
        <v>4695184.1449037436</v>
      </c>
      <c r="AB391">
        <f t="shared" si="448"/>
        <v>2840456.9836222604</v>
      </c>
      <c r="AC391">
        <f t="shared" si="449"/>
        <v>7754281.0580077842</v>
      </c>
      <c r="AD391">
        <f t="shared" si="450"/>
        <v>-2564804.974747695</v>
      </c>
      <c r="AE391">
        <f t="shared" si="487"/>
        <v>-0.3307598674282049</v>
      </c>
      <c r="AF391">
        <f t="shared" si="451"/>
        <v>2840456.9836222604</v>
      </c>
      <c r="AG391">
        <f t="shared" si="462"/>
        <v>0</v>
      </c>
      <c r="AH391" s="1"/>
    </row>
    <row r="392" spans="5:34" x14ac:dyDescent="0.35">
      <c r="E392" t="e">
        <f t="shared" ref="E392" si="511">(F392-F391)/F391</f>
        <v>#DIV/0!</v>
      </c>
      <c r="F392" t="e">
        <f t="shared" si="464"/>
        <v>#DIV/0!</v>
      </c>
      <c r="H392" s="10">
        <f t="shared" si="453"/>
        <v>44245</v>
      </c>
      <c r="I392">
        <v>365</v>
      </c>
      <c r="J392">
        <f t="shared" si="454"/>
        <v>5159543.0163777396</v>
      </c>
      <c r="K392">
        <f t="shared" si="443"/>
        <v>0</v>
      </c>
      <c r="L392">
        <f t="shared" si="455"/>
        <v>0</v>
      </c>
      <c r="M392">
        <f t="shared" si="444"/>
        <v>0</v>
      </c>
      <c r="N392">
        <f t="shared" si="456"/>
        <v>0</v>
      </c>
      <c r="O392">
        <f t="shared" si="457"/>
        <v>0</v>
      </c>
      <c r="P392">
        <f t="shared" si="445"/>
        <v>0</v>
      </c>
      <c r="Q392">
        <f t="shared" si="446"/>
        <v>0</v>
      </c>
      <c r="R392">
        <f t="shared" si="447"/>
        <v>0</v>
      </c>
      <c r="S392">
        <f t="shared" si="458"/>
        <v>1</v>
      </c>
      <c r="T392">
        <f>IF(I392&gt;$J$5,VLOOKUP(I392-$J$5,I$27:K$568,3,FALSE),0)</f>
        <v>0</v>
      </c>
      <c r="U392">
        <f>IF(I392&gt;$J$6,VLOOKUP(I392-$J$6,I$27:J$568,2,FALSE),0)</f>
        <v>5159543.0163777396</v>
      </c>
      <c r="V392">
        <f t="shared" si="465"/>
        <v>0</v>
      </c>
      <c r="W392">
        <f t="shared" si="459"/>
        <v>0</v>
      </c>
      <c r="X392">
        <f t="shared" si="460"/>
        <v>0</v>
      </c>
      <c r="Y392">
        <f t="shared" si="466"/>
        <v>245718.94199221575</v>
      </c>
      <c r="Z392">
        <f t="shared" si="467"/>
        <v>4913824.0743855229</v>
      </c>
      <c r="AA392">
        <f t="shared" si="461"/>
        <v>4695184.1449037436</v>
      </c>
      <c r="AB392">
        <f t="shared" si="448"/>
        <v>2840456.9836222604</v>
      </c>
      <c r="AC392">
        <f t="shared" si="449"/>
        <v>7754281.0580077842</v>
      </c>
      <c r="AD392">
        <f t="shared" si="450"/>
        <v>-2564804.974747695</v>
      </c>
      <c r="AE392">
        <f t="shared" si="487"/>
        <v>-0.3307598674282049</v>
      </c>
      <c r="AF392">
        <f t="shared" si="451"/>
        <v>2840456.9836222604</v>
      </c>
      <c r="AG392">
        <f t="shared" si="462"/>
        <v>0</v>
      </c>
      <c r="AH392" s="1"/>
    </row>
    <row r="393" spans="5:34" x14ac:dyDescent="0.35">
      <c r="E393" t="e">
        <f t="shared" ref="E393" si="512">(F393-F392)/F392</f>
        <v>#DIV/0!</v>
      </c>
      <c r="F393" t="e">
        <f t="shared" si="464"/>
        <v>#DIV/0!</v>
      </c>
      <c r="H393" s="10">
        <f t="shared" si="453"/>
        <v>44246</v>
      </c>
      <c r="I393">
        <v>366</v>
      </c>
      <c r="J393">
        <f t="shared" si="454"/>
        <v>5159543.0163777396</v>
      </c>
      <c r="K393">
        <f t="shared" si="443"/>
        <v>0</v>
      </c>
      <c r="L393">
        <f t="shared" si="455"/>
        <v>0</v>
      </c>
      <c r="M393">
        <f t="shared" si="444"/>
        <v>0</v>
      </c>
      <c r="N393">
        <f t="shared" si="456"/>
        <v>0</v>
      </c>
      <c r="O393">
        <f t="shared" si="457"/>
        <v>0</v>
      </c>
      <c r="P393">
        <f t="shared" si="445"/>
        <v>0</v>
      </c>
      <c r="Q393">
        <f t="shared" si="446"/>
        <v>0</v>
      </c>
      <c r="R393">
        <f t="shared" si="447"/>
        <v>0</v>
      </c>
      <c r="S393">
        <f t="shared" si="458"/>
        <v>1</v>
      </c>
      <c r="T393">
        <f>IF(I393&gt;$J$5,VLOOKUP(I393-$J$5,I$27:K$568,3,FALSE),0)</f>
        <v>0</v>
      </c>
      <c r="U393">
        <f>IF(I393&gt;$J$6,VLOOKUP(I393-$J$6,I$27:J$568,2,FALSE),0)</f>
        <v>5159543.0163777396</v>
      </c>
      <c r="V393">
        <f t="shared" si="465"/>
        <v>0</v>
      </c>
      <c r="W393">
        <f t="shared" si="459"/>
        <v>0</v>
      </c>
      <c r="X393">
        <f t="shared" si="460"/>
        <v>0</v>
      </c>
      <c r="Y393">
        <f t="shared" si="466"/>
        <v>245718.94199221575</v>
      </c>
      <c r="Z393">
        <f t="shared" si="467"/>
        <v>4913824.0743855229</v>
      </c>
      <c r="AA393">
        <f t="shared" si="461"/>
        <v>4695184.1449037436</v>
      </c>
      <c r="AB393">
        <f t="shared" si="448"/>
        <v>2840456.9836222604</v>
      </c>
      <c r="AC393">
        <f t="shared" si="449"/>
        <v>7754281.0580077842</v>
      </c>
      <c r="AD393">
        <f t="shared" si="450"/>
        <v>-2564804.974747695</v>
      </c>
      <c r="AE393">
        <f t="shared" si="487"/>
        <v>-0.3307598674282049</v>
      </c>
      <c r="AF393">
        <f t="shared" si="451"/>
        <v>2840456.9836222604</v>
      </c>
      <c r="AG393">
        <f t="shared" si="462"/>
        <v>0</v>
      </c>
      <c r="AH393" s="1"/>
    </row>
    <row r="394" spans="5:34" x14ac:dyDescent="0.35">
      <c r="E394" t="e">
        <f t="shared" ref="E394" si="513">(F394-F393)/F393</f>
        <v>#DIV/0!</v>
      </c>
      <c r="F394" t="e">
        <f t="shared" si="464"/>
        <v>#DIV/0!</v>
      </c>
      <c r="H394" s="10">
        <f t="shared" si="453"/>
        <v>44247</v>
      </c>
      <c r="I394">
        <v>367</v>
      </c>
      <c r="J394">
        <f t="shared" si="454"/>
        <v>5159543.0163777396</v>
      </c>
      <c r="K394">
        <f t="shared" si="443"/>
        <v>0</v>
      </c>
      <c r="L394">
        <f t="shared" si="455"/>
        <v>0</v>
      </c>
      <c r="M394">
        <f t="shared" si="444"/>
        <v>0</v>
      </c>
      <c r="N394">
        <f t="shared" si="456"/>
        <v>0</v>
      </c>
      <c r="O394">
        <f t="shared" si="457"/>
        <v>0</v>
      </c>
      <c r="P394">
        <f t="shared" si="445"/>
        <v>0</v>
      </c>
      <c r="Q394">
        <f t="shared" si="446"/>
        <v>0</v>
      </c>
      <c r="R394">
        <f t="shared" si="447"/>
        <v>0</v>
      </c>
      <c r="S394">
        <f t="shared" si="458"/>
        <v>1</v>
      </c>
      <c r="T394">
        <f>IF(I394&gt;$J$5,VLOOKUP(I394-$J$5,I$27:K$568,3,FALSE),0)</f>
        <v>0</v>
      </c>
      <c r="U394">
        <f>IF(I394&gt;$J$6,VLOOKUP(I394-$J$6,I$27:J$568,2,FALSE),0)</f>
        <v>5159543.0163777396</v>
      </c>
      <c r="V394">
        <f t="shared" si="465"/>
        <v>0</v>
      </c>
      <c r="W394">
        <f t="shared" si="459"/>
        <v>0</v>
      </c>
      <c r="X394">
        <f t="shared" si="460"/>
        <v>0</v>
      </c>
      <c r="Y394">
        <f t="shared" si="466"/>
        <v>245718.94199221575</v>
      </c>
      <c r="Z394">
        <f t="shared" si="467"/>
        <v>4913824.0743855229</v>
      </c>
      <c r="AA394">
        <f t="shared" si="461"/>
        <v>4695184.1449037436</v>
      </c>
      <c r="AB394">
        <f t="shared" si="448"/>
        <v>2840456.9836222604</v>
      </c>
      <c r="AC394">
        <f t="shared" si="449"/>
        <v>7754281.0580077842</v>
      </c>
      <c r="AD394">
        <f t="shared" si="450"/>
        <v>-2564804.974747695</v>
      </c>
      <c r="AE394">
        <f t="shared" si="487"/>
        <v>-0.3307598674282049</v>
      </c>
      <c r="AF394">
        <f t="shared" si="451"/>
        <v>2840456.9836222604</v>
      </c>
      <c r="AG394">
        <f t="shared" si="462"/>
        <v>0</v>
      </c>
      <c r="AH394" s="1"/>
    </row>
    <row r="395" spans="5:34" x14ac:dyDescent="0.35">
      <c r="E395" t="e">
        <f t="shared" ref="E395" si="514">(F395-F394)/F394</f>
        <v>#DIV/0!</v>
      </c>
      <c r="F395" t="e">
        <f t="shared" si="464"/>
        <v>#DIV/0!</v>
      </c>
      <c r="H395" s="10">
        <f t="shared" si="453"/>
        <v>44248</v>
      </c>
      <c r="I395">
        <v>368</v>
      </c>
      <c r="J395">
        <f t="shared" si="454"/>
        <v>5159543.0163777396</v>
      </c>
      <c r="K395">
        <f t="shared" si="443"/>
        <v>0</v>
      </c>
      <c r="L395">
        <f t="shared" si="455"/>
        <v>0</v>
      </c>
      <c r="M395">
        <f t="shared" si="444"/>
        <v>0</v>
      </c>
      <c r="N395">
        <f t="shared" si="456"/>
        <v>0</v>
      </c>
      <c r="O395">
        <f t="shared" si="457"/>
        <v>0</v>
      </c>
      <c r="P395">
        <f t="shared" si="445"/>
        <v>0</v>
      </c>
      <c r="Q395">
        <f t="shared" si="446"/>
        <v>0</v>
      </c>
      <c r="R395">
        <f t="shared" si="447"/>
        <v>0</v>
      </c>
      <c r="S395">
        <f t="shared" si="458"/>
        <v>1</v>
      </c>
      <c r="T395">
        <f>IF(I395&gt;$J$5,VLOOKUP(I395-$J$5,I$27:K$568,3,FALSE),0)</f>
        <v>0</v>
      </c>
      <c r="U395">
        <f>IF(I395&gt;$J$6,VLOOKUP(I395-$J$6,I$27:J$568,2,FALSE),0)</f>
        <v>5159543.0163777396</v>
      </c>
      <c r="V395">
        <f t="shared" si="465"/>
        <v>0</v>
      </c>
      <c r="W395">
        <f t="shared" si="459"/>
        <v>0</v>
      </c>
      <c r="X395">
        <f t="shared" si="460"/>
        <v>0</v>
      </c>
      <c r="Y395">
        <f t="shared" si="466"/>
        <v>245718.94199221575</v>
      </c>
      <c r="Z395">
        <f t="shared" si="467"/>
        <v>4913824.0743855229</v>
      </c>
      <c r="AA395">
        <f t="shared" si="461"/>
        <v>4695184.1449037436</v>
      </c>
      <c r="AB395">
        <f t="shared" si="448"/>
        <v>2840456.9836222604</v>
      </c>
      <c r="AC395">
        <f t="shared" si="449"/>
        <v>7754281.0580077842</v>
      </c>
      <c r="AD395">
        <f t="shared" si="450"/>
        <v>-2564804.974747695</v>
      </c>
      <c r="AE395">
        <f t="shared" si="487"/>
        <v>-0.3307598674282049</v>
      </c>
      <c r="AF395">
        <f t="shared" si="451"/>
        <v>2840456.9836222604</v>
      </c>
      <c r="AG395">
        <f t="shared" si="462"/>
        <v>0</v>
      </c>
      <c r="AH395" s="1"/>
    </row>
    <row r="396" spans="5:34" x14ac:dyDescent="0.35">
      <c r="E396" t="e">
        <f t="shared" ref="E396" si="515">(F396-F395)/F395</f>
        <v>#DIV/0!</v>
      </c>
      <c r="F396" t="e">
        <f t="shared" si="464"/>
        <v>#DIV/0!</v>
      </c>
      <c r="H396" s="10">
        <f t="shared" si="453"/>
        <v>44249</v>
      </c>
      <c r="I396">
        <v>369</v>
      </c>
      <c r="J396">
        <f t="shared" si="454"/>
        <v>5159543.0163777396</v>
      </c>
      <c r="K396">
        <f t="shared" si="443"/>
        <v>0</v>
      </c>
      <c r="L396">
        <f t="shared" si="455"/>
        <v>0</v>
      </c>
      <c r="M396">
        <f t="shared" si="444"/>
        <v>0</v>
      </c>
      <c r="N396">
        <f t="shared" si="456"/>
        <v>0</v>
      </c>
      <c r="O396">
        <f t="shared" si="457"/>
        <v>0</v>
      </c>
      <c r="P396">
        <f t="shared" si="445"/>
        <v>0</v>
      </c>
      <c r="Q396">
        <f t="shared" si="446"/>
        <v>0</v>
      </c>
      <c r="R396">
        <f t="shared" si="447"/>
        <v>0</v>
      </c>
      <c r="S396">
        <f t="shared" si="458"/>
        <v>1</v>
      </c>
      <c r="T396">
        <f>IF(I396&gt;$J$5,VLOOKUP(I396-$J$5,I$27:K$568,3,FALSE),0)</f>
        <v>0</v>
      </c>
      <c r="U396">
        <f>IF(I396&gt;$J$6,VLOOKUP(I396-$J$6,I$27:J$568,2,FALSE),0)</f>
        <v>5159543.0163777396</v>
      </c>
      <c r="V396">
        <f t="shared" si="465"/>
        <v>0</v>
      </c>
      <c r="W396">
        <f t="shared" si="459"/>
        <v>0</v>
      </c>
      <c r="X396">
        <f t="shared" si="460"/>
        <v>0</v>
      </c>
      <c r="Y396">
        <f t="shared" si="466"/>
        <v>245718.94199221575</v>
      </c>
      <c r="Z396">
        <f t="shared" si="467"/>
        <v>4913824.0743855229</v>
      </c>
      <c r="AA396">
        <f t="shared" si="461"/>
        <v>4695184.1449037436</v>
      </c>
      <c r="AB396">
        <f t="shared" si="448"/>
        <v>2840456.9836222604</v>
      </c>
      <c r="AC396">
        <f t="shared" si="449"/>
        <v>7754281.0580077842</v>
      </c>
      <c r="AD396">
        <f t="shared" si="450"/>
        <v>-2564804.974747695</v>
      </c>
      <c r="AE396">
        <f t="shared" si="487"/>
        <v>-0.3307598674282049</v>
      </c>
      <c r="AF396">
        <f t="shared" si="451"/>
        <v>2840456.9836222604</v>
      </c>
      <c r="AG396">
        <f t="shared" si="462"/>
        <v>0</v>
      </c>
      <c r="AH396" s="1"/>
    </row>
    <row r="397" spans="5:34" x14ac:dyDescent="0.35">
      <c r="E397" t="e">
        <f t="shared" ref="E397" si="516">(F397-F396)/F396</f>
        <v>#DIV/0!</v>
      </c>
      <c r="F397" t="e">
        <f t="shared" si="464"/>
        <v>#DIV/0!</v>
      </c>
      <c r="H397" s="10">
        <f t="shared" si="453"/>
        <v>44250</v>
      </c>
      <c r="I397">
        <v>370</v>
      </c>
      <c r="J397">
        <f t="shared" si="454"/>
        <v>5159543.0163777396</v>
      </c>
      <c r="K397">
        <f t="shared" si="443"/>
        <v>0</v>
      </c>
      <c r="L397">
        <f t="shared" si="455"/>
        <v>0</v>
      </c>
      <c r="M397">
        <f t="shared" si="444"/>
        <v>0</v>
      </c>
      <c r="N397">
        <f t="shared" si="456"/>
        <v>0</v>
      </c>
      <c r="O397">
        <f t="shared" si="457"/>
        <v>0</v>
      </c>
      <c r="P397">
        <f t="shared" si="445"/>
        <v>0</v>
      </c>
      <c r="Q397">
        <f t="shared" si="446"/>
        <v>0</v>
      </c>
      <c r="R397">
        <f t="shared" si="447"/>
        <v>0</v>
      </c>
      <c r="S397">
        <f t="shared" si="458"/>
        <v>1</v>
      </c>
      <c r="T397">
        <f>IF(I397&gt;$J$5,VLOOKUP(I397-$J$5,I$27:K$568,3,FALSE),0)</f>
        <v>0</v>
      </c>
      <c r="U397">
        <f>IF(I397&gt;$J$6,VLOOKUP(I397-$J$6,I$27:J$568,2,FALSE),0)</f>
        <v>5159543.0163777396</v>
      </c>
      <c r="V397">
        <f t="shared" si="465"/>
        <v>0</v>
      </c>
      <c r="W397">
        <f t="shared" si="459"/>
        <v>0</v>
      </c>
      <c r="X397">
        <f t="shared" si="460"/>
        <v>0</v>
      </c>
      <c r="Y397">
        <f t="shared" si="466"/>
        <v>245718.94199221575</v>
      </c>
      <c r="Z397">
        <f t="shared" si="467"/>
        <v>4913824.0743855229</v>
      </c>
      <c r="AA397">
        <f t="shared" si="461"/>
        <v>4695184.1449037436</v>
      </c>
      <c r="AB397">
        <f t="shared" si="448"/>
        <v>2840456.9836222604</v>
      </c>
      <c r="AC397">
        <f t="shared" si="449"/>
        <v>7754281.0580077842</v>
      </c>
      <c r="AD397">
        <f t="shared" si="450"/>
        <v>-2564804.974747695</v>
      </c>
      <c r="AE397">
        <f t="shared" si="487"/>
        <v>-0.3307598674282049</v>
      </c>
      <c r="AF397">
        <f t="shared" si="451"/>
        <v>2840456.9836222604</v>
      </c>
      <c r="AG397">
        <f t="shared" si="462"/>
        <v>0</v>
      </c>
      <c r="AH397" s="1"/>
    </row>
    <row r="398" spans="5:34" x14ac:dyDescent="0.35">
      <c r="E398" t="e">
        <f t="shared" ref="E398" si="517">(F398-F397)/F397</f>
        <v>#DIV/0!</v>
      </c>
      <c r="F398" t="e">
        <f t="shared" si="464"/>
        <v>#DIV/0!</v>
      </c>
      <c r="H398" s="10">
        <f t="shared" si="453"/>
        <v>44251</v>
      </c>
      <c r="I398">
        <v>371</v>
      </c>
      <c r="J398">
        <f t="shared" si="454"/>
        <v>5159543.0163777396</v>
      </c>
      <c r="K398">
        <f t="shared" si="443"/>
        <v>0</v>
      </c>
      <c r="L398">
        <f t="shared" si="455"/>
        <v>0</v>
      </c>
      <c r="M398">
        <f t="shared" si="444"/>
        <v>0</v>
      </c>
      <c r="N398">
        <f t="shared" si="456"/>
        <v>0</v>
      </c>
      <c r="O398">
        <f t="shared" si="457"/>
        <v>0</v>
      </c>
      <c r="P398">
        <f t="shared" si="445"/>
        <v>0</v>
      </c>
      <c r="Q398">
        <f t="shared" si="446"/>
        <v>0</v>
      </c>
      <c r="R398">
        <f t="shared" si="447"/>
        <v>0</v>
      </c>
      <c r="S398">
        <f t="shared" si="458"/>
        <v>1</v>
      </c>
      <c r="T398">
        <f>IF(I398&gt;$J$5,VLOOKUP(I398-$J$5,I$27:K$568,3,FALSE),0)</f>
        <v>0</v>
      </c>
      <c r="U398">
        <f>IF(I398&gt;$J$6,VLOOKUP(I398-$J$6,I$27:J$568,2,FALSE),0)</f>
        <v>5159543.0163777396</v>
      </c>
      <c r="V398">
        <f t="shared" si="465"/>
        <v>0</v>
      </c>
      <c r="W398">
        <f t="shared" si="459"/>
        <v>0</v>
      </c>
      <c r="X398">
        <f t="shared" si="460"/>
        <v>0</v>
      </c>
      <c r="Y398">
        <f t="shared" si="466"/>
        <v>245718.94199221575</v>
      </c>
      <c r="Z398">
        <f t="shared" si="467"/>
        <v>4913824.0743855229</v>
      </c>
      <c r="AA398">
        <f t="shared" si="461"/>
        <v>4695184.1449037436</v>
      </c>
      <c r="AB398">
        <f t="shared" si="448"/>
        <v>2840456.9836222604</v>
      </c>
      <c r="AC398">
        <f t="shared" si="449"/>
        <v>7754281.0580077842</v>
      </c>
      <c r="AD398">
        <f t="shared" si="450"/>
        <v>-2564804.974747695</v>
      </c>
      <c r="AE398">
        <f t="shared" si="487"/>
        <v>-0.3307598674282049</v>
      </c>
      <c r="AF398">
        <f t="shared" si="451"/>
        <v>2840456.9836222604</v>
      </c>
      <c r="AG398">
        <f t="shared" si="462"/>
        <v>0</v>
      </c>
      <c r="AH398" s="1"/>
    </row>
    <row r="399" spans="5:34" x14ac:dyDescent="0.35">
      <c r="E399" t="e">
        <f t="shared" ref="E399" si="518">(F399-F398)/F398</f>
        <v>#DIV/0!</v>
      </c>
      <c r="F399" t="e">
        <f t="shared" si="464"/>
        <v>#DIV/0!</v>
      </c>
      <c r="H399" s="10">
        <f t="shared" si="453"/>
        <v>44252</v>
      </c>
      <c r="I399">
        <v>372</v>
      </c>
      <c r="J399">
        <f t="shared" si="454"/>
        <v>5159543.0163777396</v>
      </c>
      <c r="K399">
        <f t="shared" si="443"/>
        <v>0</v>
      </c>
      <c r="L399">
        <f t="shared" si="455"/>
        <v>0</v>
      </c>
      <c r="M399">
        <f t="shared" si="444"/>
        <v>0</v>
      </c>
      <c r="N399">
        <f t="shared" si="456"/>
        <v>0</v>
      </c>
      <c r="O399">
        <f t="shared" si="457"/>
        <v>0</v>
      </c>
      <c r="P399">
        <f t="shared" si="445"/>
        <v>0</v>
      </c>
      <c r="Q399">
        <f t="shared" si="446"/>
        <v>0</v>
      </c>
      <c r="R399">
        <f t="shared" si="447"/>
        <v>0</v>
      </c>
      <c r="S399">
        <f t="shared" si="458"/>
        <v>1</v>
      </c>
      <c r="T399">
        <f>IF(I399&gt;$J$5,VLOOKUP(I399-$J$5,I$27:K$568,3,FALSE),0)</f>
        <v>0</v>
      </c>
      <c r="U399">
        <f>IF(I399&gt;$J$6,VLOOKUP(I399-$J$6,I$27:J$568,2,FALSE),0)</f>
        <v>5159543.0163777396</v>
      </c>
      <c r="V399">
        <f t="shared" si="465"/>
        <v>0</v>
      </c>
      <c r="W399">
        <f t="shared" si="459"/>
        <v>0</v>
      </c>
      <c r="X399">
        <f t="shared" si="460"/>
        <v>0</v>
      </c>
      <c r="Y399">
        <f t="shared" si="466"/>
        <v>245718.94199221575</v>
      </c>
      <c r="Z399">
        <f t="shared" si="467"/>
        <v>4913824.0743855229</v>
      </c>
      <c r="AA399">
        <f t="shared" si="461"/>
        <v>4695184.1449037436</v>
      </c>
      <c r="AB399">
        <f t="shared" si="448"/>
        <v>2840456.9836222604</v>
      </c>
      <c r="AC399">
        <f t="shared" si="449"/>
        <v>7754281.0580077842</v>
      </c>
      <c r="AD399">
        <f t="shared" si="450"/>
        <v>-2564804.974747695</v>
      </c>
      <c r="AE399">
        <f t="shared" si="487"/>
        <v>-0.3307598674282049</v>
      </c>
      <c r="AF399">
        <f t="shared" si="451"/>
        <v>2840456.9836222604</v>
      </c>
      <c r="AG399">
        <f t="shared" si="462"/>
        <v>0</v>
      </c>
      <c r="AH399" s="1"/>
    </row>
    <row r="400" spans="5:34" x14ac:dyDescent="0.35">
      <c r="E400" t="e">
        <f t="shared" ref="E400" si="519">(F400-F399)/F399</f>
        <v>#DIV/0!</v>
      </c>
      <c r="F400" t="e">
        <f t="shared" si="464"/>
        <v>#DIV/0!</v>
      </c>
      <c r="H400" s="10">
        <f t="shared" si="453"/>
        <v>44253</v>
      </c>
      <c r="I400">
        <v>373</v>
      </c>
      <c r="J400">
        <f t="shared" si="454"/>
        <v>5159543.0163777396</v>
      </c>
      <c r="K400">
        <f t="shared" si="443"/>
        <v>0</v>
      </c>
      <c r="L400">
        <f t="shared" si="455"/>
        <v>0</v>
      </c>
      <c r="M400">
        <f t="shared" si="444"/>
        <v>0</v>
      </c>
      <c r="N400">
        <f t="shared" si="456"/>
        <v>0</v>
      </c>
      <c r="O400">
        <f t="shared" si="457"/>
        <v>0</v>
      </c>
      <c r="P400">
        <f t="shared" si="445"/>
        <v>0</v>
      </c>
      <c r="Q400">
        <f t="shared" si="446"/>
        <v>0</v>
      </c>
      <c r="R400">
        <f t="shared" si="447"/>
        <v>0</v>
      </c>
      <c r="S400">
        <f t="shared" si="458"/>
        <v>1</v>
      </c>
      <c r="T400">
        <f>IF(I400&gt;$J$5,VLOOKUP(I400-$J$5,I$27:K$568,3,FALSE),0)</f>
        <v>0</v>
      </c>
      <c r="U400">
        <f>IF(I400&gt;$J$6,VLOOKUP(I400-$J$6,I$27:J$568,2,FALSE),0)</f>
        <v>5159543.0163777396</v>
      </c>
      <c r="V400">
        <f t="shared" si="465"/>
        <v>0</v>
      </c>
      <c r="W400">
        <f t="shared" si="459"/>
        <v>0</v>
      </c>
      <c r="X400">
        <f t="shared" si="460"/>
        <v>0</v>
      </c>
      <c r="Y400">
        <f t="shared" si="466"/>
        <v>245718.94199221575</v>
      </c>
      <c r="Z400">
        <f t="shared" si="467"/>
        <v>4913824.0743855229</v>
      </c>
      <c r="AA400">
        <f t="shared" si="461"/>
        <v>4695184.1449037436</v>
      </c>
      <c r="AB400">
        <f t="shared" si="448"/>
        <v>2840456.9836222604</v>
      </c>
      <c r="AC400">
        <f t="shared" si="449"/>
        <v>7754281.0580077842</v>
      </c>
      <c r="AD400">
        <f t="shared" si="450"/>
        <v>-2564804.974747695</v>
      </c>
      <c r="AE400">
        <f t="shared" si="487"/>
        <v>-0.3307598674282049</v>
      </c>
      <c r="AF400">
        <f t="shared" si="451"/>
        <v>2840456.9836222604</v>
      </c>
      <c r="AG400">
        <f t="shared" si="462"/>
        <v>0</v>
      </c>
      <c r="AH400" s="1"/>
    </row>
    <row r="401" spans="5:34" x14ac:dyDescent="0.35">
      <c r="E401" t="e">
        <f t="shared" ref="E401" si="520">(F401-F400)/F400</f>
        <v>#DIV/0!</v>
      </c>
      <c r="F401" t="e">
        <f t="shared" si="464"/>
        <v>#DIV/0!</v>
      </c>
      <c r="H401" s="10">
        <f t="shared" si="453"/>
        <v>44254</v>
      </c>
      <c r="I401">
        <v>374</v>
      </c>
      <c r="J401">
        <f t="shared" si="454"/>
        <v>5159543.0163777396</v>
      </c>
      <c r="K401">
        <f t="shared" si="443"/>
        <v>0</v>
      </c>
      <c r="L401">
        <f t="shared" si="455"/>
        <v>0</v>
      </c>
      <c r="M401">
        <f t="shared" si="444"/>
        <v>0</v>
      </c>
      <c r="N401">
        <f t="shared" si="456"/>
        <v>0</v>
      </c>
      <c r="O401">
        <f t="shared" si="457"/>
        <v>0</v>
      </c>
      <c r="P401">
        <f t="shared" si="445"/>
        <v>0</v>
      </c>
      <c r="Q401">
        <f t="shared" si="446"/>
        <v>0</v>
      </c>
      <c r="R401">
        <f t="shared" si="447"/>
        <v>0</v>
      </c>
      <c r="S401">
        <f t="shared" si="458"/>
        <v>1</v>
      </c>
      <c r="T401">
        <f>IF(I401&gt;$J$5,VLOOKUP(I401-$J$5,I$27:K$568,3,FALSE),0)</f>
        <v>0</v>
      </c>
      <c r="U401">
        <f>IF(I401&gt;$J$6,VLOOKUP(I401-$J$6,I$27:J$568,2,FALSE),0)</f>
        <v>5159543.0163777396</v>
      </c>
      <c r="V401">
        <f t="shared" si="465"/>
        <v>0</v>
      </c>
      <c r="W401">
        <f t="shared" si="459"/>
        <v>0</v>
      </c>
      <c r="X401">
        <f t="shared" si="460"/>
        <v>0</v>
      </c>
      <c r="Y401">
        <f t="shared" si="466"/>
        <v>245718.94199221575</v>
      </c>
      <c r="Z401">
        <f t="shared" si="467"/>
        <v>4913824.0743855229</v>
      </c>
      <c r="AA401">
        <f t="shared" si="461"/>
        <v>4695184.1449037436</v>
      </c>
      <c r="AB401">
        <f t="shared" si="448"/>
        <v>2840456.9836222604</v>
      </c>
      <c r="AC401">
        <f t="shared" si="449"/>
        <v>7754281.0580077842</v>
      </c>
      <c r="AD401">
        <f t="shared" si="450"/>
        <v>-2564804.974747695</v>
      </c>
      <c r="AE401">
        <f t="shared" si="487"/>
        <v>-0.3307598674282049</v>
      </c>
      <c r="AF401">
        <f t="shared" si="451"/>
        <v>2840456.9836222604</v>
      </c>
      <c r="AG401">
        <f t="shared" si="462"/>
        <v>0</v>
      </c>
      <c r="AH401" s="1"/>
    </row>
    <row r="402" spans="5:34" x14ac:dyDescent="0.35">
      <c r="E402" t="e">
        <f t="shared" ref="E402" si="521">(F402-F401)/F401</f>
        <v>#DIV/0!</v>
      </c>
      <c r="F402" t="e">
        <f t="shared" si="464"/>
        <v>#DIV/0!</v>
      </c>
      <c r="H402" s="10">
        <f t="shared" si="453"/>
        <v>44255</v>
      </c>
      <c r="I402">
        <v>375</v>
      </c>
      <c r="J402">
        <f t="shared" si="454"/>
        <v>5159543.0163777396</v>
      </c>
      <c r="K402">
        <f t="shared" si="443"/>
        <v>0</v>
      </c>
      <c r="L402">
        <f t="shared" si="455"/>
        <v>0</v>
      </c>
      <c r="M402">
        <f t="shared" si="444"/>
        <v>0</v>
      </c>
      <c r="N402">
        <f t="shared" si="456"/>
        <v>0</v>
      </c>
      <c r="O402">
        <f t="shared" si="457"/>
        <v>0</v>
      </c>
      <c r="P402">
        <f t="shared" si="445"/>
        <v>0</v>
      </c>
      <c r="Q402">
        <f t="shared" si="446"/>
        <v>0</v>
      </c>
      <c r="R402">
        <f t="shared" si="447"/>
        <v>0</v>
      </c>
      <c r="S402">
        <f t="shared" si="458"/>
        <v>1</v>
      </c>
      <c r="T402">
        <f>IF(I402&gt;$J$5,VLOOKUP(I402-$J$5,I$27:K$568,3,FALSE),0)</f>
        <v>0</v>
      </c>
      <c r="U402">
        <f>IF(I402&gt;$J$6,VLOOKUP(I402-$J$6,I$27:J$568,2,FALSE),0)</f>
        <v>5159543.0163777396</v>
      </c>
      <c r="V402">
        <f t="shared" si="465"/>
        <v>0</v>
      </c>
      <c r="W402">
        <f t="shared" si="459"/>
        <v>0</v>
      </c>
      <c r="X402">
        <f t="shared" si="460"/>
        <v>0</v>
      </c>
      <c r="Y402">
        <f t="shared" si="466"/>
        <v>245718.94199221575</v>
      </c>
      <c r="Z402">
        <f t="shared" si="467"/>
        <v>4913824.0743855229</v>
      </c>
      <c r="AA402">
        <f t="shared" si="461"/>
        <v>4695184.1449037436</v>
      </c>
      <c r="AB402">
        <f t="shared" si="448"/>
        <v>2840456.9836222604</v>
      </c>
      <c r="AC402">
        <f t="shared" si="449"/>
        <v>7754281.0580077842</v>
      </c>
      <c r="AD402">
        <f t="shared" si="450"/>
        <v>-2564804.974747695</v>
      </c>
      <c r="AE402">
        <f t="shared" si="487"/>
        <v>-0.3307598674282049</v>
      </c>
      <c r="AF402">
        <f t="shared" si="451"/>
        <v>2840456.9836222604</v>
      </c>
      <c r="AG402">
        <f t="shared" si="462"/>
        <v>0</v>
      </c>
      <c r="AH402" s="1"/>
    </row>
    <row r="403" spans="5:34" x14ac:dyDescent="0.35">
      <c r="E403" t="e">
        <f t="shared" ref="E403" si="522">(F403-F402)/F402</f>
        <v>#DIV/0!</v>
      </c>
      <c r="F403" t="e">
        <f t="shared" si="464"/>
        <v>#DIV/0!</v>
      </c>
      <c r="H403" s="10">
        <f t="shared" si="453"/>
        <v>44256</v>
      </c>
      <c r="I403">
        <v>376</v>
      </c>
      <c r="J403">
        <f t="shared" si="454"/>
        <v>5159543.0163777396</v>
      </c>
      <c r="K403">
        <f t="shared" si="443"/>
        <v>0</v>
      </c>
      <c r="L403">
        <f t="shared" si="455"/>
        <v>0</v>
      </c>
      <c r="M403">
        <f t="shared" si="444"/>
        <v>0</v>
      </c>
      <c r="N403">
        <f t="shared" si="456"/>
        <v>0</v>
      </c>
      <c r="O403">
        <f t="shared" si="457"/>
        <v>0</v>
      </c>
      <c r="P403">
        <f t="shared" si="445"/>
        <v>0</v>
      </c>
      <c r="Q403">
        <f t="shared" si="446"/>
        <v>0</v>
      </c>
      <c r="R403">
        <f t="shared" si="447"/>
        <v>0</v>
      </c>
      <c r="S403">
        <f t="shared" si="458"/>
        <v>1</v>
      </c>
      <c r="T403">
        <f>IF(I403&gt;$J$5,VLOOKUP(I403-$J$5,I$27:K$568,3,FALSE),0)</f>
        <v>0</v>
      </c>
      <c r="U403">
        <f>IF(I403&gt;$J$6,VLOOKUP(I403-$J$6,I$27:J$568,2,FALSE),0)</f>
        <v>5159543.0163777396</v>
      </c>
      <c r="V403">
        <f t="shared" si="465"/>
        <v>0</v>
      </c>
      <c r="W403">
        <f t="shared" si="459"/>
        <v>0</v>
      </c>
      <c r="X403">
        <f t="shared" si="460"/>
        <v>0</v>
      </c>
      <c r="Y403">
        <f t="shared" si="466"/>
        <v>245718.94199221575</v>
      </c>
      <c r="Z403">
        <f t="shared" si="467"/>
        <v>4913824.0743855229</v>
      </c>
      <c r="AA403">
        <f t="shared" si="461"/>
        <v>4695184.1449037436</v>
      </c>
      <c r="AB403">
        <f t="shared" si="448"/>
        <v>2840456.9836222604</v>
      </c>
      <c r="AC403">
        <f t="shared" si="449"/>
        <v>7754281.0580077842</v>
      </c>
      <c r="AD403">
        <f t="shared" si="450"/>
        <v>-2564804.974747695</v>
      </c>
      <c r="AE403">
        <f t="shared" si="487"/>
        <v>-0.3307598674282049</v>
      </c>
      <c r="AF403">
        <f t="shared" si="451"/>
        <v>2840456.9836222604</v>
      </c>
      <c r="AG403">
        <f t="shared" si="462"/>
        <v>0</v>
      </c>
      <c r="AH403" s="1"/>
    </row>
    <row r="404" spans="5:34" x14ac:dyDescent="0.35">
      <c r="E404" t="e">
        <f t="shared" ref="E404" si="523">(F404-F403)/F403</f>
        <v>#DIV/0!</v>
      </c>
      <c r="F404" t="e">
        <f t="shared" si="464"/>
        <v>#DIV/0!</v>
      </c>
      <c r="H404" s="10">
        <f t="shared" si="453"/>
        <v>44257</v>
      </c>
      <c r="I404">
        <v>377</v>
      </c>
      <c r="J404">
        <f t="shared" si="454"/>
        <v>5159543.0163777396</v>
      </c>
      <c r="K404">
        <f t="shared" si="443"/>
        <v>0</v>
      </c>
      <c r="L404">
        <f t="shared" si="455"/>
        <v>0</v>
      </c>
      <c r="M404">
        <f t="shared" si="444"/>
        <v>0</v>
      </c>
      <c r="N404">
        <f t="shared" si="456"/>
        <v>0</v>
      </c>
      <c r="O404">
        <f t="shared" si="457"/>
        <v>0</v>
      </c>
      <c r="P404">
        <f t="shared" si="445"/>
        <v>0</v>
      </c>
      <c r="Q404">
        <f t="shared" si="446"/>
        <v>0</v>
      </c>
      <c r="R404">
        <f t="shared" si="447"/>
        <v>0</v>
      </c>
      <c r="S404">
        <f t="shared" si="458"/>
        <v>1</v>
      </c>
      <c r="T404">
        <f>IF(I404&gt;$J$5,VLOOKUP(I404-$J$5,I$27:K$568,3,FALSE),0)</f>
        <v>0</v>
      </c>
      <c r="U404">
        <f>IF(I404&gt;$J$6,VLOOKUP(I404-$J$6,I$27:J$568,2,FALSE),0)</f>
        <v>5159543.0163777396</v>
      </c>
      <c r="V404">
        <f t="shared" si="465"/>
        <v>0</v>
      </c>
      <c r="W404">
        <f t="shared" si="459"/>
        <v>0</v>
      </c>
      <c r="X404">
        <f t="shared" si="460"/>
        <v>0</v>
      </c>
      <c r="Y404">
        <f t="shared" si="466"/>
        <v>245718.94199221575</v>
      </c>
      <c r="Z404">
        <f t="shared" si="467"/>
        <v>4913824.0743855229</v>
      </c>
      <c r="AA404">
        <f t="shared" si="461"/>
        <v>4695184.1449037436</v>
      </c>
      <c r="AB404">
        <f t="shared" si="448"/>
        <v>2840456.9836222604</v>
      </c>
      <c r="AC404">
        <f t="shared" si="449"/>
        <v>7754281.0580077842</v>
      </c>
      <c r="AD404">
        <f t="shared" si="450"/>
        <v>-2564804.974747695</v>
      </c>
      <c r="AE404">
        <f t="shared" si="487"/>
        <v>-0.3307598674282049</v>
      </c>
      <c r="AF404">
        <f t="shared" si="451"/>
        <v>2840456.9836222604</v>
      </c>
      <c r="AG404">
        <f t="shared" si="462"/>
        <v>0</v>
      </c>
      <c r="AH404" s="1"/>
    </row>
    <row r="405" spans="5:34" x14ac:dyDescent="0.35">
      <c r="E405" t="e">
        <f t="shared" ref="E405" si="524">(F405-F404)/F404</f>
        <v>#DIV/0!</v>
      </c>
      <c r="F405" t="e">
        <f t="shared" si="464"/>
        <v>#DIV/0!</v>
      </c>
      <c r="H405" s="10">
        <f t="shared" si="453"/>
        <v>44258</v>
      </c>
      <c r="I405">
        <v>378</v>
      </c>
      <c r="J405">
        <f t="shared" si="454"/>
        <v>5159543.0163777396</v>
      </c>
      <c r="K405">
        <f t="shared" si="443"/>
        <v>0</v>
      </c>
      <c r="L405">
        <f t="shared" si="455"/>
        <v>0</v>
      </c>
      <c r="M405">
        <f t="shared" si="444"/>
        <v>0</v>
      </c>
      <c r="N405">
        <f t="shared" si="456"/>
        <v>0</v>
      </c>
      <c r="O405">
        <f t="shared" si="457"/>
        <v>0</v>
      </c>
      <c r="P405">
        <f t="shared" si="445"/>
        <v>0</v>
      </c>
      <c r="Q405">
        <f t="shared" si="446"/>
        <v>0</v>
      </c>
      <c r="R405">
        <f t="shared" si="447"/>
        <v>0</v>
      </c>
      <c r="S405">
        <f t="shared" si="458"/>
        <v>1</v>
      </c>
      <c r="T405">
        <f>IF(I405&gt;$J$5,VLOOKUP(I405-$J$5,I$27:K$568,3,FALSE),0)</f>
        <v>0</v>
      </c>
      <c r="U405">
        <f>IF(I405&gt;$J$6,VLOOKUP(I405-$J$6,I$27:J$568,2,FALSE),0)</f>
        <v>5159543.0163777396</v>
      </c>
      <c r="V405">
        <f t="shared" si="465"/>
        <v>0</v>
      </c>
      <c r="W405">
        <f t="shared" si="459"/>
        <v>0</v>
      </c>
      <c r="X405">
        <f t="shared" si="460"/>
        <v>0</v>
      </c>
      <c r="Y405">
        <f t="shared" si="466"/>
        <v>245718.94199221575</v>
      </c>
      <c r="Z405">
        <f t="shared" si="467"/>
        <v>4913824.0743855229</v>
      </c>
      <c r="AA405">
        <f t="shared" si="461"/>
        <v>4695184.1449037436</v>
      </c>
      <c r="AB405">
        <f t="shared" si="448"/>
        <v>2840456.9836222604</v>
      </c>
      <c r="AC405">
        <f t="shared" si="449"/>
        <v>7754281.0580077842</v>
      </c>
      <c r="AD405">
        <f t="shared" si="450"/>
        <v>-2564804.974747695</v>
      </c>
      <c r="AE405">
        <f t="shared" si="487"/>
        <v>-0.3307598674282049</v>
      </c>
      <c r="AF405">
        <f t="shared" si="451"/>
        <v>2840456.9836222604</v>
      </c>
      <c r="AG405">
        <f t="shared" si="462"/>
        <v>0</v>
      </c>
      <c r="AH405" s="1"/>
    </row>
    <row r="406" spans="5:34" x14ac:dyDescent="0.35">
      <c r="E406" t="e">
        <f t="shared" ref="E406" si="525">(F406-F405)/F405</f>
        <v>#DIV/0!</v>
      </c>
      <c r="F406" t="e">
        <f t="shared" si="464"/>
        <v>#DIV/0!</v>
      </c>
      <c r="H406" s="10">
        <f t="shared" si="453"/>
        <v>44259</v>
      </c>
      <c r="I406">
        <v>379</v>
      </c>
      <c r="J406">
        <f t="shared" si="454"/>
        <v>5159543.0163777396</v>
      </c>
      <c r="K406">
        <f t="shared" si="443"/>
        <v>0</v>
      </c>
      <c r="L406">
        <f t="shared" si="455"/>
        <v>0</v>
      </c>
      <c r="M406">
        <f t="shared" si="444"/>
        <v>0</v>
      </c>
      <c r="N406">
        <f t="shared" si="456"/>
        <v>0</v>
      </c>
      <c r="O406">
        <f t="shared" si="457"/>
        <v>0</v>
      </c>
      <c r="P406">
        <f t="shared" si="445"/>
        <v>0</v>
      </c>
      <c r="Q406">
        <f t="shared" si="446"/>
        <v>0</v>
      </c>
      <c r="R406">
        <f t="shared" si="447"/>
        <v>0</v>
      </c>
      <c r="S406">
        <f t="shared" si="458"/>
        <v>1</v>
      </c>
      <c r="T406">
        <f>IF(I406&gt;$J$5,VLOOKUP(I406-$J$5,I$27:K$568,3,FALSE),0)</f>
        <v>0</v>
      </c>
      <c r="U406">
        <f>IF(I406&gt;$J$6,VLOOKUP(I406-$J$6,I$27:J$568,2,FALSE),0)</f>
        <v>5159543.0163777396</v>
      </c>
      <c r="V406">
        <f t="shared" si="465"/>
        <v>0</v>
      </c>
      <c r="W406">
        <f t="shared" si="459"/>
        <v>0</v>
      </c>
      <c r="X406">
        <f t="shared" si="460"/>
        <v>0</v>
      </c>
      <c r="Y406">
        <f t="shared" si="466"/>
        <v>245718.94199221575</v>
      </c>
      <c r="Z406">
        <f t="shared" si="467"/>
        <v>4913824.0743855229</v>
      </c>
      <c r="AA406">
        <f t="shared" si="461"/>
        <v>4695184.1449037436</v>
      </c>
      <c r="AB406">
        <f t="shared" si="448"/>
        <v>2840456.9836222604</v>
      </c>
      <c r="AC406">
        <f t="shared" si="449"/>
        <v>7754281.0580077842</v>
      </c>
      <c r="AD406">
        <f t="shared" si="450"/>
        <v>-2564804.974747695</v>
      </c>
      <c r="AE406">
        <f t="shared" ref="AE406:AE416" si="526">AD406/AC406</f>
        <v>-0.3307598674282049</v>
      </c>
      <c r="AF406">
        <f t="shared" si="451"/>
        <v>2840456.9836222604</v>
      </c>
      <c r="AG406">
        <f t="shared" si="462"/>
        <v>0</v>
      </c>
      <c r="AH406" s="1"/>
    </row>
    <row r="407" spans="5:34" x14ac:dyDescent="0.35">
      <c r="E407" t="e">
        <f t="shared" ref="E407" si="527">(F407-F406)/F406</f>
        <v>#DIV/0!</v>
      </c>
      <c r="F407" t="e">
        <f t="shared" si="464"/>
        <v>#DIV/0!</v>
      </c>
      <c r="H407" s="10">
        <f t="shared" si="453"/>
        <v>44260</v>
      </c>
      <c r="I407">
        <v>380</v>
      </c>
      <c r="J407">
        <f t="shared" si="454"/>
        <v>5159543.0163777396</v>
      </c>
      <c r="K407">
        <f t="shared" si="443"/>
        <v>0</v>
      </c>
      <c r="L407">
        <f t="shared" si="455"/>
        <v>0</v>
      </c>
      <c r="M407">
        <f t="shared" si="444"/>
        <v>0</v>
      </c>
      <c r="N407">
        <f t="shared" si="456"/>
        <v>0</v>
      </c>
      <c r="O407">
        <f t="shared" si="457"/>
        <v>0</v>
      </c>
      <c r="P407">
        <f t="shared" si="445"/>
        <v>0</v>
      </c>
      <c r="Q407">
        <f t="shared" si="446"/>
        <v>0</v>
      </c>
      <c r="R407">
        <f t="shared" si="447"/>
        <v>0</v>
      </c>
      <c r="S407">
        <f t="shared" si="458"/>
        <v>1</v>
      </c>
      <c r="T407">
        <f>IF(I407&gt;$J$5,VLOOKUP(I407-$J$5,I$27:K$568,3,FALSE),0)</f>
        <v>0</v>
      </c>
      <c r="U407">
        <f>IF(I407&gt;$J$6,VLOOKUP(I407-$J$6,I$27:J$568,2,FALSE),0)</f>
        <v>5159543.0163777396</v>
      </c>
      <c r="V407">
        <f t="shared" si="465"/>
        <v>0</v>
      </c>
      <c r="W407">
        <f t="shared" si="459"/>
        <v>0</v>
      </c>
      <c r="X407">
        <f t="shared" si="460"/>
        <v>0</v>
      </c>
      <c r="Y407">
        <f t="shared" si="466"/>
        <v>245718.94199221575</v>
      </c>
      <c r="Z407">
        <f t="shared" si="467"/>
        <v>4913824.0743855229</v>
      </c>
      <c r="AA407">
        <f t="shared" si="461"/>
        <v>4695184.1449037436</v>
      </c>
      <c r="AB407">
        <f t="shared" si="448"/>
        <v>2840456.9836222604</v>
      </c>
      <c r="AC407">
        <f t="shared" si="449"/>
        <v>7754281.0580077842</v>
      </c>
      <c r="AD407">
        <f t="shared" si="450"/>
        <v>-2564804.974747695</v>
      </c>
      <c r="AE407">
        <f t="shared" si="526"/>
        <v>-0.3307598674282049</v>
      </c>
      <c r="AF407">
        <f t="shared" si="451"/>
        <v>2840456.9836222604</v>
      </c>
      <c r="AG407">
        <f t="shared" si="462"/>
        <v>0</v>
      </c>
      <c r="AH407" s="1"/>
    </row>
    <row r="408" spans="5:34" x14ac:dyDescent="0.35">
      <c r="E408" t="e">
        <f t="shared" ref="E408" si="528">(F408-F407)/F407</f>
        <v>#DIV/0!</v>
      </c>
      <c r="F408" t="e">
        <f t="shared" si="464"/>
        <v>#DIV/0!</v>
      </c>
      <c r="H408" s="10">
        <f t="shared" si="453"/>
        <v>44261</v>
      </c>
      <c r="I408">
        <v>381</v>
      </c>
      <c r="J408">
        <f t="shared" si="454"/>
        <v>5159543.0163777396</v>
      </c>
      <c r="K408">
        <f t="shared" si="443"/>
        <v>0</v>
      </c>
      <c r="L408">
        <f t="shared" si="455"/>
        <v>0</v>
      </c>
      <c r="M408">
        <f t="shared" si="444"/>
        <v>0</v>
      </c>
      <c r="N408">
        <f t="shared" si="456"/>
        <v>0</v>
      </c>
      <c r="O408">
        <f t="shared" si="457"/>
        <v>0</v>
      </c>
      <c r="P408">
        <f t="shared" si="445"/>
        <v>0</v>
      </c>
      <c r="Q408">
        <f t="shared" si="446"/>
        <v>0</v>
      </c>
      <c r="R408">
        <f t="shared" si="447"/>
        <v>0</v>
      </c>
      <c r="S408">
        <f t="shared" si="458"/>
        <v>1</v>
      </c>
      <c r="T408">
        <f>IF(I408&gt;$J$5,VLOOKUP(I408-$J$5,I$27:K$568,3,FALSE),0)</f>
        <v>0</v>
      </c>
      <c r="U408">
        <f>IF(I408&gt;$J$6,VLOOKUP(I408-$J$6,I$27:J$568,2,FALSE),0)</f>
        <v>5159543.0163777396</v>
      </c>
      <c r="V408">
        <f t="shared" si="465"/>
        <v>0</v>
      </c>
      <c r="W408">
        <f t="shared" si="459"/>
        <v>0</v>
      </c>
      <c r="X408">
        <f t="shared" si="460"/>
        <v>0</v>
      </c>
      <c r="Y408">
        <f t="shared" si="466"/>
        <v>245718.94199221575</v>
      </c>
      <c r="Z408">
        <f t="shared" si="467"/>
        <v>4913824.0743855229</v>
      </c>
      <c r="AA408">
        <f t="shared" si="461"/>
        <v>4695184.1449037436</v>
      </c>
      <c r="AB408">
        <f t="shared" si="448"/>
        <v>2840456.9836222604</v>
      </c>
      <c r="AC408">
        <f t="shared" si="449"/>
        <v>7754281.0580077842</v>
      </c>
      <c r="AD408">
        <f t="shared" si="450"/>
        <v>-2564804.974747695</v>
      </c>
      <c r="AE408">
        <f t="shared" si="526"/>
        <v>-0.3307598674282049</v>
      </c>
      <c r="AF408">
        <f t="shared" si="451"/>
        <v>2840456.9836222604</v>
      </c>
      <c r="AG408">
        <f t="shared" si="462"/>
        <v>0</v>
      </c>
      <c r="AH408" s="1"/>
    </row>
    <row r="409" spans="5:34" x14ac:dyDescent="0.35">
      <c r="E409" t="e">
        <f t="shared" ref="E409" si="529">(F409-F408)/F408</f>
        <v>#DIV/0!</v>
      </c>
      <c r="F409" t="e">
        <f t="shared" si="464"/>
        <v>#DIV/0!</v>
      </c>
      <c r="H409" s="10">
        <f t="shared" si="453"/>
        <v>44262</v>
      </c>
      <c r="I409">
        <v>382</v>
      </c>
      <c r="J409">
        <f t="shared" si="454"/>
        <v>5159543.0163777396</v>
      </c>
      <c r="K409">
        <f t="shared" si="443"/>
        <v>0</v>
      </c>
      <c r="L409">
        <f t="shared" si="455"/>
        <v>0</v>
      </c>
      <c r="M409">
        <f t="shared" si="444"/>
        <v>0</v>
      </c>
      <c r="N409">
        <f t="shared" si="456"/>
        <v>0</v>
      </c>
      <c r="O409">
        <f t="shared" si="457"/>
        <v>0</v>
      </c>
      <c r="P409">
        <f t="shared" si="445"/>
        <v>0</v>
      </c>
      <c r="Q409">
        <f t="shared" si="446"/>
        <v>0</v>
      </c>
      <c r="R409">
        <f t="shared" si="447"/>
        <v>0</v>
      </c>
      <c r="S409">
        <f t="shared" si="458"/>
        <v>1</v>
      </c>
      <c r="T409">
        <f>IF(I409&gt;$J$5,VLOOKUP(I409-$J$5,I$27:K$568,3,FALSE),0)</f>
        <v>0</v>
      </c>
      <c r="U409">
        <f>IF(I409&gt;$J$6,VLOOKUP(I409-$J$6,I$27:J$568,2,FALSE),0)</f>
        <v>5159543.0163777396</v>
      </c>
      <c r="V409">
        <f t="shared" si="465"/>
        <v>0</v>
      </c>
      <c r="W409">
        <f t="shared" si="459"/>
        <v>0</v>
      </c>
      <c r="X409">
        <f t="shared" si="460"/>
        <v>0</v>
      </c>
      <c r="Y409">
        <f t="shared" si="466"/>
        <v>245718.94199221575</v>
      </c>
      <c r="Z409">
        <f t="shared" si="467"/>
        <v>4913824.0743855229</v>
      </c>
      <c r="AA409">
        <f t="shared" si="461"/>
        <v>4695184.1449037436</v>
      </c>
      <c r="AB409">
        <f t="shared" si="448"/>
        <v>2840456.9836222604</v>
      </c>
      <c r="AC409">
        <f t="shared" si="449"/>
        <v>7754281.0580077842</v>
      </c>
      <c r="AD409">
        <f t="shared" si="450"/>
        <v>-2564804.974747695</v>
      </c>
      <c r="AE409">
        <f t="shared" si="526"/>
        <v>-0.3307598674282049</v>
      </c>
      <c r="AF409">
        <f t="shared" si="451"/>
        <v>2840456.9836222604</v>
      </c>
      <c r="AG409">
        <f t="shared" si="462"/>
        <v>0</v>
      </c>
      <c r="AH409" s="1"/>
    </row>
    <row r="410" spans="5:34" x14ac:dyDescent="0.35">
      <c r="E410" t="e">
        <f t="shared" ref="E410" si="530">(F410-F409)/F409</f>
        <v>#DIV/0!</v>
      </c>
      <c r="F410" t="e">
        <f t="shared" si="464"/>
        <v>#DIV/0!</v>
      </c>
      <c r="H410" s="10">
        <f t="shared" si="453"/>
        <v>44263</v>
      </c>
      <c r="I410">
        <v>383</v>
      </c>
      <c r="J410">
        <f t="shared" si="454"/>
        <v>5159543.0163777396</v>
      </c>
      <c r="K410">
        <f t="shared" si="443"/>
        <v>0</v>
      </c>
      <c r="L410">
        <f t="shared" si="455"/>
        <v>0</v>
      </c>
      <c r="M410">
        <f t="shared" si="444"/>
        <v>0</v>
      </c>
      <c r="N410">
        <f t="shared" si="456"/>
        <v>0</v>
      </c>
      <c r="O410">
        <f t="shared" si="457"/>
        <v>0</v>
      </c>
      <c r="P410">
        <f t="shared" si="445"/>
        <v>0</v>
      </c>
      <c r="Q410">
        <f t="shared" si="446"/>
        <v>0</v>
      </c>
      <c r="R410">
        <f t="shared" si="447"/>
        <v>0</v>
      </c>
      <c r="S410">
        <f t="shared" si="458"/>
        <v>1</v>
      </c>
      <c r="T410">
        <f>IF(I410&gt;$J$5,VLOOKUP(I410-$J$5,I$27:K$568,3,FALSE),0)</f>
        <v>0</v>
      </c>
      <c r="U410">
        <f>IF(I410&gt;$J$6,VLOOKUP(I410-$J$6,I$27:J$568,2,FALSE),0)</f>
        <v>5159543.0163777396</v>
      </c>
      <c r="V410">
        <f t="shared" si="465"/>
        <v>0</v>
      </c>
      <c r="W410">
        <f t="shared" si="459"/>
        <v>0</v>
      </c>
      <c r="X410">
        <f t="shared" si="460"/>
        <v>0</v>
      </c>
      <c r="Y410">
        <f t="shared" si="466"/>
        <v>245718.94199221575</v>
      </c>
      <c r="Z410">
        <f t="shared" si="467"/>
        <v>4913824.0743855229</v>
      </c>
      <c r="AA410">
        <f t="shared" si="461"/>
        <v>4695184.1449037436</v>
      </c>
      <c r="AB410">
        <f t="shared" si="448"/>
        <v>2840456.9836222604</v>
      </c>
      <c r="AC410">
        <f t="shared" si="449"/>
        <v>7754281.0580077842</v>
      </c>
      <c r="AD410">
        <f t="shared" si="450"/>
        <v>-2564804.974747695</v>
      </c>
      <c r="AE410">
        <f t="shared" si="526"/>
        <v>-0.3307598674282049</v>
      </c>
      <c r="AF410">
        <f t="shared" si="451"/>
        <v>2840456.9836222604</v>
      </c>
      <c r="AG410">
        <f t="shared" si="462"/>
        <v>0</v>
      </c>
      <c r="AH410" s="1"/>
    </row>
    <row r="411" spans="5:34" x14ac:dyDescent="0.35">
      <c r="E411" t="e">
        <f t="shared" ref="E411" si="531">(F411-F410)/F410</f>
        <v>#DIV/0!</v>
      </c>
      <c r="F411" t="e">
        <f t="shared" si="464"/>
        <v>#DIV/0!</v>
      </c>
      <c r="H411" s="10">
        <f t="shared" si="453"/>
        <v>44264</v>
      </c>
      <c r="I411">
        <v>384</v>
      </c>
      <c r="J411">
        <f t="shared" si="454"/>
        <v>5159543.0163777396</v>
      </c>
      <c r="K411">
        <f t="shared" si="443"/>
        <v>0</v>
      </c>
      <c r="L411">
        <f t="shared" si="455"/>
        <v>0</v>
      </c>
      <c r="M411">
        <f t="shared" si="444"/>
        <v>0</v>
      </c>
      <c r="N411">
        <f t="shared" si="456"/>
        <v>0</v>
      </c>
      <c r="O411">
        <f t="shared" si="457"/>
        <v>0</v>
      </c>
      <c r="P411">
        <f t="shared" si="445"/>
        <v>0</v>
      </c>
      <c r="Q411">
        <f t="shared" si="446"/>
        <v>0</v>
      </c>
      <c r="R411">
        <f t="shared" si="447"/>
        <v>0</v>
      </c>
      <c r="S411">
        <f t="shared" si="458"/>
        <v>1</v>
      </c>
      <c r="T411">
        <f>IF(I411&gt;$J$5,VLOOKUP(I411-$J$5,I$27:K$568,3,FALSE),0)</f>
        <v>0</v>
      </c>
      <c r="U411">
        <f>IF(I411&gt;$J$6,VLOOKUP(I411-$J$6,I$27:J$568,2,FALSE),0)</f>
        <v>5159543.0163777396</v>
      </c>
      <c r="V411">
        <f t="shared" si="465"/>
        <v>0</v>
      </c>
      <c r="W411">
        <f t="shared" si="459"/>
        <v>0</v>
      </c>
      <c r="X411">
        <f t="shared" si="460"/>
        <v>0</v>
      </c>
      <c r="Y411">
        <f t="shared" si="466"/>
        <v>245718.94199221575</v>
      </c>
      <c r="Z411">
        <f t="shared" si="467"/>
        <v>4913824.0743855229</v>
      </c>
      <c r="AA411">
        <f t="shared" si="461"/>
        <v>4695184.1449037436</v>
      </c>
      <c r="AB411">
        <f t="shared" si="448"/>
        <v>2840456.9836222604</v>
      </c>
      <c r="AC411">
        <f t="shared" si="449"/>
        <v>7754281.0580077842</v>
      </c>
      <c r="AD411">
        <f t="shared" si="450"/>
        <v>-2564804.974747695</v>
      </c>
      <c r="AE411">
        <f t="shared" si="526"/>
        <v>-0.3307598674282049</v>
      </c>
      <c r="AF411">
        <f t="shared" si="451"/>
        <v>2840456.9836222604</v>
      </c>
      <c r="AG411">
        <f t="shared" si="462"/>
        <v>0</v>
      </c>
      <c r="AH411" s="1"/>
    </row>
    <row r="412" spans="5:34" x14ac:dyDescent="0.35">
      <c r="E412" t="e">
        <f t="shared" ref="E412" si="532">(F412-F411)/F411</f>
        <v>#DIV/0!</v>
      </c>
      <c r="F412" t="e">
        <f t="shared" si="464"/>
        <v>#DIV/0!</v>
      </c>
      <c r="H412" s="10">
        <f t="shared" si="453"/>
        <v>44265</v>
      </c>
      <c r="I412">
        <v>385</v>
      </c>
      <c r="J412">
        <f t="shared" si="454"/>
        <v>5159543.0163777396</v>
      </c>
      <c r="K412">
        <f t="shared" ref="K412:K456" si="533">J412-U412</f>
        <v>0</v>
      </c>
      <c r="L412">
        <f t="shared" si="455"/>
        <v>0</v>
      </c>
      <c r="M412">
        <f t="shared" ref="M412:M456" si="534">MAX(K412-T412,0)</f>
        <v>0</v>
      </c>
      <c r="N412">
        <f t="shared" si="456"/>
        <v>0</v>
      </c>
      <c r="O412">
        <f t="shared" si="457"/>
        <v>0</v>
      </c>
      <c r="P412">
        <f t="shared" ref="P412:P456" si="535">MIN($J$13,O412)</f>
        <v>0</v>
      </c>
      <c r="Q412">
        <f t="shared" ref="Q412:Q456" si="536">ABS(P412-O412)</f>
        <v>0</v>
      </c>
      <c r="R412">
        <f t="shared" ref="R412:R456" si="537">IFERROR(Q412/K412,0)</f>
        <v>0</v>
      </c>
      <c r="S412">
        <f t="shared" si="458"/>
        <v>1</v>
      </c>
      <c r="T412">
        <f>IF(I412&gt;$J$5,VLOOKUP(I412-$J$5,I$27:K$568,3,FALSE),0)</f>
        <v>0</v>
      </c>
      <c r="U412">
        <f>IF(I412&gt;$J$6,VLOOKUP(I412-$J$6,I$27:J$568,2,FALSE),0)</f>
        <v>5159543.0163777396</v>
      </c>
      <c r="V412">
        <f t="shared" si="465"/>
        <v>0</v>
      </c>
      <c r="W412">
        <f t="shared" si="459"/>
        <v>0</v>
      </c>
      <c r="X412">
        <f t="shared" si="460"/>
        <v>0</v>
      </c>
      <c r="Y412">
        <f t="shared" si="466"/>
        <v>245718.94199221575</v>
      </c>
      <c r="Z412">
        <f t="shared" si="467"/>
        <v>4913824.0743855229</v>
      </c>
      <c r="AA412">
        <f t="shared" si="461"/>
        <v>4695184.1449037436</v>
      </c>
      <c r="AB412">
        <f t="shared" ref="AB412:AB456" si="538">$J$3-J412</f>
        <v>2840456.9836222604</v>
      </c>
      <c r="AC412">
        <f t="shared" ref="AC412:AC456" si="539">$J$3-Y412</f>
        <v>7754281.0580077842</v>
      </c>
      <c r="AD412">
        <f t="shared" ref="AD412:AD456" si="540">AC412-J412-U412</f>
        <v>-2564804.974747695</v>
      </c>
      <c r="AE412">
        <f t="shared" si="526"/>
        <v>-0.3307598674282049</v>
      </c>
      <c r="AF412">
        <f t="shared" ref="AF412:AF456" si="541">$J$3-J412</f>
        <v>2840456.9836222604</v>
      </c>
      <c r="AG412">
        <f t="shared" si="462"/>
        <v>0</v>
      </c>
      <c r="AH412" s="1"/>
    </row>
    <row r="413" spans="5:34" x14ac:dyDescent="0.35">
      <c r="E413" t="e">
        <f t="shared" ref="E413" si="542">(F413-F412)/F412</f>
        <v>#DIV/0!</v>
      </c>
      <c r="F413" t="e">
        <f t="shared" si="464"/>
        <v>#DIV/0!</v>
      </c>
      <c r="H413" s="10">
        <f t="shared" ref="H413:H456" si="543">$J$15+I413</f>
        <v>44266</v>
      </c>
      <c r="I413">
        <v>386</v>
      </c>
      <c r="J413">
        <f t="shared" ref="J413:J456" si="544">J412+AG412</f>
        <v>5159543.0163777396</v>
      </c>
      <c r="K413">
        <f t="shared" si="533"/>
        <v>0</v>
      </c>
      <c r="L413">
        <f t="shared" ref="L413:L456" si="545">IF(K413&gt;1,1,0)</f>
        <v>0</v>
      </c>
      <c r="M413">
        <f t="shared" si="534"/>
        <v>0</v>
      </c>
      <c r="N413">
        <f t="shared" ref="N413:N456" si="546">K413*(1-$J$12)</f>
        <v>0</v>
      </c>
      <c r="O413">
        <f t="shared" ref="O413:O456" si="547">K413*$J$12</f>
        <v>0</v>
      </c>
      <c r="P413">
        <f t="shared" si="535"/>
        <v>0</v>
      </c>
      <c r="Q413">
        <f t="shared" si="536"/>
        <v>0</v>
      </c>
      <c r="R413">
        <f t="shared" si="537"/>
        <v>0</v>
      </c>
      <c r="S413">
        <f t="shared" ref="S413:S456" si="548">1-R413</f>
        <v>1</v>
      </c>
      <c r="T413">
        <f>IF(I413&gt;$J$5,VLOOKUP(I413-$J$5,I$27:K$568,3,FALSE),0)</f>
        <v>0</v>
      </c>
      <c r="U413">
        <f>IF(I413&gt;$J$6,VLOOKUP(I413-$J$6,I$27:J$568,2,FALSE),0)</f>
        <v>5159543.0163777396</v>
      </c>
      <c r="V413">
        <f t="shared" si="465"/>
        <v>0</v>
      </c>
      <c r="W413">
        <f t="shared" ref="W413:W456" si="549">MIN(V413*$J$12,$J$13)*$J$10+MAX($J$12*V413-$J$13,0)*$J$11</f>
        <v>0</v>
      </c>
      <c r="X413">
        <f t="shared" ref="X413:X456" si="550">V413-W413</f>
        <v>0</v>
      </c>
      <c r="Y413">
        <f t="shared" si="466"/>
        <v>245718.94199221575</v>
      </c>
      <c r="Z413">
        <f t="shared" si="467"/>
        <v>4913824.0743855229</v>
      </c>
      <c r="AA413">
        <f t="shared" si="461"/>
        <v>4695184.1449037436</v>
      </c>
      <c r="AB413">
        <f t="shared" si="538"/>
        <v>2840456.9836222604</v>
      </c>
      <c r="AC413">
        <f t="shared" si="539"/>
        <v>7754281.0580077842</v>
      </c>
      <c r="AD413">
        <f t="shared" si="540"/>
        <v>-2564804.974747695</v>
      </c>
      <c r="AE413">
        <f t="shared" si="526"/>
        <v>-0.3307598674282049</v>
      </c>
      <c r="AF413">
        <f t="shared" si="541"/>
        <v>2840456.9836222604</v>
      </c>
      <c r="AG413">
        <f t="shared" ref="AG413:AG456" si="551">T413*$J$7*$J$20*MAX(AE413,0)</f>
        <v>0</v>
      </c>
      <c r="AH413" s="1"/>
    </row>
    <row r="414" spans="5:34" x14ac:dyDescent="0.35">
      <c r="E414" t="e">
        <f t="shared" ref="E414" si="552">(F414-F413)/F413</f>
        <v>#DIV/0!</v>
      </c>
      <c r="F414" t="e">
        <f t="shared" ref="F414:F456" si="553">(G414-F413)/G413</f>
        <v>#DIV/0!</v>
      </c>
      <c r="H414" s="10">
        <f t="shared" si="543"/>
        <v>44267</v>
      </c>
      <c r="I414">
        <v>387</v>
      </c>
      <c r="J414">
        <f t="shared" si="544"/>
        <v>5159543.0163777396</v>
      </c>
      <c r="K414">
        <f t="shared" si="533"/>
        <v>0</v>
      </c>
      <c r="L414">
        <f t="shared" si="545"/>
        <v>0</v>
      </c>
      <c r="M414">
        <f t="shared" si="534"/>
        <v>0</v>
      </c>
      <c r="N414">
        <f t="shared" si="546"/>
        <v>0</v>
      </c>
      <c r="O414">
        <f t="shared" si="547"/>
        <v>0</v>
      </c>
      <c r="P414">
        <f t="shared" si="535"/>
        <v>0</v>
      </c>
      <c r="Q414">
        <f t="shared" si="536"/>
        <v>0</v>
      </c>
      <c r="R414">
        <f t="shared" si="537"/>
        <v>0</v>
      </c>
      <c r="S414">
        <f t="shared" si="548"/>
        <v>1</v>
      </c>
      <c r="T414">
        <f>IF(I414&gt;$J$5,VLOOKUP(I414-$J$5,I$27:K$568,3,FALSE),0)</f>
        <v>0</v>
      </c>
      <c r="U414">
        <f>IF(I414&gt;$J$6,VLOOKUP(I414-$J$6,I$27:J$568,2,FALSE),0)</f>
        <v>5159543.0163777396</v>
      </c>
      <c r="V414">
        <f t="shared" ref="V414:V456" si="554">U414-U413</f>
        <v>0</v>
      </c>
      <c r="W414">
        <f t="shared" si="549"/>
        <v>0</v>
      </c>
      <c r="X414">
        <f t="shared" si="550"/>
        <v>0</v>
      </c>
      <c r="Y414">
        <f t="shared" ref="Y414:Y456" si="555">Y413+W414</f>
        <v>245718.94199221575</v>
      </c>
      <c r="Z414">
        <f t="shared" ref="Z414:Z456" si="556">Z413+X414</f>
        <v>4913824.0743855229</v>
      </c>
      <c r="AA414">
        <f t="shared" ref="AA414:AA456" si="557">U414*(1-$J$10)</f>
        <v>4695184.1449037436</v>
      </c>
      <c r="AB414">
        <f t="shared" si="538"/>
        <v>2840456.9836222604</v>
      </c>
      <c r="AC414">
        <f t="shared" si="539"/>
        <v>7754281.0580077842</v>
      </c>
      <c r="AD414">
        <f t="shared" si="540"/>
        <v>-2564804.974747695</v>
      </c>
      <c r="AE414">
        <f t="shared" si="526"/>
        <v>-0.3307598674282049</v>
      </c>
      <c r="AF414">
        <f t="shared" si="541"/>
        <v>2840456.9836222604</v>
      </c>
      <c r="AG414">
        <f t="shared" si="551"/>
        <v>0</v>
      </c>
      <c r="AH414" s="1"/>
    </row>
    <row r="415" spans="5:34" x14ac:dyDescent="0.35">
      <c r="E415" t="e">
        <f t="shared" ref="E415" si="558">(F415-F414)/F414</f>
        <v>#DIV/0!</v>
      </c>
      <c r="F415" t="e">
        <f t="shared" si="553"/>
        <v>#DIV/0!</v>
      </c>
      <c r="H415" s="10">
        <f t="shared" si="543"/>
        <v>44268</v>
      </c>
      <c r="I415">
        <v>388</v>
      </c>
      <c r="J415">
        <f t="shared" si="544"/>
        <v>5159543.0163777396</v>
      </c>
      <c r="K415">
        <f t="shared" si="533"/>
        <v>0</v>
      </c>
      <c r="L415">
        <f t="shared" si="545"/>
        <v>0</v>
      </c>
      <c r="M415">
        <f t="shared" si="534"/>
        <v>0</v>
      </c>
      <c r="N415">
        <f t="shared" si="546"/>
        <v>0</v>
      </c>
      <c r="O415">
        <f t="shared" si="547"/>
        <v>0</v>
      </c>
      <c r="P415">
        <f t="shared" si="535"/>
        <v>0</v>
      </c>
      <c r="Q415">
        <f t="shared" si="536"/>
        <v>0</v>
      </c>
      <c r="R415">
        <f t="shared" si="537"/>
        <v>0</v>
      </c>
      <c r="S415">
        <f t="shared" si="548"/>
        <v>1</v>
      </c>
      <c r="T415">
        <f>IF(I415&gt;$J$5,VLOOKUP(I415-$J$5,I$27:K$568,3,FALSE),0)</f>
        <v>0</v>
      </c>
      <c r="U415">
        <f>IF(I415&gt;$J$6,VLOOKUP(I415-$J$6,I$27:J$568,2,FALSE),0)</f>
        <v>5159543.0163777396</v>
      </c>
      <c r="V415">
        <f t="shared" si="554"/>
        <v>0</v>
      </c>
      <c r="W415">
        <f t="shared" si="549"/>
        <v>0</v>
      </c>
      <c r="X415">
        <f t="shared" si="550"/>
        <v>0</v>
      </c>
      <c r="Y415">
        <f t="shared" si="555"/>
        <v>245718.94199221575</v>
      </c>
      <c r="Z415">
        <f t="shared" si="556"/>
        <v>4913824.0743855229</v>
      </c>
      <c r="AA415">
        <f t="shared" si="557"/>
        <v>4695184.1449037436</v>
      </c>
      <c r="AB415">
        <f t="shared" si="538"/>
        <v>2840456.9836222604</v>
      </c>
      <c r="AC415">
        <f t="shared" si="539"/>
        <v>7754281.0580077842</v>
      </c>
      <c r="AD415">
        <f t="shared" si="540"/>
        <v>-2564804.974747695</v>
      </c>
      <c r="AE415">
        <f t="shared" si="526"/>
        <v>-0.3307598674282049</v>
      </c>
      <c r="AF415">
        <f t="shared" si="541"/>
        <v>2840456.9836222604</v>
      </c>
      <c r="AG415">
        <f t="shared" si="551"/>
        <v>0</v>
      </c>
      <c r="AH415" s="1"/>
    </row>
    <row r="416" spans="5:34" x14ac:dyDescent="0.35">
      <c r="E416" t="e">
        <f t="shared" ref="E416" si="559">(F416-F415)/F415</f>
        <v>#DIV/0!</v>
      </c>
      <c r="F416" t="e">
        <f t="shared" si="553"/>
        <v>#DIV/0!</v>
      </c>
      <c r="H416" s="10">
        <f t="shared" si="543"/>
        <v>44269</v>
      </c>
      <c r="I416">
        <v>389</v>
      </c>
      <c r="J416">
        <f t="shared" si="544"/>
        <v>5159543.0163777396</v>
      </c>
      <c r="K416">
        <f t="shared" si="533"/>
        <v>0</v>
      </c>
      <c r="L416">
        <f t="shared" si="545"/>
        <v>0</v>
      </c>
      <c r="M416">
        <f t="shared" si="534"/>
        <v>0</v>
      </c>
      <c r="N416">
        <f t="shared" si="546"/>
        <v>0</v>
      </c>
      <c r="O416">
        <f t="shared" si="547"/>
        <v>0</v>
      </c>
      <c r="P416">
        <f t="shared" si="535"/>
        <v>0</v>
      </c>
      <c r="Q416">
        <f t="shared" si="536"/>
        <v>0</v>
      </c>
      <c r="R416">
        <f t="shared" si="537"/>
        <v>0</v>
      </c>
      <c r="S416">
        <f t="shared" si="548"/>
        <v>1</v>
      </c>
      <c r="T416">
        <f>IF(I416&gt;$J$5,VLOOKUP(I416-$J$5,I$27:K$568,3,FALSE),0)</f>
        <v>0</v>
      </c>
      <c r="U416">
        <f>IF(I416&gt;$J$6,VLOOKUP(I416-$J$6,I$27:J$568,2,FALSE),0)</f>
        <v>5159543.0163777396</v>
      </c>
      <c r="V416">
        <f t="shared" si="554"/>
        <v>0</v>
      </c>
      <c r="W416">
        <f t="shared" si="549"/>
        <v>0</v>
      </c>
      <c r="X416">
        <f t="shared" si="550"/>
        <v>0</v>
      </c>
      <c r="Y416">
        <f t="shared" si="555"/>
        <v>245718.94199221575</v>
      </c>
      <c r="Z416">
        <f t="shared" si="556"/>
        <v>4913824.0743855229</v>
      </c>
      <c r="AA416">
        <f t="shared" si="557"/>
        <v>4695184.1449037436</v>
      </c>
      <c r="AB416">
        <f t="shared" si="538"/>
        <v>2840456.9836222604</v>
      </c>
      <c r="AC416">
        <f t="shared" si="539"/>
        <v>7754281.0580077842</v>
      </c>
      <c r="AD416">
        <f t="shared" si="540"/>
        <v>-2564804.974747695</v>
      </c>
      <c r="AE416">
        <f t="shared" si="526"/>
        <v>-0.3307598674282049</v>
      </c>
      <c r="AF416">
        <f t="shared" si="541"/>
        <v>2840456.9836222604</v>
      </c>
      <c r="AG416">
        <f t="shared" si="551"/>
        <v>0</v>
      </c>
      <c r="AH416" s="1"/>
    </row>
    <row r="417" spans="5:34" x14ac:dyDescent="0.35">
      <c r="E417" t="e">
        <f t="shared" ref="E417" si="560">(F417-F416)/F416</f>
        <v>#DIV/0!</v>
      </c>
      <c r="F417" t="e">
        <f t="shared" si="553"/>
        <v>#DIV/0!</v>
      </c>
      <c r="H417" s="10">
        <f t="shared" si="543"/>
        <v>44270</v>
      </c>
      <c r="I417">
        <v>390</v>
      </c>
      <c r="J417">
        <f t="shared" si="544"/>
        <v>5159543.0163777396</v>
      </c>
      <c r="K417">
        <f t="shared" si="533"/>
        <v>0</v>
      </c>
      <c r="L417">
        <f t="shared" si="545"/>
        <v>0</v>
      </c>
      <c r="M417">
        <f t="shared" si="534"/>
        <v>0</v>
      </c>
      <c r="N417">
        <f t="shared" si="546"/>
        <v>0</v>
      </c>
      <c r="O417">
        <f t="shared" si="547"/>
        <v>0</v>
      </c>
      <c r="P417">
        <f t="shared" si="535"/>
        <v>0</v>
      </c>
      <c r="Q417">
        <f t="shared" si="536"/>
        <v>0</v>
      </c>
      <c r="R417">
        <f t="shared" si="537"/>
        <v>0</v>
      </c>
      <c r="S417">
        <f t="shared" si="548"/>
        <v>1</v>
      </c>
      <c r="T417">
        <f>IF(I417&gt;$J$5,VLOOKUP(I417-$J$5,I$27:K$568,3,FALSE),0)</f>
        <v>0</v>
      </c>
      <c r="U417">
        <f>IF(I417&gt;$J$6,VLOOKUP(I417-$J$6,I$27:J$568,2,FALSE),0)</f>
        <v>5159543.0163777396</v>
      </c>
      <c r="V417">
        <f t="shared" si="554"/>
        <v>0</v>
      </c>
      <c r="W417">
        <f t="shared" si="549"/>
        <v>0</v>
      </c>
      <c r="X417">
        <f t="shared" si="550"/>
        <v>0</v>
      </c>
      <c r="Y417">
        <f t="shared" si="555"/>
        <v>245718.94199221575</v>
      </c>
      <c r="Z417">
        <f t="shared" si="556"/>
        <v>4913824.0743855229</v>
      </c>
      <c r="AA417">
        <f t="shared" si="557"/>
        <v>4695184.1449037436</v>
      </c>
      <c r="AB417">
        <f t="shared" si="538"/>
        <v>2840456.9836222604</v>
      </c>
      <c r="AC417">
        <f t="shared" si="539"/>
        <v>7754281.0580077842</v>
      </c>
      <c r="AD417">
        <f t="shared" si="540"/>
        <v>-2564804.974747695</v>
      </c>
      <c r="AE417">
        <f t="shared" ref="AE417:AE441" si="561">AD417/AC417</f>
        <v>-0.3307598674282049</v>
      </c>
      <c r="AF417">
        <f t="shared" si="541"/>
        <v>2840456.9836222604</v>
      </c>
      <c r="AG417">
        <f t="shared" si="551"/>
        <v>0</v>
      </c>
      <c r="AH417" s="1"/>
    </row>
    <row r="418" spans="5:34" x14ac:dyDescent="0.35">
      <c r="E418" t="e">
        <f t="shared" ref="E418" si="562">(F418-F417)/F417</f>
        <v>#DIV/0!</v>
      </c>
      <c r="F418" t="e">
        <f t="shared" si="553"/>
        <v>#DIV/0!</v>
      </c>
      <c r="H418" s="10">
        <f t="shared" si="543"/>
        <v>44271</v>
      </c>
      <c r="I418">
        <v>391</v>
      </c>
      <c r="J418">
        <f t="shared" si="544"/>
        <v>5159543.0163777396</v>
      </c>
      <c r="K418">
        <f t="shared" si="533"/>
        <v>0</v>
      </c>
      <c r="L418">
        <f t="shared" si="545"/>
        <v>0</v>
      </c>
      <c r="M418">
        <f t="shared" si="534"/>
        <v>0</v>
      </c>
      <c r="N418">
        <f t="shared" si="546"/>
        <v>0</v>
      </c>
      <c r="O418">
        <f t="shared" si="547"/>
        <v>0</v>
      </c>
      <c r="P418">
        <f t="shared" si="535"/>
        <v>0</v>
      </c>
      <c r="Q418">
        <f t="shared" si="536"/>
        <v>0</v>
      </c>
      <c r="R418">
        <f t="shared" si="537"/>
        <v>0</v>
      </c>
      <c r="S418">
        <f t="shared" si="548"/>
        <v>1</v>
      </c>
      <c r="T418">
        <f>IF(I418&gt;$J$5,VLOOKUP(I418-$J$5,I$27:K$568,3,FALSE),0)</f>
        <v>0</v>
      </c>
      <c r="U418">
        <f>IF(I418&gt;$J$6,VLOOKUP(I418-$J$6,I$27:J$568,2,FALSE),0)</f>
        <v>5159543.0163777396</v>
      </c>
      <c r="V418">
        <f t="shared" si="554"/>
        <v>0</v>
      </c>
      <c r="W418">
        <f t="shared" si="549"/>
        <v>0</v>
      </c>
      <c r="X418">
        <f t="shared" si="550"/>
        <v>0</v>
      </c>
      <c r="Y418">
        <f t="shared" si="555"/>
        <v>245718.94199221575</v>
      </c>
      <c r="Z418">
        <f t="shared" si="556"/>
        <v>4913824.0743855229</v>
      </c>
      <c r="AA418">
        <f t="shared" si="557"/>
        <v>4695184.1449037436</v>
      </c>
      <c r="AB418">
        <f t="shared" si="538"/>
        <v>2840456.9836222604</v>
      </c>
      <c r="AC418">
        <f t="shared" si="539"/>
        <v>7754281.0580077842</v>
      </c>
      <c r="AD418">
        <f t="shared" si="540"/>
        <v>-2564804.974747695</v>
      </c>
      <c r="AE418">
        <f t="shared" si="561"/>
        <v>-0.3307598674282049</v>
      </c>
      <c r="AF418">
        <f t="shared" si="541"/>
        <v>2840456.9836222604</v>
      </c>
      <c r="AG418">
        <f t="shared" si="551"/>
        <v>0</v>
      </c>
      <c r="AH418" s="1"/>
    </row>
    <row r="419" spans="5:34" x14ac:dyDescent="0.35">
      <c r="E419" t="e">
        <f t="shared" ref="E419" si="563">(F419-F418)/F418</f>
        <v>#DIV/0!</v>
      </c>
      <c r="F419" t="e">
        <f t="shared" si="553"/>
        <v>#DIV/0!</v>
      </c>
      <c r="H419" s="10">
        <f t="shared" si="543"/>
        <v>44272</v>
      </c>
      <c r="I419">
        <v>392</v>
      </c>
      <c r="J419">
        <f t="shared" si="544"/>
        <v>5159543.0163777396</v>
      </c>
      <c r="K419">
        <f t="shared" si="533"/>
        <v>0</v>
      </c>
      <c r="L419">
        <f t="shared" si="545"/>
        <v>0</v>
      </c>
      <c r="M419">
        <f t="shared" si="534"/>
        <v>0</v>
      </c>
      <c r="N419">
        <f t="shared" si="546"/>
        <v>0</v>
      </c>
      <c r="O419">
        <f t="shared" si="547"/>
        <v>0</v>
      </c>
      <c r="P419">
        <f t="shared" si="535"/>
        <v>0</v>
      </c>
      <c r="Q419">
        <f t="shared" si="536"/>
        <v>0</v>
      </c>
      <c r="R419">
        <f t="shared" si="537"/>
        <v>0</v>
      </c>
      <c r="S419">
        <f t="shared" si="548"/>
        <v>1</v>
      </c>
      <c r="T419">
        <f>IF(I419&gt;$J$5,VLOOKUP(I419-$J$5,I$27:K$568,3,FALSE),0)</f>
        <v>0</v>
      </c>
      <c r="U419">
        <f>IF(I419&gt;$J$6,VLOOKUP(I419-$J$6,I$27:J$568,2,FALSE),0)</f>
        <v>5159543.0163777396</v>
      </c>
      <c r="V419">
        <f t="shared" si="554"/>
        <v>0</v>
      </c>
      <c r="W419">
        <f t="shared" si="549"/>
        <v>0</v>
      </c>
      <c r="X419">
        <f t="shared" si="550"/>
        <v>0</v>
      </c>
      <c r="Y419">
        <f t="shared" si="555"/>
        <v>245718.94199221575</v>
      </c>
      <c r="Z419">
        <f t="shared" si="556"/>
        <v>4913824.0743855229</v>
      </c>
      <c r="AA419">
        <f t="shared" si="557"/>
        <v>4695184.1449037436</v>
      </c>
      <c r="AB419">
        <f t="shared" si="538"/>
        <v>2840456.9836222604</v>
      </c>
      <c r="AC419">
        <f t="shared" si="539"/>
        <v>7754281.0580077842</v>
      </c>
      <c r="AD419">
        <f t="shared" si="540"/>
        <v>-2564804.974747695</v>
      </c>
      <c r="AE419">
        <f t="shared" si="561"/>
        <v>-0.3307598674282049</v>
      </c>
      <c r="AF419">
        <f t="shared" si="541"/>
        <v>2840456.9836222604</v>
      </c>
      <c r="AG419">
        <f t="shared" si="551"/>
        <v>0</v>
      </c>
      <c r="AH419" s="1"/>
    </row>
    <row r="420" spans="5:34" x14ac:dyDescent="0.35">
      <c r="E420" t="e">
        <f t="shared" ref="E420" si="564">(F420-F419)/F419</f>
        <v>#DIV/0!</v>
      </c>
      <c r="F420" t="e">
        <f t="shared" si="553"/>
        <v>#DIV/0!</v>
      </c>
      <c r="H420" s="10">
        <f t="shared" si="543"/>
        <v>44273</v>
      </c>
      <c r="I420">
        <v>393</v>
      </c>
      <c r="J420">
        <f t="shared" si="544"/>
        <v>5159543.0163777396</v>
      </c>
      <c r="K420">
        <f t="shared" si="533"/>
        <v>0</v>
      </c>
      <c r="L420">
        <f t="shared" si="545"/>
        <v>0</v>
      </c>
      <c r="M420">
        <f t="shared" si="534"/>
        <v>0</v>
      </c>
      <c r="N420">
        <f t="shared" si="546"/>
        <v>0</v>
      </c>
      <c r="O420">
        <f t="shared" si="547"/>
        <v>0</v>
      </c>
      <c r="P420">
        <f t="shared" si="535"/>
        <v>0</v>
      </c>
      <c r="Q420">
        <f t="shared" si="536"/>
        <v>0</v>
      </c>
      <c r="R420">
        <f t="shared" si="537"/>
        <v>0</v>
      </c>
      <c r="S420">
        <f t="shared" si="548"/>
        <v>1</v>
      </c>
      <c r="T420">
        <f>IF(I420&gt;$J$5,VLOOKUP(I420-$J$5,I$27:K$568,3,FALSE),0)</f>
        <v>0</v>
      </c>
      <c r="U420">
        <f>IF(I420&gt;$J$6,VLOOKUP(I420-$J$6,I$27:J$568,2,FALSE),0)</f>
        <v>5159543.0163777396</v>
      </c>
      <c r="V420">
        <f t="shared" si="554"/>
        <v>0</v>
      </c>
      <c r="W420">
        <f t="shared" si="549"/>
        <v>0</v>
      </c>
      <c r="X420">
        <f t="shared" si="550"/>
        <v>0</v>
      </c>
      <c r="Y420">
        <f t="shared" si="555"/>
        <v>245718.94199221575</v>
      </c>
      <c r="Z420">
        <f t="shared" si="556"/>
        <v>4913824.0743855229</v>
      </c>
      <c r="AA420">
        <f t="shared" si="557"/>
        <v>4695184.1449037436</v>
      </c>
      <c r="AB420">
        <f t="shared" si="538"/>
        <v>2840456.9836222604</v>
      </c>
      <c r="AC420">
        <f t="shared" si="539"/>
        <v>7754281.0580077842</v>
      </c>
      <c r="AD420">
        <f t="shared" si="540"/>
        <v>-2564804.974747695</v>
      </c>
      <c r="AE420">
        <f t="shared" si="561"/>
        <v>-0.3307598674282049</v>
      </c>
      <c r="AF420">
        <f t="shared" si="541"/>
        <v>2840456.9836222604</v>
      </c>
      <c r="AG420">
        <f t="shared" si="551"/>
        <v>0</v>
      </c>
      <c r="AH420" s="1"/>
    </row>
    <row r="421" spans="5:34" x14ac:dyDescent="0.35">
      <c r="E421" t="e">
        <f t="shared" ref="E421" si="565">(F421-F420)/F420</f>
        <v>#DIV/0!</v>
      </c>
      <c r="F421" t="e">
        <f t="shared" si="553"/>
        <v>#DIV/0!</v>
      </c>
      <c r="H421" s="10">
        <f t="shared" si="543"/>
        <v>44274</v>
      </c>
      <c r="I421">
        <v>394</v>
      </c>
      <c r="J421">
        <f t="shared" si="544"/>
        <v>5159543.0163777396</v>
      </c>
      <c r="K421">
        <f t="shared" si="533"/>
        <v>0</v>
      </c>
      <c r="L421">
        <f t="shared" si="545"/>
        <v>0</v>
      </c>
      <c r="M421">
        <f t="shared" si="534"/>
        <v>0</v>
      </c>
      <c r="N421">
        <f t="shared" si="546"/>
        <v>0</v>
      </c>
      <c r="O421">
        <f t="shared" si="547"/>
        <v>0</v>
      </c>
      <c r="P421">
        <f t="shared" si="535"/>
        <v>0</v>
      </c>
      <c r="Q421">
        <f t="shared" si="536"/>
        <v>0</v>
      </c>
      <c r="R421">
        <f t="shared" si="537"/>
        <v>0</v>
      </c>
      <c r="S421">
        <f t="shared" si="548"/>
        <v>1</v>
      </c>
      <c r="T421">
        <f>IF(I421&gt;$J$5,VLOOKUP(I421-$J$5,I$27:K$568,3,FALSE),0)</f>
        <v>0</v>
      </c>
      <c r="U421">
        <f>IF(I421&gt;$J$6,VLOOKUP(I421-$J$6,I$27:J$568,2,FALSE),0)</f>
        <v>5159543.0163777396</v>
      </c>
      <c r="V421">
        <f t="shared" si="554"/>
        <v>0</v>
      </c>
      <c r="W421">
        <f t="shared" si="549"/>
        <v>0</v>
      </c>
      <c r="X421">
        <f t="shared" si="550"/>
        <v>0</v>
      </c>
      <c r="Y421">
        <f t="shared" si="555"/>
        <v>245718.94199221575</v>
      </c>
      <c r="Z421">
        <f t="shared" si="556"/>
        <v>4913824.0743855229</v>
      </c>
      <c r="AA421">
        <f t="shared" si="557"/>
        <v>4695184.1449037436</v>
      </c>
      <c r="AB421">
        <f t="shared" si="538"/>
        <v>2840456.9836222604</v>
      </c>
      <c r="AC421">
        <f t="shared" si="539"/>
        <v>7754281.0580077842</v>
      </c>
      <c r="AD421">
        <f t="shared" si="540"/>
        <v>-2564804.974747695</v>
      </c>
      <c r="AE421">
        <f t="shared" si="561"/>
        <v>-0.3307598674282049</v>
      </c>
      <c r="AF421">
        <f t="shared" si="541"/>
        <v>2840456.9836222604</v>
      </c>
      <c r="AG421">
        <f t="shared" si="551"/>
        <v>0</v>
      </c>
      <c r="AH421" s="1"/>
    </row>
    <row r="422" spans="5:34" x14ac:dyDescent="0.35">
      <c r="E422" t="e">
        <f t="shared" ref="E422" si="566">(F422-F421)/F421</f>
        <v>#DIV/0!</v>
      </c>
      <c r="F422" t="e">
        <f t="shared" si="553"/>
        <v>#DIV/0!</v>
      </c>
      <c r="H422" s="10">
        <f t="shared" si="543"/>
        <v>44275</v>
      </c>
      <c r="I422">
        <v>395</v>
      </c>
      <c r="J422">
        <f t="shared" si="544"/>
        <v>5159543.0163777396</v>
      </c>
      <c r="K422">
        <f t="shared" si="533"/>
        <v>0</v>
      </c>
      <c r="L422">
        <f t="shared" si="545"/>
        <v>0</v>
      </c>
      <c r="M422">
        <f t="shared" si="534"/>
        <v>0</v>
      </c>
      <c r="N422">
        <f t="shared" si="546"/>
        <v>0</v>
      </c>
      <c r="O422">
        <f t="shared" si="547"/>
        <v>0</v>
      </c>
      <c r="P422">
        <f t="shared" si="535"/>
        <v>0</v>
      </c>
      <c r="Q422">
        <f t="shared" si="536"/>
        <v>0</v>
      </c>
      <c r="R422">
        <f t="shared" si="537"/>
        <v>0</v>
      </c>
      <c r="S422">
        <f t="shared" si="548"/>
        <v>1</v>
      </c>
      <c r="T422">
        <f>IF(I422&gt;$J$5,VLOOKUP(I422-$J$5,I$27:K$568,3,FALSE),0)</f>
        <v>0</v>
      </c>
      <c r="U422">
        <f>IF(I422&gt;$J$6,VLOOKUP(I422-$J$6,I$27:J$568,2,FALSE),0)</f>
        <v>5159543.0163777396</v>
      </c>
      <c r="V422">
        <f t="shared" si="554"/>
        <v>0</v>
      </c>
      <c r="W422">
        <f t="shared" si="549"/>
        <v>0</v>
      </c>
      <c r="X422">
        <f t="shared" si="550"/>
        <v>0</v>
      </c>
      <c r="Y422">
        <f t="shared" si="555"/>
        <v>245718.94199221575</v>
      </c>
      <c r="Z422">
        <f t="shared" si="556"/>
        <v>4913824.0743855229</v>
      </c>
      <c r="AA422">
        <f t="shared" si="557"/>
        <v>4695184.1449037436</v>
      </c>
      <c r="AB422">
        <f t="shared" si="538"/>
        <v>2840456.9836222604</v>
      </c>
      <c r="AC422">
        <f t="shared" si="539"/>
        <v>7754281.0580077842</v>
      </c>
      <c r="AD422">
        <f t="shared" si="540"/>
        <v>-2564804.974747695</v>
      </c>
      <c r="AE422">
        <f t="shared" si="561"/>
        <v>-0.3307598674282049</v>
      </c>
      <c r="AF422">
        <f t="shared" si="541"/>
        <v>2840456.9836222604</v>
      </c>
      <c r="AG422">
        <f t="shared" si="551"/>
        <v>0</v>
      </c>
      <c r="AH422" s="1"/>
    </row>
    <row r="423" spans="5:34" x14ac:dyDescent="0.35">
      <c r="E423" t="e">
        <f t="shared" ref="E423" si="567">(F423-F422)/F422</f>
        <v>#DIV/0!</v>
      </c>
      <c r="F423" t="e">
        <f t="shared" si="553"/>
        <v>#DIV/0!</v>
      </c>
      <c r="H423" s="10">
        <f t="shared" si="543"/>
        <v>44276</v>
      </c>
      <c r="I423">
        <v>396</v>
      </c>
      <c r="J423">
        <f t="shared" si="544"/>
        <v>5159543.0163777396</v>
      </c>
      <c r="K423">
        <f t="shared" si="533"/>
        <v>0</v>
      </c>
      <c r="L423">
        <f t="shared" si="545"/>
        <v>0</v>
      </c>
      <c r="M423">
        <f t="shared" si="534"/>
        <v>0</v>
      </c>
      <c r="N423">
        <f t="shared" si="546"/>
        <v>0</v>
      </c>
      <c r="O423">
        <f t="shared" si="547"/>
        <v>0</v>
      </c>
      <c r="P423">
        <f t="shared" si="535"/>
        <v>0</v>
      </c>
      <c r="Q423">
        <f t="shared" si="536"/>
        <v>0</v>
      </c>
      <c r="R423">
        <f t="shared" si="537"/>
        <v>0</v>
      </c>
      <c r="S423">
        <f t="shared" si="548"/>
        <v>1</v>
      </c>
      <c r="T423">
        <f>IF(I423&gt;$J$5,VLOOKUP(I423-$J$5,I$27:K$568,3,FALSE),0)</f>
        <v>0</v>
      </c>
      <c r="U423">
        <f>IF(I423&gt;$J$6,VLOOKUP(I423-$J$6,I$27:J$568,2,FALSE),0)</f>
        <v>5159543.0163777396</v>
      </c>
      <c r="V423">
        <f t="shared" si="554"/>
        <v>0</v>
      </c>
      <c r="W423">
        <f t="shared" si="549"/>
        <v>0</v>
      </c>
      <c r="X423">
        <f t="shared" si="550"/>
        <v>0</v>
      </c>
      <c r="Y423">
        <f t="shared" si="555"/>
        <v>245718.94199221575</v>
      </c>
      <c r="Z423">
        <f t="shared" si="556"/>
        <v>4913824.0743855229</v>
      </c>
      <c r="AA423">
        <f t="shared" si="557"/>
        <v>4695184.1449037436</v>
      </c>
      <c r="AB423">
        <f t="shared" si="538"/>
        <v>2840456.9836222604</v>
      </c>
      <c r="AC423">
        <f t="shared" si="539"/>
        <v>7754281.0580077842</v>
      </c>
      <c r="AD423">
        <f t="shared" si="540"/>
        <v>-2564804.974747695</v>
      </c>
      <c r="AE423">
        <f t="shared" si="561"/>
        <v>-0.3307598674282049</v>
      </c>
      <c r="AF423">
        <f t="shared" si="541"/>
        <v>2840456.9836222604</v>
      </c>
      <c r="AG423">
        <f t="shared" si="551"/>
        <v>0</v>
      </c>
      <c r="AH423" s="1"/>
    </row>
    <row r="424" spans="5:34" x14ac:dyDescent="0.35">
      <c r="E424" t="e">
        <f t="shared" ref="E424" si="568">(F424-F423)/F423</f>
        <v>#DIV/0!</v>
      </c>
      <c r="F424" t="e">
        <f t="shared" si="553"/>
        <v>#DIV/0!</v>
      </c>
      <c r="H424" s="10">
        <f t="shared" si="543"/>
        <v>44277</v>
      </c>
      <c r="I424">
        <v>397</v>
      </c>
      <c r="J424">
        <f t="shared" si="544"/>
        <v>5159543.0163777396</v>
      </c>
      <c r="K424">
        <f t="shared" si="533"/>
        <v>0</v>
      </c>
      <c r="L424">
        <f t="shared" si="545"/>
        <v>0</v>
      </c>
      <c r="M424">
        <f t="shared" si="534"/>
        <v>0</v>
      </c>
      <c r="N424">
        <f t="shared" si="546"/>
        <v>0</v>
      </c>
      <c r="O424">
        <f t="shared" si="547"/>
        <v>0</v>
      </c>
      <c r="P424">
        <f t="shared" si="535"/>
        <v>0</v>
      </c>
      <c r="Q424">
        <f t="shared" si="536"/>
        <v>0</v>
      </c>
      <c r="R424">
        <f t="shared" si="537"/>
        <v>0</v>
      </c>
      <c r="S424">
        <f t="shared" si="548"/>
        <v>1</v>
      </c>
      <c r="T424">
        <f>IF(I424&gt;$J$5,VLOOKUP(I424-$J$5,I$27:K$568,3,FALSE),0)</f>
        <v>0</v>
      </c>
      <c r="U424">
        <f>IF(I424&gt;$J$6,VLOOKUP(I424-$J$6,I$27:J$568,2,FALSE),0)</f>
        <v>5159543.0163777396</v>
      </c>
      <c r="V424">
        <f t="shared" si="554"/>
        <v>0</v>
      </c>
      <c r="W424">
        <f t="shared" si="549"/>
        <v>0</v>
      </c>
      <c r="X424">
        <f t="shared" si="550"/>
        <v>0</v>
      </c>
      <c r="Y424">
        <f t="shared" si="555"/>
        <v>245718.94199221575</v>
      </c>
      <c r="Z424">
        <f t="shared" si="556"/>
        <v>4913824.0743855229</v>
      </c>
      <c r="AA424">
        <f t="shared" si="557"/>
        <v>4695184.1449037436</v>
      </c>
      <c r="AB424">
        <f t="shared" si="538"/>
        <v>2840456.9836222604</v>
      </c>
      <c r="AC424">
        <f t="shared" si="539"/>
        <v>7754281.0580077842</v>
      </c>
      <c r="AD424">
        <f t="shared" si="540"/>
        <v>-2564804.974747695</v>
      </c>
      <c r="AE424">
        <f t="shared" si="561"/>
        <v>-0.3307598674282049</v>
      </c>
      <c r="AF424">
        <f t="shared" si="541"/>
        <v>2840456.9836222604</v>
      </c>
      <c r="AG424">
        <f t="shared" si="551"/>
        <v>0</v>
      </c>
      <c r="AH424" s="1"/>
    </row>
    <row r="425" spans="5:34" x14ac:dyDescent="0.35">
      <c r="E425" t="e">
        <f t="shared" ref="E425" si="569">(F425-F424)/F424</f>
        <v>#DIV/0!</v>
      </c>
      <c r="F425" t="e">
        <f t="shared" si="553"/>
        <v>#DIV/0!</v>
      </c>
      <c r="H425" s="10">
        <f t="shared" si="543"/>
        <v>44278</v>
      </c>
      <c r="I425">
        <v>398</v>
      </c>
      <c r="J425">
        <f t="shared" si="544"/>
        <v>5159543.0163777396</v>
      </c>
      <c r="K425">
        <f t="shared" si="533"/>
        <v>0</v>
      </c>
      <c r="L425">
        <f t="shared" si="545"/>
        <v>0</v>
      </c>
      <c r="M425">
        <f t="shared" si="534"/>
        <v>0</v>
      </c>
      <c r="N425">
        <f t="shared" si="546"/>
        <v>0</v>
      </c>
      <c r="O425">
        <f t="shared" si="547"/>
        <v>0</v>
      </c>
      <c r="P425">
        <f t="shared" si="535"/>
        <v>0</v>
      </c>
      <c r="Q425">
        <f t="shared" si="536"/>
        <v>0</v>
      </c>
      <c r="R425">
        <f t="shared" si="537"/>
        <v>0</v>
      </c>
      <c r="S425">
        <f t="shared" si="548"/>
        <v>1</v>
      </c>
      <c r="T425">
        <f>IF(I425&gt;$J$5,VLOOKUP(I425-$J$5,I$27:K$568,3,FALSE),0)</f>
        <v>0</v>
      </c>
      <c r="U425">
        <f>IF(I425&gt;$J$6,VLOOKUP(I425-$J$6,I$27:J$568,2,FALSE),0)</f>
        <v>5159543.0163777396</v>
      </c>
      <c r="V425">
        <f t="shared" si="554"/>
        <v>0</v>
      </c>
      <c r="W425">
        <f t="shared" si="549"/>
        <v>0</v>
      </c>
      <c r="X425">
        <f t="shared" si="550"/>
        <v>0</v>
      </c>
      <c r="Y425">
        <f t="shared" si="555"/>
        <v>245718.94199221575</v>
      </c>
      <c r="Z425">
        <f t="shared" si="556"/>
        <v>4913824.0743855229</v>
      </c>
      <c r="AA425">
        <f t="shared" si="557"/>
        <v>4695184.1449037436</v>
      </c>
      <c r="AB425">
        <f t="shared" si="538"/>
        <v>2840456.9836222604</v>
      </c>
      <c r="AC425">
        <f t="shared" si="539"/>
        <v>7754281.0580077842</v>
      </c>
      <c r="AD425">
        <f t="shared" si="540"/>
        <v>-2564804.974747695</v>
      </c>
      <c r="AE425">
        <f t="shared" si="561"/>
        <v>-0.3307598674282049</v>
      </c>
      <c r="AF425">
        <f t="shared" si="541"/>
        <v>2840456.9836222604</v>
      </c>
      <c r="AG425">
        <f t="shared" si="551"/>
        <v>0</v>
      </c>
      <c r="AH425" s="1"/>
    </row>
    <row r="426" spans="5:34" x14ac:dyDescent="0.35">
      <c r="E426" t="e">
        <f t="shared" ref="E426" si="570">(F426-F425)/F425</f>
        <v>#DIV/0!</v>
      </c>
      <c r="F426" t="e">
        <f t="shared" si="553"/>
        <v>#DIV/0!</v>
      </c>
      <c r="H426" s="10">
        <f t="shared" si="543"/>
        <v>44279</v>
      </c>
      <c r="I426">
        <v>399</v>
      </c>
      <c r="J426">
        <f t="shared" si="544"/>
        <v>5159543.0163777396</v>
      </c>
      <c r="K426">
        <f t="shared" si="533"/>
        <v>0</v>
      </c>
      <c r="L426">
        <f t="shared" si="545"/>
        <v>0</v>
      </c>
      <c r="M426">
        <f t="shared" si="534"/>
        <v>0</v>
      </c>
      <c r="N426">
        <f t="shared" si="546"/>
        <v>0</v>
      </c>
      <c r="O426">
        <f t="shared" si="547"/>
        <v>0</v>
      </c>
      <c r="P426">
        <f t="shared" si="535"/>
        <v>0</v>
      </c>
      <c r="Q426">
        <f t="shared" si="536"/>
        <v>0</v>
      </c>
      <c r="R426">
        <f t="shared" si="537"/>
        <v>0</v>
      </c>
      <c r="S426">
        <f t="shared" si="548"/>
        <v>1</v>
      </c>
      <c r="T426">
        <f>IF(I426&gt;$J$5,VLOOKUP(I426-$J$5,I$27:K$568,3,FALSE),0)</f>
        <v>0</v>
      </c>
      <c r="U426">
        <f>IF(I426&gt;$J$6,VLOOKUP(I426-$J$6,I$27:J$568,2,FALSE),0)</f>
        <v>5159543.0163777396</v>
      </c>
      <c r="V426">
        <f t="shared" si="554"/>
        <v>0</v>
      </c>
      <c r="W426">
        <f t="shared" si="549"/>
        <v>0</v>
      </c>
      <c r="X426">
        <f t="shared" si="550"/>
        <v>0</v>
      </c>
      <c r="Y426">
        <f t="shared" si="555"/>
        <v>245718.94199221575</v>
      </c>
      <c r="Z426">
        <f t="shared" si="556"/>
        <v>4913824.0743855229</v>
      </c>
      <c r="AA426">
        <f t="shared" si="557"/>
        <v>4695184.1449037436</v>
      </c>
      <c r="AB426">
        <f t="shared" si="538"/>
        <v>2840456.9836222604</v>
      </c>
      <c r="AC426">
        <f t="shared" si="539"/>
        <v>7754281.0580077842</v>
      </c>
      <c r="AD426">
        <f t="shared" si="540"/>
        <v>-2564804.974747695</v>
      </c>
      <c r="AE426">
        <f t="shared" si="561"/>
        <v>-0.3307598674282049</v>
      </c>
      <c r="AF426">
        <f t="shared" si="541"/>
        <v>2840456.9836222604</v>
      </c>
      <c r="AG426">
        <f t="shared" si="551"/>
        <v>0</v>
      </c>
      <c r="AH426" s="1"/>
    </row>
    <row r="427" spans="5:34" x14ac:dyDescent="0.35">
      <c r="E427" t="e">
        <f t="shared" ref="E427" si="571">(F427-F426)/F426</f>
        <v>#DIV/0!</v>
      </c>
      <c r="F427" t="e">
        <f t="shared" si="553"/>
        <v>#DIV/0!</v>
      </c>
      <c r="H427" s="10">
        <f t="shared" si="543"/>
        <v>44280</v>
      </c>
      <c r="I427">
        <v>400</v>
      </c>
      <c r="J427">
        <f t="shared" si="544"/>
        <v>5159543.0163777396</v>
      </c>
      <c r="K427">
        <f t="shared" si="533"/>
        <v>0</v>
      </c>
      <c r="L427">
        <f t="shared" si="545"/>
        <v>0</v>
      </c>
      <c r="M427">
        <f t="shared" si="534"/>
        <v>0</v>
      </c>
      <c r="N427">
        <f t="shared" si="546"/>
        <v>0</v>
      </c>
      <c r="O427">
        <f t="shared" si="547"/>
        <v>0</v>
      </c>
      <c r="P427">
        <f t="shared" si="535"/>
        <v>0</v>
      </c>
      <c r="Q427">
        <f t="shared" si="536"/>
        <v>0</v>
      </c>
      <c r="R427">
        <f t="shared" si="537"/>
        <v>0</v>
      </c>
      <c r="S427">
        <f t="shared" si="548"/>
        <v>1</v>
      </c>
      <c r="T427">
        <f>IF(I427&gt;$J$5,VLOOKUP(I427-$J$5,I$27:K$568,3,FALSE),0)</f>
        <v>0</v>
      </c>
      <c r="U427">
        <f>IF(I427&gt;$J$6,VLOOKUP(I427-$J$6,I$27:J$568,2,FALSE),0)</f>
        <v>5159543.0163777396</v>
      </c>
      <c r="V427">
        <f t="shared" si="554"/>
        <v>0</v>
      </c>
      <c r="W427">
        <f t="shared" si="549"/>
        <v>0</v>
      </c>
      <c r="X427">
        <f t="shared" si="550"/>
        <v>0</v>
      </c>
      <c r="Y427">
        <f t="shared" si="555"/>
        <v>245718.94199221575</v>
      </c>
      <c r="Z427">
        <f t="shared" si="556"/>
        <v>4913824.0743855229</v>
      </c>
      <c r="AA427">
        <f t="shared" si="557"/>
        <v>4695184.1449037436</v>
      </c>
      <c r="AB427">
        <f t="shared" si="538"/>
        <v>2840456.9836222604</v>
      </c>
      <c r="AC427">
        <f t="shared" si="539"/>
        <v>7754281.0580077842</v>
      </c>
      <c r="AD427">
        <f t="shared" si="540"/>
        <v>-2564804.974747695</v>
      </c>
      <c r="AE427">
        <f t="shared" si="561"/>
        <v>-0.3307598674282049</v>
      </c>
      <c r="AF427">
        <f t="shared" si="541"/>
        <v>2840456.9836222604</v>
      </c>
      <c r="AG427">
        <f t="shared" si="551"/>
        <v>0</v>
      </c>
      <c r="AH427" s="1"/>
    </row>
    <row r="428" spans="5:34" x14ac:dyDescent="0.35">
      <c r="E428" t="e">
        <f t="shared" ref="E428" si="572">(F428-F427)/F427</f>
        <v>#DIV/0!</v>
      </c>
      <c r="F428" t="e">
        <f t="shared" si="553"/>
        <v>#DIV/0!</v>
      </c>
      <c r="H428" s="10">
        <f t="shared" si="543"/>
        <v>44281</v>
      </c>
      <c r="I428">
        <v>401</v>
      </c>
      <c r="J428">
        <f t="shared" si="544"/>
        <v>5159543.0163777396</v>
      </c>
      <c r="K428">
        <f t="shared" si="533"/>
        <v>0</v>
      </c>
      <c r="L428">
        <f t="shared" si="545"/>
        <v>0</v>
      </c>
      <c r="M428">
        <f t="shared" si="534"/>
        <v>0</v>
      </c>
      <c r="N428">
        <f t="shared" si="546"/>
        <v>0</v>
      </c>
      <c r="O428">
        <f t="shared" si="547"/>
        <v>0</v>
      </c>
      <c r="P428">
        <f t="shared" si="535"/>
        <v>0</v>
      </c>
      <c r="Q428">
        <f t="shared" si="536"/>
        <v>0</v>
      </c>
      <c r="R428">
        <f t="shared" si="537"/>
        <v>0</v>
      </c>
      <c r="S428">
        <f t="shared" si="548"/>
        <v>1</v>
      </c>
      <c r="T428">
        <f>IF(I428&gt;$J$5,VLOOKUP(I428-$J$5,I$27:K$568,3,FALSE),0)</f>
        <v>0</v>
      </c>
      <c r="U428">
        <f>IF(I428&gt;$J$6,VLOOKUP(I428-$J$6,I$27:J$568,2,FALSE),0)</f>
        <v>5159543.0163777396</v>
      </c>
      <c r="V428">
        <f t="shared" si="554"/>
        <v>0</v>
      </c>
      <c r="W428">
        <f t="shared" si="549"/>
        <v>0</v>
      </c>
      <c r="X428">
        <f t="shared" si="550"/>
        <v>0</v>
      </c>
      <c r="Y428">
        <f t="shared" si="555"/>
        <v>245718.94199221575</v>
      </c>
      <c r="Z428">
        <f t="shared" si="556"/>
        <v>4913824.0743855229</v>
      </c>
      <c r="AA428">
        <f t="shared" si="557"/>
        <v>4695184.1449037436</v>
      </c>
      <c r="AB428">
        <f t="shared" si="538"/>
        <v>2840456.9836222604</v>
      </c>
      <c r="AC428">
        <f t="shared" si="539"/>
        <v>7754281.0580077842</v>
      </c>
      <c r="AD428">
        <f t="shared" si="540"/>
        <v>-2564804.974747695</v>
      </c>
      <c r="AE428">
        <f t="shared" si="561"/>
        <v>-0.3307598674282049</v>
      </c>
      <c r="AF428">
        <f t="shared" si="541"/>
        <v>2840456.9836222604</v>
      </c>
      <c r="AG428">
        <f t="shared" si="551"/>
        <v>0</v>
      </c>
      <c r="AH428" s="1"/>
    </row>
    <row r="429" spans="5:34" x14ac:dyDescent="0.35">
      <c r="E429" t="e">
        <f t="shared" ref="E429" si="573">(F429-F428)/F428</f>
        <v>#DIV/0!</v>
      </c>
      <c r="F429" t="e">
        <f t="shared" si="553"/>
        <v>#DIV/0!</v>
      </c>
      <c r="H429" s="10">
        <f t="shared" si="543"/>
        <v>44282</v>
      </c>
      <c r="I429">
        <v>402</v>
      </c>
      <c r="J429">
        <f t="shared" si="544"/>
        <v>5159543.0163777396</v>
      </c>
      <c r="K429">
        <f t="shared" si="533"/>
        <v>0</v>
      </c>
      <c r="L429">
        <f t="shared" si="545"/>
        <v>0</v>
      </c>
      <c r="M429">
        <f t="shared" si="534"/>
        <v>0</v>
      </c>
      <c r="N429">
        <f t="shared" si="546"/>
        <v>0</v>
      </c>
      <c r="O429">
        <f t="shared" si="547"/>
        <v>0</v>
      </c>
      <c r="P429">
        <f t="shared" si="535"/>
        <v>0</v>
      </c>
      <c r="Q429">
        <f t="shared" si="536"/>
        <v>0</v>
      </c>
      <c r="R429">
        <f t="shared" si="537"/>
        <v>0</v>
      </c>
      <c r="S429">
        <f t="shared" si="548"/>
        <v>1</v>
      </c>
      <c r="T429">
        <f>IF(I429&gt;$J$5,VLOOKUP(I429-$J$5,I$27:K$568,3,FALSE),0)</f>
        <v>0</v>
      </c>
      <c r="U429">
        <f>IF(I429&gt;$J$6,VLOOKUP(I429-$J$6,I$27:J$568,2,FALSE),0)</f>
        <v>5159543.0163777396</v>
      </c>
      <c r="V429">
        <f t="shared" si="554"/>
        <v>0</v>
      </c>
      <c r="W429">
        <f t="shared" si="549"/>
        <v>0</v>
      </c>
      <c r="X429">
        <f t="shared" si="550"/>
        <v>0</v>
      </c>
      <c r="Y429">
        <f t="shared" si="555"/>
        <v>245718.94199221575</v>
      </c>
      <c r="Z429">
        <f t="shared" si="556"/>
        <v>4913824.0743855229</v>
      </c>
      <c r="AA429">
        <f t="shared" si="557"/>
        <v>4695184.1449037436</v>
      </c>
      <c r="AB429">
        <f t="shared" si="538"/>
        <v>2840456.9836222604</v>
      </c>
      <c r="AC429">
        <f t="shared" si="539"/>
        <v>7754281.0580077842</v>
      </c>
      <c r="AD429">
        <f t="shared" si="540"/>
        <v>-2564804.974747695</v>
      </c>
      <c r="AE429">
        <f t="shared" si="561"/>
        <v>-0.3307598674282049</v>
      </c>
      <c r="AF429">
        <f t="shared" si="541"/>
        <v>2840456.9836222604</v>
      </c>
      <c r="AG429">
        <f t="shared" si="551"/>
        <v>0</v>
      </c>
      <c r="AH429" s="1"/>
    </row>
    <row r="430" spans="5:34" x14ac:dyDescent="0.35">
      <c r="E430" t="e">
        <f t="shared" ref="E430" si="574">(F430-F429)/F429</f>
        <v>#DIV/0!</v>
      </c>
      <c r="F430" t="e">
        <f t="shared" si="553"/>
        <v>#DIV/0!</v>
      </c>
      <c r="H430" s="10">
        <f t="shared" si="543"/>
        <v>44283</v>
      </c>
      <c r="I430">
        <v>403</v>
      </c>
      <c r="J430">
        <f t="shared" si="544"/>
        <v>5159543.0163777396</v>
      </c>
      <c r="K430">
        <f t="shared" si="533"/>
        <v>0</v>
      </c>
      <c r="L430">
        <f t="shared" si="545"/>
        <v>0</v>
      </c>
      <c r="M430">
        <f t="shared" si="534"/>
        <v>0</v>
      </c>
      <c r="N430">
        <f t="shared" si="546"/>
        <v>0</v>
      </c>
      <c r="O430">
        <f t="shared" si="547"/>
        <v>0</v>
      </c>
      <c r="P430">
        <f t="shared" si="535"/>
        <v>0</v>
      </c>
      <c r="Q430">
        <f t="shared" si="536"/>
        <v>0</v>
      </c>
      <c r="R430">
        <f t="shared" si="537"/>
        <v>0</v>
      </c>
      <c r="S430">
        <f t="shared" si="548"/>
        <v>1</v>
      </c>
      <c r="T430">
        <f>IF(I430&gt;$J$5,VLOOKUP(I430-$J$5,I$27:K$568,3,FALSE),0)</f>
        <v>0</v>
      </c>
      <c r="U430">
        <f>IF(I430&gt;$J$6,VLOOKUP(I430-$J$6,I$27:J$568,2,FALSE),0)</f>
        <v>5159543.0163777396</v>
      </c>
      <c r="V430">
        <f t="shared" si="554"/>
        <v>0</v>
      </c>
      <c r="W430">
        <f t="shared" si="549"/>
        <v>0</v>
      </c>
      <c r="X430">
        <f t="shared" si="550"/>
        <v>0</v>
      </c>
      <c r="Y430">
        <f t="shared" si="555"/>
        <v>245718.94199221575</v>
      </c>
      <c r="Z430">
        <f t="shared" si="556"/>
        <v>4913824.0743855229</v>
      </c>
      <c r="AA430">
        <f t="shared" si="557"/>
        <v>4695184.1449037436</v>
      </c>
      <c r="AB430">
        <f t="shared" si="538"/>
        <v>2840456.9836222604</v>
      </c>
      <c r="AC430">
        <f t="shared" si="539"/>
        <v>7754281.0580077842</v>
      </c>
      <c r="AD430">
        <f t="shared" si="540"/>
        <v>-2564804.974747695</v>
      </c>
      <c r="AE430">
        <f t="shared" si="561"/>
        <v>-0.3307598674282049</v>
      </c>
      <c r="AF430">
        <f t="shared" si="541"/>
        <v>2840456.9836222604</v>
      </c>
      <c r="AG430">
        <f t="shared" si="551"/>
        <v>0</v>
      </c>
      <c r="AH430" s="1"/>
    </row>
    <row r="431" spans="5:34" x14ac:dyDescent="0.35">
      <c r="E431" t="e">
        <f t="shared" ref="E431" si="575">(F431-F430)/F430</f>
        <v>#DIV/0!</v>
      </c>
      <c r="F431" t="e">
        <f t="shared" si="553"/>
        <v>#DIV/0!</v>
      </c>
      <c r="H431" s="10">
        <f t="shared" si="543"/>
        <v>44284</v>
      </c>
      <c r="I431">
        <v>404</v>
      </c>
      <c r="J431">
        <f t="shared" si="544"/>
        <v>5159543.0163777396</v>
      </c>
      <c r="K431">
        <f t="shared" si="533"/>
        <v>0</v>
      </c>
      <c r="L431">
        <f t="shared" si="545"/>
        <v>0</v>
      </c>
      <c r="M431">
        <f t="shared" si="534"/>
        <v>0</v>
      </c>
      <c r="N431">
        <f t="shared" si="546"/>
        <v>0</v>
      </c>
      <c r="O431">
        <f t="shared" si="547"/>
        <v>0</v>
      </c>
      <c r="P431">
        <f t="shared" si="535"/>
        <v>0</v>
      </c>
      <c r="Q431">
        <f t="shared" si="536"/>
        <v>0</v>
      </c>
      <c r="R431">
        <f t="shared" si="537"/>
        <v>0</v>
      </c>
      <c r="S431">
        <f t="shared" si="548"/>
        <v>1</v>
      </c>
      <c r="T431">
        <f>IF(I431&gt;$J$5,VLOOKUP(I431-$J$5,I$27:K$568,3,FALSE),0)</f>
        <v>0</v>
      </c>
      <c r="U431">
        <f>IF(I431&gt;$J$6,VLOOKUP(I431-$J$6,I$27:J$568,2,FALSE),0)</f>
        <v>5159543.0163777396</v>
      </c>
      <c r="V431">
        <f t="shared" si="554"/>
        <v>0</v>
      </c>
      <c r="W431">
        <f t="shared" si="549"/>
        <v>0</v>
      </c>
      <c r="X431">
        <f t="shared" si="550"/>
        <v>0</v>
      </c>
      <c r="Y431">
        <f t="shared" si="555"/>
        <v>245718.94199221575</v>
      </c>
      <c r="Z431">
        <f t="shared" si="556"/>
        <v>4913824.0743855229</v>
      </c>
      <c r="AA431">
        <f t="shared" si="557"/>
        <v>4695184.1449037436</v>
      </c>
      <c r="AB431">
        <f t="shared" si="538"/>
        <v>2840456.9836222604</v>
      </c>
      <c r="AC431">
        <f t="shared" si="539"/>
        <v>7754281.0580077842</v>
      </c>
      <c r="AD431">
        <f t="shared" si="540"/>
        <v>-2564804.974747695</v>
      </c>
      <c r="AE431">
        <f t="shared" si="561"/>
        <v>-0.3307598674282049</v>
      </c>
      <c r="AF431">
        <f t="shared" si="541"/>
        <v>2840456.9836222604</v>
      </c>
      <c r="AG431">
        <f t="shared" si="551"/>
        <v>0</v>
      </c>
      <c r="AH431" s="1"/>
    </row>
    <row r="432" spans="5:34" x14ac:dyDescent="0.35">
      <c r="E432" t="e">
        <f t="shared" ref="E432" si="576">(F432-F431)/F431</f>
        <v>#DIV/0!</v>
      </c>
      <c r="F432" t="e">
        <f t="shared" si="553"/>
        <v>#DIV/0!</v>
      </c>
      <c r="H432" s="10">
        <f t="shared" si="543"/>
        <v>44285</v>
      </c>
      <c r="I432">
        <v>405</v>
      </c>
      <c r="J432">
        <f t="shared" si="544"/>
        <v>5159543.0163777396</v>
      </c>
      <c r="K432">
        <f t="shared" si="533"/>
        <v>0</v>
      </c>
      <c r="L432">
        <f t="shared" si="545"/>
        <v>0</v>
      </c>
      <c r="M432">
        <f t="shared" si="534"/>
        <v>0</v>
      </c>
      <c r="N432">
        <f t="shared" si="546"/>
        <v>0</v>
      </c>
      <c r="O432">
        <f t="shared" si="547"/>
        <v>0</v>
      </c>
      <c r="P432">
        <f t="shared" si="535"/>
        <v>0</v>
      </c>
      <c r="Q432">
        <f t="shared" si="536"/>
        <v>0</v>
      </c>
      <c r="R432">
        <f t="shared" si="537"/>
        <v>0</v>
      </c>
      <c r="S432">
        <f t="shared" si="548"/>
        <v>1</v>
      </c>
      <c r="T432">
        <f>IF(I432&gt;$J$5,VLOOKUP(I432-$J$5,I$27:K$568,3,FALSE),0)</f>
        <v>0</v>
      </c>
      <c r="U432">
        <f>IF(I432&gt;$J$6,VLOOKUP(I432-$J$6,I$27:J$568,2,FALSE),0)</f>
        <v>5159543.0163777396</v>
      </c>
      <c r="V432">
        <f t="shared" si="554"/>
        <v>0</v>
      </c>
      <c r="W432">
        <f t="shared" si="549"/>
        <v>0</v>
      </c>
      <c r="X432">
        <f t="shared" si="550"/>
        <v>0</v>
      </c>
      <c r="Y432">
        <f t="shared" si="555"/>
        <v>245718.94199221575</v>
      </c>
      <c r="Z432">
        <f t="shared" si="556"/>
        <v>4913824.0743855229</v>
      </c>
      <c r="AA432">
        <f t="shared" si="557"/>
        <v>4695184.1449037436</v>
      </c>
      <c r="AB432">
        <f t="shared" si="538"/>
        <v>2840456.9836222604</v>
      </c>
      <c r="AC432">
        <f t="shared" si="539"/>
        <v>7754281.0580077842</v>
      </c>
      <c r="AD432">
        <f t="shared" si="540"/>
        <v>-2564804.974747695</v>
      </c>
      <c r="AE432">
        <f t="shared" si="561"/>
        <v>-0.3307598674282049</v>
      </c>
      <c r="AF432">
        <f t="shared" si="541"/>
        <v>2840456.9836222604</v>
      </c>
      <c r="AG432">
        <f t="shared" si="551"/>
        <v>0</v>
      </c>
      <c r="AH432" s="1"/>
    </row>
    <row r="433" spans="5:34" x14ac:dyDescent="0.35">
      <c r="E433" t="e">
        <f t="shared" ref="E433" si="577">(F433-F432)/F432</f>
        <v>#DIV/0!</v>
      </c>
      <c r="F433" t="e">
        <f t="shared" si="553"/>
        <v>#DIV/0!</v>
      </c>
      <c r="H433" s="10">
        <f t="shared" si="543"/>
        <v>44286</v>
      </c>
      <c r="I433">
        <v>406</v>
      </c>
      <c r="J433">
        <f t="shared" si="544"/>
        <v>5159543.0163777396</v>
      </c>
      <c r="K433">
        <f t="shared" si="533"/>
        <v>0</v>
      </c>
      <c r="L433">
        <f t="shared" si="545"/>
        <v>0</v>
      </c>
      <c r="M433">
        <f t="shared" si="534"/>
        <v>0</v>
      </c>
      <c r="N433">
        <f t="shared" si="546"/>
        <v>0</v>
      </c>
      <c r="O433">
        <f t="shared" si="547"/>
        <v>0</v>
      </c>
      <c r="P433">
        <f t="shared" si="535"/>
        <v>0</v>
      </c>
      <c r="Q433">
        <f t="shared" si="536"/>
        <v>0</v>
      </c>
      <c r="R433">
        <f t="shared" si="537"/>
        <v>0</v>
      </c>
      <c r="S433">
        <f t="shared" si="548"/>
        <v>1</v>
      </c>
      <c r="T433">
        <f>IF(I433&gt;$J$5,VLOOKUP(I433-$J$5,I$27:K$568,3,FALSE),0)</f>
        <v>0</v>
      </c>
      <c r="U433">
        <f>IF(I433&gt;$J$6,VLOOKUP(I433-$J$6,I$27:J$568,2,FALSE),0)</f>
        <v>5159543.0163777396</v>
      </c>
      <c r="V433">
        <f t="shared" si="554"/>
        <v>0</v>
      </c>
      <c r="W433">
        <f t="shared" si="549"/>
        <v>0</v>
      </c>
      <c r="X433">
        <f t="shared" si="550"/>
        <v>0</v>
      </c>
      <c r="Y433">
        <f t="shared" si="555"/>
        <v>245718.94199221575</v>
      </c>
      <c r="Z433">
        <f t="shared" si="556"/>
        <v>4913824.0743855229</v>
      </c>
      <c r="AA433">
        <f t="shared" si="557"/>
        <v>4695184.1449037436</v>
      </c>
      <c r="AB433">
        <f t="shared" si="538"/>
        <v>2840456.9836222604</v>
      </c>
      <c r="AC433">
        <f t="shared" si="539"/>
        <v>7754281.0580077842</v>
      </c>
      <c r="AD433">
        <f t="shared" si="540"/>
        <v>-2564804.974747695</v>
      </c>
      <c r="AE433">
        <f t="shared" si="561"/>
        <v>-0.3307598674282049</v>
      </c>
      <c r="AF433">
        <f t="shared" si="541"/>
        <v>2840456.9836222604</v>
      </c>
      <c r="AG433">
        <f t="shared" si="551"/>
        <v>0</v>
      </c>
      <c r="AH433" s="1"/>
    </row>
    <row r="434" spans="5:34" x14ac:dyDescent="0.35">
      <c r="E434" t="e">
        <f t="shared" ref="E434" si="578">(F434-F433)/F433</f>
        <v>#DIV/0!</v>
      </c>
      <c r="F434" t="e">
        <f t="shared" si="553"/>
        <v>#DIV/0!</v>
      </c>
      <c r="H434" s="10">
        <f t="shared" si="543"/>
        <v>44287</v>
      </c>
      <c r="I434">
        <v>407</v>
      </c>
      <c r="J434">
        <f t="shared" si="544"/>
        <v>5159543.0163777396</v>
      </c>
      <c r="K434">
        <f t="shared" si="533"/>
        <v>0</v>
      </c>
      <c r="L434">
        <f t="shared" si="545"/>
        <v>0</v>
      </c>
      <c r="M434">
        <f t="shared" si="534"/>
        <v>0</v>
      </c>
      <c r="N434">
        <f t="shared" si="546"/>
        <v>0</v>
      </c>
      <c r="O434">
        <f t="shared" si="547"/>
        <v>0</v>
      </c>
      <c r="P434">
        <f t="shared" si="535"/>
        <v>0</v>
      </c>
      <c r="Q434">
        <f t="shared" si="536"/>
        <v>0</v>
      </c>
      <c r="R434">
        <f t="shared" si="537"/>
        <v>0</v>
      </c>
      <c r="S434">
        <f t="shared" si="548"/>
        <v>1</v>
      </c>
      <c r="T434">
        <f>IF(I434&gt;$J$5,VLOOKUP(I434-$J$5,I$27:K$568,3,FALSE),0)</f>
        <v>0</v>
      </c>
      <c r="U434">
        <f>IF(I434&gt;$J$6,VLOOKUP(I434-$J$6,I$27:J$568,2,FALSE),0)</f>
        <v>5159543.0163777396</v>
      </c>
      <c r="V434">
        <f t="shared" si="554"/>
        <v>0</v>
      </c>
      <c r="W434">
        <f t="shared" si="549"/>
        <v>0</v>
      </c>
      <c r="X434">
        <f t="shared" si="550"/>
        <v>0</v>
      </c>
      <c r="Y434">
        <f t="shared" si="555"/>
        <v>245718.94199221575</v>
      </c>
      <c r="Z434">
        <f t="shared" si="556"/>
        <v>4913824.0743855229</v>
      </c>
      <c r="AA434">
        <f t="shared" si="557"/>
        <v>4695184.1449037436</v>
      </c>
      <c r="AB434">
        <f t="shared" si="538"/>
        <v>2840456.9836222604</v>
      </c>
      <c r="AC434">
        <f t="shared" si="539"/>
        <v>7754281.0580077842</v>
      </c>
      <c r="AD434">
        <f t="shared" si="540"/>
        <v>-2564804.974747695</v>
      </c>
      <c r="AE434">
        <f t="shared" si="561"/>
        <v>-0.3307598674282049</v>
      </c>
      <c r="AF434">
        <f t="shared" si="541"/>
        <v>2840456.9836222604</v>
      </c>
      <c r="AG434">
        <f t="shared" si="551"/>
        <v>0</v>
      </c>
      <c r="AH434" s="1"/>
    </row>
    <row r="435" spans="5:34" x14ac:dyDescent="0.35">
      <c r="E435" t="e">
        <f t="shared" ref="E435" si="579">(F435-F434)/F434</f>
        <v>#DIV/0!</v>
      </c>
      <c r="F435" t="e">
        <f t="shared" si="553"/>
        <v>#DIV/0!</v>
      </c>
      <c r="H435" s="10">
        <f t="shared" si="543"/>
        <v>44288</v>
      </c>
      <c r="I435">
        <v>408</v>
      </c>
      <c r="J435">
        <f t="shared" si="544"/>
        <v>5159543.0163777396</v>
      </c>
      <c r="K435">
        <f t="shared" si="533"/>
        <v>0</v>
      </c>
      <c r="L435">
        <f t="shared" si="545"/>
        <v>0</v>
      </c>
      <c r="M435">
        <f t="shared" si="534"/>
        <v>0</v>
      </c>
      <c r="N435">
        <f t="shared" si="546"/>
        <v>0</v>
      </c>
      <c r="O435">
        <f t="shared" si="547"/>
        <v>0</v>
      </c>
      <c r="P435">
        <f t="shared" si="535"/>
        <v>0</v>
      </c>
      <c r="Q435">
        <f t="shared" si="536"/>
        <v>0</v>
      </c>
      <c r="R435">
        <f t="shared" si="537"/>
        <v>0</v>
      </c>
      <c r="S435">
        <f t="shared" si="548"/>
        <v>1</v>
      </c>
      <c r="T435">
        <f>IF(I435&gt;$J$5,VLOOKUP(I435-$J$5,I$27:K$568,3,FALSE),0)</f>
        <v>0</v>
      </c>
      <c r="U435">
        <f>IF(I435&gt;$J$6,VLOOKUP(I435-$J$6,I$27:J$568,2,FALSE),0)</f>
        <v>5159543.0163777396</v>
      </c>
      <c r="V435">
        <f t="shared" si="554"/>
        <v>0</v>
      </c>
      <c r="W435">
        <f t="shared" si="549"/>
        <v>0</v>
      </c>
      <c r="X435">
        <f t="shared" si="550"/>
        <v>0</v>
      </c>
      <c r="Y435">
        <f t="shared" si="555"/>
        <v>245718.94199221575</v>
      </c>
      <c r="Z435">
        <f t="shared" si="556"/>
        <v>4913824.0743855229</v>
      </c>
      <c r="AA435">
        <f t="shared" si="557"/>
        <v>4695184.1449037436</v>
      </c>
      <c r="AB435">
        <f t="shared" si="538"/>
        <v>2840456.9836222604</v>
      </c>
      <c r="AC435">
        <f t="shared" si="539"/>
        <v>7754281.0580077842</v>
      </c>
      <c r="AD435">
        <f t="shared" si="540"/>
        <v>-2564804.974747695</v>
      </c>
      <c r="AE435">
        <f t="shared" si="561"/>
        <v>-0.3307598674282049</v>
      </c>
      <c r="AF435">
        <f t="shared" si="541"/>
        <v>2840456.9836222604</v>
      </c>
      <c r="AG435">
        <f t="shared" si="551"/>
        <v>0</v>
      </c>
      <c r="AH435" s="1"/>
    </row>
    <row r="436" spans="5:34" x14ac:dyDescent="0.35">
      <c r="E436" t="e">
        <f t="shared" ref="E436" si="580">(F436-F435)/F435</f>
        <v>#DIV/0!</v>
      </c>
      <c r="F436" t="e">
        <f t="shared" si="553"/>
        <v>#DIV/0!</v>
      </c>
      <c r="H436" s="10">
        <f t="shared" si="543"/>
        <v>44289</v>
      </c>
      <c r="I436">
        <v>409</v>
      </c>
      <c r="J436">
        <f t="shared" si="544"/>
        <v>5159543.0163777396</v>
      </c>
      <c r="K436">
        <f t="shared" si="533"/>
        <v>0</v>
      </c>
      <c r="L436">
        <f t="shared" si="545"/>
        <v>0</v>
      </c>
      <c r="M436">
        <f t="shared" si="534"/>
        <v>0</v>
      </c>
      <c r="N436">
        <f t="shared" si="546"/>
        <v>0</v>
      </c>
      <c r="O436">
        <f t="shared" si="547"/>
        <v>0</v>
      </c>
      <c r="P436">
        <f t="shared" si="535"/>
        <v>0</v>
      </c>
      <c r="Q436">
        <f t="shared" si="536"/>
        <v>0</v>
      </c>
      <c r="R436">
        <f t="shared" si="537"/>
        <v>0</v>
      </c>
      <c r="S436">
        <f t="shared" si="548"/>
        <v>1</v>
      </c>
      <c r="T436">
        <f>IF(I436&gt;$J$5,VLOOKUP(I436-$J$5,I$27:K$568,3,FALSE),0)</f>
        <v>0</v>
      </c>
      <c r="U436">
        <f>IF(I436&gt;$J$6,VLOOKUP(I436-$J$6,I$27:J$568,2,FALSE),0)</f>
        <v>5159543.0163777396</v>
      </c>
      <c r="V436">
        <f t="shared" si="554"/>
        <v>0</v>
      </c>
      <c r="W436">
        <f t="shared" si="549"/>
        <v>0</v>
      </c>
      <c r="X436">
        <f t="shared" si="550"/>
        <v>0</v>
      </c>
      <c r="Y436">
        <f t="shared" si="555"/>
        <v>245718.94199221575</v>
      </c>
      <c r="Z436">
        <f t="shared" si="556"/>
        <v>4913824.0743855229</v>
      </c>
      <c r="AA436">
        <f t="shared" si="557"/>
        <v>4695184.1449037436</v>
      </c>
      <c r="AB436">
        <f t="shared" si="538"/>
        <v>2840456.9836222604</v>
      </c>
      <c r="AC436">
        <f t="shared" si="539"/>
        <v>7754281.0580077842</v>
      </c>
      <c r="AD436">
        <f t="shared" si="540"/>
        <v>-2564804.974747695</v>
      </c>
      <c r="AE436">
        <f t="shared" si="561"/>
        <v>-0.3307598674282049</v>
      </c>
      <c r="AF436">
        <f t="shared" si="541"/>
        <v>2840456.9836222604</v>
      </c>
      <c r="AG436">
        <f t="shared" si="551"/>
        <v>0</v>
      </c>
      <c r="AH436" s="1"/>
    </row>
    <row r="437" spans="5:34" x14ac:dyDescent="0.35">
      <c r="E437" t="e">
        <f t="shared" ref="E437" si="581">(F437-F436)/F436</f>
        <v>#DIV/0!</v>
      </c>
      <c r="F437" t="e">
        <f t="shared" si="553"/>
        <v>#DIV/0!</v>
      </c>
      <c r="H437" s="10">
        <f t="shared" si="543"/>
        <v>44290</v>
      </c>
      <c r="I437">
        <v>410</v>
      </c>
      <c r="J437">
        <f t="shared" si="544"/>
        <v>5159543.0163777396</v>
      </c>
      <c r="K437">
        <f t="shared" si="533"/>
        <v>0</v>
      </c>
      <c r="L437">
        <f t="shared" si="545"/>
        <v>0</v>
      </c>
      <c r="M437">
        <f t="shared" si="534"/>
        <v>0</v>
      </c>
      <c r="N437">
        <f t="shared" si="546"/>
        <v>0</v>
      </c>
      <c r="O437">
        <f t="shared" si="547"/>
        <v>0</v>
      </c>
      <c r="P437">
        <f t="shared" si="535"/>
        <v>0</v>
      </c>
      <c r="Q437">
        <f t="shared" si="536"/>
        <v>0</v>
      </c>
      <c r="R437">
        <f t="shared" si="537"/>
        <v>0</v>
      </c>
      <c r="S437">
        <f t="shared" si="548"/>
        <v>1</v>
      </c>
      <c r="T437">
        <f>IF(I437&gt;$J$5,VLOOKUP(I437-$J$5,I$27:K$568,3,FALSE),0)</f>
        <v>0</v>
      </c>
      <c r="U437">
        <f>IF(I437&gt;$J$6,VLOOKUP(I437-$J$6,I$27:J$568,2,FALSE),0)</f>
        <v>5159543.0163777396</v>
      </c>
      <c r="V437">
        <f t="shared" si="554"/>
        <v>0</v>
      </c>
      <c r="W437">
        <f t="shared" si="549"/>
        <v>0</v>
      </c>
      <c r="X437">
        <f t="shared" si="550"/>
        <v>0</v>
      </c>
      <c r="Y437">
        <f t="shared" si="555"/>
        <v>245718.94199221575</v>
      </c>
      <c r="Z437">
        <f t="shared" si="556"/>
        <v>4913824.0743855229</v>
      </c>
      <c r="AA437">
        <f t="shared" si="557"/>
        <v>4695184.1449037436</v>
      </c>
      <c r="AB437">
        <f t="shared" si="538"/>
        <v>2840456.9836222604</v>
      </c>
      <c r="AC437">
        <f t="shared" si="539"/>
        <v>7754281.0580077842</v>
      </c>
      <c r="AD437">
        <f t="shared" si="540"/>
        <v>-2564804.974747695</v>
      </c>
      <c r="AE437">
        <f t="shared" si="561"/>
        <v>-0.3307598674282049</v>
      </c>
      <c r="AF437">
        <f t="shared" si="541"/>
        <v>2840456.9836222604</v>
      </c>
      <c r="AG437">
        <f t="shared" si="551"/>
        <v>0</v>
      </c>
      <c r="AH437" s="1"/>
    </row>
    <row r="438" spans="5:34" x14ac:dyDescent="0.35">
      <c r="E438" t="e">
        <f t="shared" ref="E438" si="582">(F438-F437)/F437</f>
        <v>#DIV/0!</v>
      </c>
      <c r="F438" t="e">
        <f t="shared" si="553"/>
        <v>#DIV/0!</v>
      </c>
      <c r="H438" s="10">
        <f t="shared" si="543"/>
        <v>44291</v>
      </c>
      <c r="I438">
        <v>411</v>
      </c>
      <c r="J438">
        <f t="shared" si="544"/>
        <v>5159543.0163777396</v>
      </c>
      <c r="K438">
        <f t="shared" si="533"/>
        <v>0</v>
      </c>
      <c r="L438">
        <f t="shared" si="545"/>
        <v>0</v>
      </c>
      <c r="M438">
        <f t="shared" si="534"/>
        <v>0</v>
      </c>
      <c r="N438">
        <f t="shared" si="546"/>
        <v>0</v>
      </c>
      <c r="O438">
        <f t="shared" si="547"/>
        <v>0</v>
      </c>
      <c r="P438">
        <f t="shared" si="535"/>
        <v>0</v>
      </c>
      <c r="Q438">
        <f t="shared" si="536"/>
        <v>0</v>
      </c>
      <c r="R438">
        <f t="shared" si="537"/>
        <v>0</v>
      </c>
      <c r="S438">
        <f t="shared" si="548"/>
        <v>1</v>
      </c>
      <c r="T438">
        <f>IF(I438&gt;$J$5,VLOOKUP(I438-$J$5,I$27:K$568,3,FALSE),0)</f>
        <v>0</v>
      </c>
      <c r="U438">
        <f>IF(I438&gt;$J$6,VLOOKUP(I438-$J$6,I$27:J$568,2,FALSE),0)</f>
        <v>5159543.0163777396</v>
      </c>
      <c r="V438">
        <f t="shared" si="554"/>
        <v>0</v>
      </c>
      <c r="W438">
        <f t="shared" si="549"/>
        <v>0</v>
      </c>
      <c r="X438">
        <f t="shared" si="550"/>
        <v>0</v>
      </c>
      <c r="Y438">
        <f t="shared" si="555"/>
        <v>245718.94199221575</v>
      </c>
      <c r="Z438">
        <f t="shared" si="556"/>
        <v>4913824.0743855229</v>
      </c>
      <c r="AA438">
        <f t="shared" si="557"/>
        <v>4695184.1449037436</v>
      </c>
      <c r="AB438">
        <f t="shared" si="538"/>
        <v>2840456.9836222604</v>
      </c>
      <c r="AC438">
        <f t="shared" si="539"/>
        <v>7754281.0580077842</v>
      </c>
      <c r="AD438">
        <f t="shared" si="540"/>
        <v>-2564804.974747695</v>
      </c>
      <c r="AE438">
        <f t="shared" si="561"/>
        <v>-0.3307598674282049</v>
      </c>
      <c r="AF438">
        <f t="shared" si="541"/>
        <v>2840456.9836222604</v>
      </c>
      <c r="AG438">
        <f t="shared" si="551"/>
        <v>0</v>
      </c>
      <c r="AH438" s="1"/>
    </row>
    <row r="439" spans="5:34" x14ac:dyDescent="0.35">
      <c r="E439" t="e">
        <f t="shared" ref="E439" si="583">(F439-F438)/F438</f>
        <v>#DIV/0!</v>
      </c>
      <c r="F439" t="e">
        <f t="shared" si="553"/>
        <v>#DIV/0!</v>
      </c>
      <c r="H439" s="10">
        <f t="shared" si="543"/>
        <v>44292</v>
      </c>
      <c r="I439">
        <v>412</v>
      </c>
      <c r="J439">
        <f t="shared" si="544"/>
        <v>5159543.0163777396</v>
      </c>
      <c r="K439">
        <f t="shared" si="533"/>
        <v>0</v>
      </c>
      <c r="L439">
        <f t="shared" si="545"/>
        <v>0</v>
      </c>
      <c r="M439">
        <f t="shared" si="534"/>
        <v>0</v>
      </c>
      <c r="N439">
        <f t="shared" si="546"/>
        <v>0</v>
      </c>
      <c r="O439">
        <f t="shared" si="547"/>
        <v>0</v>
      </c>
      <c r="P439">
        <f t="shared" si="535"/>
        <v>0</v>
      </c>
      <c r="Q439">
        <f t="shared" si="536"/>
        <v>0</v>
      </c>
      <c r="R439">
        <f t="shared" si="537"/>
        <v>0</v>
      </c>
      <c r="S439">
        <f t="shared" si="548"/>
        <v>1</v>
      </c>
      <c r="T439">
        <f>IF(I439&gt;$J$5,VLOOKUP(I439-$J$5,I$27:K$568,3,FALSE),0)</f>
        <v>0</v>
      </c>
      <c r="U439">
        <f>IF(I439&gt;$J$6,VLOOKUP(I439-$J$6,I$27:J$568,2,FALSE),0)</f>
        <v>5159543.0163777396</v>
      </c>
      <c r="V439">
        <f t="shared" si="554"/>
        <v>0</v>
      </c>
      <c r="W439">
        <f t="shared" si="549"/>
        <v>0</v>
      </c>
      <c r="X439">
        <f t="shared" si="550"/>
        <v>0</v>
      </c>
      <c r="Y439">
        <f t="shared" si="555"/>
        <v>245718.94199221575</v>
      </c>
      <c r="Z439">
        <f t="shared" si="556"/>
        <v>4913824.0743855229</v>
      </c>
      <c r="AA439">
        <f t="shared" si="557"/>
        <v>4695184.1449037436</v>
      </c>
      <c r="AB439">
        <f t="shared" si="538"/>
        <v>2840456.9836222604</v>
      </c>
      <c r="AC439">
        <f t="shared" si="539"/>
        <v>7754281.0580077842</v>
      </c>
      <c r="AD439">
        <f t="shared" si="540"/>
        <v>-2564804.974747695</v>
      </c>
      <c r="AE439">
        <f t="shared" si="561"/>
        <v>-0.3307598674282049</v>
      </c>
      <c r="AF439">
        <f t="shared" si="541"/>
        <v>2840456.9836222604</v>
      </c>
      <c r="AG439">
        <f t="shared" si="551"/>
        <v>0</v>
      </c>
      <c r="AH439" s="1"/>
    </row>
    <row r="440" spans="5:34" x14ac:dyDescent="0.35">
      <c r="E440" t="e">
        <f t="shared" ref="E440" si="584">(F440-F439)/F439</f>
        <v>#DIV/0!</v>
      </c>
      <c r="F440" t="e">
        <f t="shared" si="553"/>
        <v>#DIV/0!</v>
      </c>
      <c r="H440" s="10">
        <f t="shared" si="543"/>
        <v>44293</v>
      </c>
      <c r="I440">
        <v>413</v>
      </c>
      <c r="J440">
        <f t="shared" si="544"/>
        <v>5159543.0163777396</v>
      </c>
      <c r="K440">
        <f t="shared" si="533"/>
        <v>0</v>
      </c>
      <c r="L440">
        <f t="shared" si="545"/>
        <v>0</v>
      </c>
      <c r="M440">
        <f t="shared" si="534"/>
        <v>0</v>
      </c>
      <c r="N440">
        <f t="shared" si="546"/>
        <v>0</v>
      </c>
      <c r="O440">
        <f t="shared" si="547"/>
        <v>0</v>
      </c>
      <c r="P440">
        <f t="shared" si="535"/>
        <v>0</v>
      </c>
      <c r="Q440">
        <f t="shared" si="536"/>
        <v>0</v>
      </c>
      <c r="R440">
        <f t="shared" si="537"/>
        <v>0</v>
      </c>
      <c r="S440">
        <f t="shared" si="548"/>
        <v>1</v>
      </c>
      <c r="T440">
        <f>IF(I440&gt;$J$5,VLOOKUP(I440-$J$5,I$27:K$568,3,FALSE),0)</f>
        <v>0</v>
      </c>
      <c r="U440">
        <f>IF(I440&gt;$J$6,VLOOKUP(I440-$J$6,I$27:J$568,2,FALSE),0)</f>
        <v>5159543.0163777396</v>
      </c>
      <c r="V440">
        <f t="shared" si="554"/>
        <v>0</v>
      </c>
      <c r="W440">
        <f t="shared" si="549"/>
        <v>0</v>
      </c>
      <c r="X440">
        <f t="shared" si="550"/>
        <v>0</v>
      </c>
      <c r="Y440">
        <f t="shared" si="555"/>
        <v>245718.94199221575</v>
      </c>
      <c r="Z440">
        <f t="shared" si="556"/>
        <v>4913824.0743855229</v>
      </c>
      <c r="AA440">
        <f t="shared" si="557"/>
        <v>4695184.1449037436</v>
      </c>
      <c r="AB440">
        <f t="shared" si="538"/>
        <v>2840456.9836222604</v>
      </c>
      <c r="AC440">
        <f t="shared" si="539"/>
        <v>7754281.0580077842</v>
      </c>
      <c r="AD440">
        <f t="shared" si="540"/>
        <v>-2564804.974747695</v>
      </c>
      <c r="AE440">
        <f t="shared" si="561"/>
        <v>-0.3307598674282049</v>
      </c>
      <c r="AF440">
        <f t="shared" si="541"/>
        <v>2840456.9836222604</v>
      </c>
      <c r="AG440">
        <f t="shared" si="551"/>
        <v>0</v>
      </c>
      <c r="AH440" s="1"/>
    </row>
    <row r="441" spans="5:34" x14ac:dyDescent="0.35">
      <c r="E441" t="e">
        <f t="shared" ref="E441" si="585">(F441-F440)/F440</f>
        <v>#DIV/0!</v>
      </c>
      <c r="F441" t="e">
        <f t="shared" si="553"/>
        <v>#DIV/0!</v>
      </c>
      <c r="H441" s="10">
        <f t="shared" si="543"/>
        <v>44294</v>
      </c>
      <c r="I441">
        <v>414</v>
      </c>
      <c r="J441">
        <f t="shared" si="544"/>
        <v>5159543.0163777396</v>
      </c>
      <c r="K441">
        <f t="shared" si="533"/>
        <v>0</v>
      </c>
      <c r="L441">
        <f t="shared" si="545"/>
        <v>0</v>
      </c>
      <c r="M441">
        <f t="shared" si="534"/>
        <v>0</v>
      </c>
      <c r="N441">
        <f t="shared" si="546"/>
        <v>0</v>
      </c>
      <c r="O441">
        <f t="shared" si="547"/>
        <v>0</v>
      </c>
      <c r="P441">
        <f t="shared" si="535"/>
        <v>0</v>
      </c>
      <c r="Q441">
        <f t="shared" si="536"/>
        <v>0</v>
      </c>
      <c r="R441">
        <f t="shared" si="537"/>
        <v>0</v>
      </c>
      <c r="S441">
        <f t="shared" si="548"/>
        <v>1</v>
      </c>
      <c r="T441">
        <f>IF(I441&gt;$J$5,VLOOKUP(I441-$J$5,I$27:K$568,3,FALSE),0)</f>
        <v>0</v>
      </c>
      <c r="U441">
        <f>IF(I441&gt;$J$6,VLOOKUP(I441-$J$6,I$27:J$568,2,FALSE),0)</f>
        <v>5159543.0163777396</v>
      </c>
      <c r="V441">
        <f t="shared" si="554"/>
        <v>0</v>
      </c>
      <c r="W441">
        <f t="shared" si="549"/>
        <v>0</v>
      </c>
      <c r="X441">
        <f t="shared" si="550"/>
        <v>0</v>
      </c>
      <c r="Y441">
        <f t="shared" si="555"/>
        <v>245718.94199221575</v>
      </c>
      <c r="Z441">
        <f t="shared" si="556"/>
        <v>4913824.0743855229</v>
      </c>
      <c r="AA441">
        <f t="shared" si="557"/>
        <v>4695184.1449037436</v>
      </c>
      <c r="AB441">
        <f t="shared" si="538"/>
        <v>2840456.9836222604</v>
      </c>
      <c r="AC441">
        <f t="shared" si="539"/>
        <v>7754281.0580077842</v>
      </c>
      <c r="AD441">
        <f t="shared" si="540"/>
        <v>-2564804.974747695</v>
      </c>
      <c r="AE441">
        <f t="shared" si="561"/>
        <v>-0.3307598674282049</v>
      </c>
      <c r="AF441">
        <f t="shared" si="541"/>
        <v>2840456.9836222604</v>
      </c>
      <c r="AG441">
        <f t="shared" si="551"/>
        <v>0</v>
      </c>
      <c r="AH441" s="1"/>
    </row>
    <row r="442" spans="5:34" x14ac:dyDescent="0.35">
      <c r="E442" t="e">
        <f t="shared" ref="E442" si="586">(F442-F441)/F441</f>
        <v>#DIV/0!</v>
      </c>
      <c r="F442" t="e">
        <f t="shared" si="553"/>
        <v>#DIV/0!</v>
      </c>
      <c r="H442" s="10">
        <f t="shared" si="543"/>
        <v>44295</v>
      </c>
      <c r="I442">
        <v>415</v>
      </c>
      <c r="J442">
        <f t="shared" si="544"/>
        <v>5159543.0163777396</v>
      </c>
      <c r="K442">
        <f t="shared" si="533"/>
        <v>0</v>
      </c>
      <c r="L442">
        <f t="shared" si="545"/>
        <v>0</v>
      </c>
      <c r="M442">
        <f t="shared" si="534"/>
        <v>0</v>
      </c>
      <c r="N442">
        <f t="shared" si="546"/>
        <v>0</v>
      </c>
      <c r="O442">
        <f t="shared" si="547"/>
        <v>0</v>
      </c>
      <c r="P442">
        <f t="shared" si="535"/>
        <v>0</v>
      </c>
      <c r="Q442">
        <f t="shared" si="536"/>
        <v>0</v>
      </c>
      <c r="R442">
        <f t="shared" si="537"/>
        <v>0</v>
      </c>
      <c r="S442">
        <f t="shared" si="548"/>
        <v>1</v>
      </c>
      <c r="T442">
        <f>IF(I442&gt;$J$5,VLOOKUP(I442-$J$5,I$27:K$568,3,FALSE),0)</f>
        <v>0</v>
      </c>
      <c r="U442">
        <f>IF(I442&gt;$J$6,VLOOKUP(I442-$J$6,I$27:J$568,2,FALSE),0)</f>
        <v>5159543.0163777396</v>
      </c>
      <c r="V442">
        <f t="shared" si="554"/>
        <v>0</v>
      </c>
      <c r="W442">
        <f t="shared" si="549"/>
        <v>0</v>
      </c>
      <c r="X442">
        <f t="shared" si="550"/>
        <v>0</v>
      </c>
      <c r="Y442">
        <f t="shared" si="555"/>
        <v>245718.94199221575</v>
      </c>
      <c r="Z442">
        <f t="shared" si="556"/>
        <v>4913824.0743855229</v>
      </c>
      <c r="AA442">
        <f t="shared" si="557"/>
        <v>4695184.1449037436</v>
      </c>
      <c r="AB442">
        <f t="shared" si="538"/>
        <v>2840456.9836222604</v>
      </c>
      <c r="AC442">
        <f t="shared" si="539"/>
        <v>7754281.0580077842</v>
      </c>
      <c r="AD442">
        <f t="shared" si="540"/>
        <v>-2564804.974747695</v>
      </c>
      <c r="AE442">
        <f t="shared" ref="AE442:AE456" si="587">AD442/AC442</f>
        <v>-0.3307598674282049</v>
      </c>
      <c r="AF442">
        <f t="shared" si="541"/>
        <v>2840456.9836222604</v>
      </c>
      <c r="AG442">
        <f t="shared" si="551"/>
        <v>0</v>
      </c>
      <c r="AH442" s="1"/>
    </row>
    <row r="443" spans="5:34" x14ac:dyDescent="0.35">
      <c r="E443" t="e">
        <f t="shared" ref="E443" si="588">(F443-F442)/F442</f>
        <v>#DIV/0!</v>
      </c>
      <c r="F443" t="e">
        <f t="shared" si="553"/>
        <v>#DIV/0!</v>
      </c>
      <c r="H443" s="10">
        <f t="shared" si="543"/>
        <v>44296</v>
      </c>
      <c r="I443">
        <v>416</v>
      </c>
      <c r="J443">
        <f t="shared" si="544"/>
        <v>5159543.0163777396</v>
      </c>
      <c r="K443">
        <f t="shared" si="533"/>
        <v>0</v>
      </c>
      <c r="L443">
        <f t="shared" si="545"/>
        <v>0</v>
      </c>
      <c r="M443">
        <f t="shared" si="534"/>
        <v>0</v>
      </c>
      <c r="N443">
        <f t="shared" si="546"/>
        <v>0</v>
      </c>
      <c r="O443">
        <f t="shared" si="547"/>
        <v>0</v>
      </c>
      <c r="P443">
        <f t="shared" si="535"/>
        <v>0</v>
      </c>
      <c r="Q443">
        <f t="shared" si="536"/>
        <v>0</v>
      </c>
      <c r="R443">
        <f t="shared" si="537"/>
        <v>0</v>
      </c>
      <c r="S443">
        <f t="shared" si="548"/>
        <v>1</v>
      </c>
      <c r="T443">
        <f>IF(I443&gt;$J$5,VLOOKUP(I443-$J$5,I$27:K$568,3,FALSE),0)</f>
        <v>0</v>
      </c>
      <c r="U443">
        <f>IF(I443&gt;$J$6,VLOOKUP(I443-$J$6,I$27:J$568,2,FALSE),0)</f>
        <v>5159543.0163777396</v>
      </c>
      <c r="V443">
        <f t="shared" si="554"/>
        <v>0</v>
      </c>
      <c r="W443">
        <f t="shared" si="549"/>
        <v>0</v>
      </c>
      <c r="X443">
        <f t="shared" si="550"/>
        <v>0</v>
      </c>
      <c r="Y443">
        <f t="shared" si="555"/>
        <v>245718.94199221575</v>
      </c>
      <c r="Z443">
        <f t="shared" si="556"/>
        <v>4913824.0743855229</v>
      </c>
      <c r="AA443">
        <f t="shared" si="557"/>
        <v>4695184.1449037436</v>
      </c>
      <c r="AB443">
        <f t="shared" si="538"/>
        <v>2840456.9836222604</v>
      </c>
      <c r="AC443">
        <f t="shared" si="539"/>
        <v>7754281.0580077842</v>
      </c>
      <c r="AD443">
        <f t="shared" si="540"/>
        <v>-2564804.974747695</v>
      </c>
      <c r="AE443">
        <f t="shared" si="587"/>
        <v>-0.3307598674282049</v>
      </c>
      <c r="AF443">
        <f t="shared" si="541"/>
        <v>2840456.9836222604</v>
      </c>
      <c r="AG443">
        <f t="shared" si="551"/>
        <v>0</v>
      </c>
      <c r="AH443" s="1"/>
    </row>
    <row r="444" spans="5:34" x14ac:dyDescent="0.35">
      <c r="E444" t="e">
        <f t="shared" ref="E444" si="589">(F444-F443)/F443</f>
        <v>#DIV/0!</v>
      </c>
      <c r="F444" t="e">
        <f t="shared" si="553"/>
        <v>#DIV/0!</v>
      </c>
      <c r="H444" s="10">
        <f t="shared" si="543"/>
        <v>44297</v>
      </c>
      <c r="I444">
        <v>417</v>
      </c>
      <c r="J444">
        <f t="shared" si="544"/>
        <v>5159543.0163777396</v>
      </c>
      <c r="K444">
        <f t="shared" si="533"/>
        <v>0</v>
      </c>
      <c r="L444">
        <f t="shared" si="545"/>
        <v>0</v>
      </c>
      <c r="M444">
        <f t="shared" si="534"/>
        <v>0</v>
      </c>
      <c r="N444">
        <f t="shared" si="546"/>
        <v>0</v>
      </c>
      <c r="O444">
        <f t="shared" si="547"/>
        <v>0</v>
      </c>
      <c r="P444">
        <f t="shared" si="535"/>
        <v>0</v>
      </c>
      <c r="Q444">
        <f t="shared" si="536"/>
        <v>0</v>
      </c>
      <c r="R444">
        <f t="shared" si="537"/>
        <v>0</v>
      </c>
      <c r="S444">
        <f t="shared" si="548"/>
        <v>1</v>
      </c>
      <c r="T444">
        <f>IF(I444&gt;$J$5,VLOOKUP(I444-$J$5,I$27:K$568,3,FALSE),0)</f>
        <v>0</v>
      </c>
      <c r="U444">
        <f>IF(I444&gt;$J$6,VLOOKUP(I444-$J$6,I$27:J$568,2,FALSE),0)</f>
        <v>5159543.0163777396</v>
      </c>
      <c r="V444">
        <f t="shared" si="554"/>
        <v>0</v>
      </c>
      <c r="W444">
        <f t="shared" si="549"/>
        <v>0</v>
      </c>
      <c r="X444">
        <f t="shared" si="550"/>
        <v>0</v>
      </c>
      <c r="Y444">
        <f t="shared" si="555"/>
        <v>245718.94199221575</v>
      </c>
      <c r="Z444">
        <f t="shared" si="556"/>
        <v>4913824.0743855229</v>
      </c>
      <c r="AA444">
        <f t="shared" si="557"/>
        <v>4695184.1449037436</v>
      </c>
      <c r="AB444">
        <f t="shared" si="538"/>
        <v>2840456.9836222604</v>
      </c>
      <c r="AC444">
        <f t="shared" si="539"/>
        <v>7754281.0580077842</v>
      </c>
      <c r="AD444">
        <f t="shared" si="540"/>
        <v>-2564804.974747695</v>
      </c>
      <c r="AE444">
        <f t="shared" si="587"/>
        <v>-0.3307598674282049</v>
      </c>
      <c r="AF444">
        <f t="shared" si="541"/>
        <v>2840456.9836222604</v>
      </c>
      <c r="AG444">
        <f t="shared" si="551"/>
        <v>0</v>
      </c>
      <c r="AH444" s="1"/>
    </row>
    <row r="445" spans="5:34" x14ac:dyDescent="0.35">
      <c r="E445" t="e">
        <f t="shared" ref="E445" si="590">(F445-F444)/F444</f>
        <v>#DIV/0!</v>
      </c>
      <c r="F445" t="e">
        <f t="shared" si="553"/>
        <v>#DIV/0!</v>
      </c>
      <c r="H445" s="10">
        <f t="shared" si="543"/>
        <v>44298</v>
      </c>
      <c r="I445">
        <v>418</v>
      </c>
      <c r="J445">
        <f t="shared" si="544"/>
        <v>5159543.0163777396</v>
      </c>
      <c r="K445">
        <f t="shared" si="533"/>
        <v>0</v>
      </c>
      <c r="L445">
        <f t="shared" si="545"/>
        <v>0</v>
      </c>
      <c r="M445">
        <f t="shared" si="534"/>
        <v>0</v>
      </c>
      <c r="N445">
        <f t="shared" si="546"/>
        <v>0</v>
      </c>
      <c r="O445">
        <f t="shared" si="547"/>
        <v>0</v>
      </c>
      <c r="P445">
        <f t="shared" si="535"/>
        <v>0</v>
      </c>
      <c r="Q445">
        <f t="shared" si="536"/>
        <v>0</v>
      </c>
      <c r="R445">
        <f t="shared" si="537"/>
        <v>0</v>
      </c>
      <c r="S445">
        <f t="shared" si="548"/>
        <v>1</v>
      </c>
      <c r="T445">
        <f>IF(I445&gt;$J$5,VLOOKUP(I445-$J$5,I$27:K$568,3,FALSE),0)</f>
        <v>0</v>
      </c>
      <c r="U445">
        <f>IF(I445&gt;$J$6,VLOOKUP(I445-$J$6,I$27:J$568,2,FALSE),0)</f>
        <v>5159543.0163777396</v>
      </c>
      <c r="V445">
        <f t="shared" si="554"/>
        <v>0</v>
      </c>
      <c r="W445">
        <f t="shared" si="549"/>
        <v>0</v>
      </c>
      <c r="X445">
        <f t="shared" si="550"/>
        <v>0</v>
      </c>
      <c r="Y445">
        <f t="shared" si="555"/>
        <v>245718.94199221575</v>
      </c>
      <c r="Z445">
        <f t="shared" si="556"/>
        <v>4913824.0743855229</v>
      </c>
      <c r="AA445">
        <f t="shared" si="557"/>
        <v>4695184.1449037436</v>
      </c>
      <c r="AB445">
        <f t="shared" si="538"/>
        <v>2840456.9836222604</v>
      </c>
      <c r="AC445">
        <f t="shared" si="539"/>
        <v>7754281.0580077842</v>
      </c>
      <c r="AD445">
        <f t="shared" si="540"/>
        <v>-2564804.974747695</v>
      </c>
      <c r="AE445">
        <f t="shared" si="587"/>
        <v>-0.3307598674282049</v>
      </c>
      <c r="AF445">
        <f t="shared" si="541"/>
        <v>2840456.9836222604</v>
      </c>
      <c r="AG445">
        <f t="shared" si="551"/>
        <v>0</v>
      </c>
      <c r="AH445" s="1"/>
    </row>
    <row r="446" spans="5:34" x14ac:dyDescent="0.35">
      <c r="E446" t="e">
        <f t="shared" ref="E446" si="591">(F446-F445)/F445</f>
        <v>#DIV/0!</v>
      </c>
      <c r="F446" t="e">
        <f t="shared" si="553"/>
        <v>#DIV/0!</v>
      </c>
      <c r="H446" s="10">
        <f t="shared" si="543"/>
        <v>44299</v>
      </c>
      <c r="I446">
        <v>419</v>
      </c>
      <c r="J446">
        <f t="shared" si="544"/>
        <v>5159543.0163777396</v>
      </c>
      <c r="K446">
        <f t="shared" si="533"/>
        <v>0</v>
      </c>
      <c r="L446">
        <f t="shared" si="545"/>
        <v>0</v>
      </c>
      <c r="M446">
        <f t="shared" si="534"/>
        <v>0</v>
      </c>
      <c r="N446">
        <f t="shared" si="546"/>
        <v>0</v>
      </c>
      <c r="O446">
        <f t="shared" si="547"/>
        <v>0</v>
      </c>
      <c r="P446">
        <f t="shared" si="535"/>
        <v>0</v>
      </c>
      <c r="Q446">
        <f t="shared" si="536"/>
        <v>0</v>
      </c>
      <c r="R446">
        <f t="shared" si="537"/>
        <v>0</v>
      </c>
      <c r="S446">
        <f t="shared" si="548"/>
        <v>1</v>
      </c>
      <c r="T446">
        <f>IF(I446&gt;$J$5,VLOOKUP(I446-$J$5,I$27:K$568,3,FALSE),0)</f>
        <v>0</v>
      </c>
      <c r="U446">
        <f>IF(I446&gt;$J$6,VLOOKUP(I446-$J$6,I$27:J$568,2,FALSE),0)</f>
        <v>5159543.0163777396</v>
      </c>
      <c r="V446">
        <f t="shared" si="554"/>
        <v>0</v>
      </c>
      <c r="W446">
        <f t="shared" si="549"/>
        <v>0</v>
      </c>
      <c r="X446">
        <f t="shared" si="550"/>
        <v>0</v>
      </c>
      <c r="Y446">
        <f t="shared" si="555"/>
        <v>245718.94199221575</v>
      </c>
      <c r="Z446">
        <f t="shared" si="556"/>
        <v>4913824.0743855229</v>
      </c>
      <c r="AA446">
        <f t="shared" si="557"/>
        <v>4695184.1449037436</v>
      </c>
      <c r="AB446">
        <f t="shared" si="538"/>
        <v>2840456.9836222604</v>
      </c>
      <c r="AC446">
        <f t="shared" si="539"/>
        <v>7754281.0580077842</v>
      </c>
      <c r="AD446">
        <f t="shared" si="540"/>
        <v>-2564804.974747695</v>
      </c>
      <c r="AE446">
        <f t="shared" si="587"/>
        <v>-0.3307598674282049</v>
      </c>
      <c r="AF446">
        <f t="shared" si="541"/>
        <v>2840456.9836222604</v>
      </c>
      <c r="AG446">
        <f t="shared" si="551"/>
        <v>0</v>
      </c>
      <c r="AH446" s="1"/>
    </row>
    <row r="447" spans="5:34" x14ac:dyDescent="0.35">
      <c r="E447" t="e">
        <f t="shared" ref="E447" si="592">(F447-F446)/F446</f>
        <v>#DIV/0!</v>
      </c>
      <c r="F447" t="e">
        <f t="shared" si="553"/>
        <v>#DIV/0!</v>
      </c>
      <c r="H447" s="10">
        <f t="shared" si="543"/>
        <v>44300</v>
      </c>
      <c r="I447">
        <v>420</v>
      </c>
      <c r="J447">
        <f t="shared" si="544"/>
        <v>5159543.0163777396</v>
      </c>
      <c r="K447">
        <f t="shared" si="533"/>
        <v>0</v>
      </c>
      <c r="L447">
        <f t="shared" si="545"/>
        <v>0</v>
      </c>
      <c r="M447">
        <f t="shared" si="534"/>
        <v>0</v>
      </c>
      <c r="N447">
        <f t="shared" si="546"/>
        <v>0</v>
      </c>
      <c r="O447">
        <f t="shared" si="547"/>
        <v>0</v>
      </c>
      <c r="P447">
        <f t="shared" si="535"/>
        <v>0</v>
      </c>
      <c r="Q447">
        <f t="shared" si="536"/>
        <v>0</v>
      </c>
      <c r="R447">
        <f t="shared" si="537"/>
        <v>0</v>
      </c>
      <c r="S447">
        <f t="shared" si="548"/>
        <v>1</v>
      </c>
      <c r="T447">
        <f>IF(I447&gt;$J$5,VLOOKUP(I447-$J$5,I$27:K$568,3,FALSE),0)</f>
        <v>0</v>
      </c>
      <c r="U447">
        <f>IF(I447&gt;$J$6,VLOOKUP(I447-$J$6,I$27:J$568,2,FALSE),0)</f>
        <v>5159543.0163777396</v>
      </c>
      <c r="V447">
        <f t="shared" si="554"/>
        <v>0</v>
      </c>
      <c r="W447">
        <f t="shared" si="549"/>
        <v>0</v>
      </c>
      <c r="X447">
        <f t="shared" si="550"/>
        <v>0</v>
      </c>
      <c r="Y447">
        <f t="shared" si="555"/>
        <v>245718.94199221575</v>
      </c>
      <c r="Z447">
        <f t="shared" si="556"/>
        <v>4913824.0743855229</v>
      </c>
      <c r="AA447">
        <f t="shared" si="557"/>
        <v>4695184.1449037436</v>
      </c>
      <c r="AB447">
        <f t="shared" si="538"/>
        <v>2840456.9836222604</v>
      </c>
      <c r="AC447">
        <f t="shared" si="539"/>
        <v>7754281.0580077842</v>
      </c>
      <c r="AD447">
        <f t="shared" si="540"/>
        <v>-2564804.974747695</v>
      </c>
      <c r="AE447">
        <f t="shared" si="587"/>
        <v>-0.3307598674282049</v>
      </c>
      <c r="AF447">
        <f t="shared" si="541"/>
        <v>2840456.9836222604</v>
      </c>
      <c r="AG447">
        <f t="shared" si="551"/>
        <v>0</v>
      </c>
      <c r="AH447" s="1"/>
    </row>
    <row r="448" spans="5:34" x14ac:dyDescent="0.35">
      <c r="E448" t="e">
        <f t="shared" ref="E448" si="593">(F448-F447)/F447</f>
        <v>#DIV/0!</v>
      </c>
      <c r="F448" t="e">
        <f t="shared" si="553"/>
        <v>#DIV/0!</v>
      </c>
      <c r="H448" s="10">
        <f t="shared" si="543"/>
        <v>44301</v>
      </c>
      <c r="I448">
        <v>421</v>
      </c>
      <c r="J448">
        <f t="shared" si="544"/>
        <v>5159543.0163777396</v>
      </c>
      <c r="K448">
        <f t="shared" si="533"/>
        <v>0</v>
      </c>
      <c r="L448">
        <f t="shared" si="545"/>
        <v>0</v>
      </c>
      <c r="M448">
        <f t="shared" si="534"/>
        <v>0</v>
      </c>
      <c r="N448">
        <f t="shared" si="546"/>
        <v>0</v>
      </c>
      <c r="O448">
        <f t="shared" si="547"/>
        <v>0</v>
      </c>
      <c r="P448">
        <f t="shared" si="535"/>
        <v>0</v>
      </c>
      <c r="Q448">
        <f t="shared" si="536"/>
        <v>0</v>
      </c>
      <c r="R448">
        <f t="shared" si="537"/>
        <v>0</v>
      </c>
      <c r="S448">
        <f t="shared" si="548"/>
        <v>1</v>
      </c>
      <c r="T448">
        <f>IF(I448&gt;$J$5,VLOOKUP(I448-$J$5,I$27:K$568,3,FALSE),0)</f>
        <v>0</v>
      </c>
      <c r="U448">
        <f>IF(I448&gt;$J$6,VLOOKUP(I448-$J$6,I$27:J$568,2,FALSE),0)</f>
        <v>5159543.0163777396</v>
      </c>
      <c r="V448">
        <f t="shared" si="554"/>
        <v>0</v>
      </c>
      <c r="W448">
        <f t="shared" si="549"/>
        <v>0</v>
      </c>
      <c r="X448">
        <f t="shared" si="550"/>
        <v>0</v>
      </c>
      <c r="Y448">
        <f t="shared" si="555"/>
        <v>245718.94199221575</v>
      </c>
      <c r="Z448">
        <f t="shared" si="556"/>
        <v>4913824.0743855229</v>
      </c>
      <c r="AA448">
        <f t="shared" si="557"/>
        <v>4695184.1449037436</v>
      </c>
      <c r="AB448">
        <f t="shared" si="538"/>
        <v>2840456.9836222604</v>
      </c>
      <c r="AC448">
        <f t="shared" si="539"/>
        <v>7754281.0580077842</v>
      </c>
      <c r="AD448">
        <f t="shared" si="540"/>
        <v>-2564804.974747695</v>
      </c>
      <c r="AE448">
        <f t="shared" si="587"/>
        <v>-0.3307598674282049</v>
      </c>
      <c r="AF448">
        <f t="shared" si="541"/>
        <v>2840456.9836222604</v>
      </c>
      <c r="AG448">
        <f t="shared" si="551"/>
        <v>0</v>
      </c>
      <c r="AH448" s="1"/>
    </row>
    <row r="449" spans="5:34" x14ac:dyDescent="0.35">
      <c r="E449" t="e">
        <f t="shared" ref="E449" si="594">(F449-F448)/F448</f>
        <v>#DIV/0!</v>
      </c>
      <c r="F449" t="e">
        <f t="shared" si="553"/>
        <v>#DIV/0!</v>
      </c>
      <c r="H449" s="10">
        <f t="shared" si="543"/>
        <v>44302</v>
      </c>
      <c r="I449">
        <v>422</v>
      </c>
      <c r="J449">
        <f t="shared" si="544"/>
        <v>5159543.0163777396</v>
      </c>
      <c r="K449">
        <f t="shared" si="533"/>
        <v>0</v>
      </c>
      <c r="L449">
        <f t="shared" si="545"/>
        <v>0</v>
      </c>
      <c r="M449">
        <f t="shared" si="534"/>
        <v>0</v>
      </c>
      <c r="N449">
        <f t="shared" si="546"/>
        <v>0</v>
      </c>
      <c r="O449">
        <f t="shared" si="547"/>
        <v>0</v>
      </c>
      <c r="P449">
        <f t="shared" si="535"/>
        <v>0</v>
      </c>
      <c r="Q449">
        <f t="shared" si="536"/>
        <v>0</v>
      </c>
      <c r="R449">
        <f t="shared" si="537"/>
        <v>0</v>
      </c>
      <c r="S449">
        <f t="shared" si="548"/>
        <v>1</v>
      </c>
      <c r="T449">
        <f>IF(I449&gt;$J$5,VLOOKUP(I449-$J$5,I$27:K$568,3,FALSE),0)</f>
        <v>0</v>
      </c>
      <c r="U449">
        <f>IF(I449&gt;$J$6,VLOOKUP(I449-$J$6,I$27:J$568,2,FALSE),0)</f>
        <v>5159543.0163777396</v>
      </c>
      <c r="V449">
        <f t="shared" si="554"/>
        <v>0</v>
      </c>
      <c r="W449">
        <f t="shared" si="549"/>
        <v>0</v>
      </c>
      <c r="X449">
        <f t="shared" si="550"/>
        <v>0</v>
      </c>
      <c r="Y449">
        <f t="shared" si="555"/>
        <v>245718.94199221575</v>
      </c>
      <c r="Z449">
        <f t="shared" si="556"/>
        <v>4913824.0743855229</v>
      </c>
      <c r="AA449">
        <f t="shared" si="557"/>
        <v>4695184.1449037436</v>
      </c>
      <c r="AB449">
        <f t="shared" si="538"/>
        <v>2840456.9836222604</v>
      </c>
      <c r="AC449">
        <f t="shared" si="539"/>
        <v>7754281.0580077842</v>
      </c>
      <c r="AD449">
        <f t="shared" si="540"/>
        <v>-2564804.974747695</v>
      </c>
      <c r="AE449">
        <f t="shared" si="587"/>
        <v>-0.3307598674282049</v>
      </c>
      <c r="AF449">
        <f t="shared" si="541"/>
        <v>2840456.9836222604</v>
      </c>
      <c r="AG449">
        <f t="shared" si="551"/>
        <v>0</v>
      </c>
      <c r="AH449" s="1"/>
    </row>
    <row r="450" spans="5:34" x14ac:dyDescent="0.35">
      <c r="E450" t="e">
        <f t="shared" ref="E450" si="595">(F450-F449)/F449</f>
        <v>#DIV/0!</v>
      </c>
      <c r="F450" t="e">
        <f t="shared" si="553"/>
        <v>#DIV/0!</v>
      </c>
      <c r="H450" s="10">
        <f t="shared" si="543"/>
        <v>44303</v>
      </c>
      <c r="I450">
        <v>423</v>
      </c>
      <c r="J450">
        <f t="shared" si="544"/>
        <v>5159543.0163777396</v>
      </c>
      <c r="K450">
        <f t="shared" si="533"/>
        <v>0</v>
      </c>
      <c r="L450">
        <f t="shared" si="545"/>
        <v>0</v>
      </c>
      <c r="M450">
        <f t="shared" si="534"/>
        <v>0</v>
      </c>
      <c r="N450">
        <f t="shared" si="546"/>
        <v>0</v>
      </c>
      <c r="O450">
        <f t="shared" si="547"/>
        <v>0</v>
      </c>
      <c r="P450">
        <f t="shared" si="535"/>
        <v>0</v>
      </c>
      <c r="Q450">
        <f t="shared" si="536"/>
        <v>0</v>
      </c>
      <c r="R450">
        <f t="shared" si="537"/>
        <v>0</v>
      </c>
      <c r="S450">
        <f t="shared" si="548"/>
        <v>1</v>
      </c>
      <c r="T450">
        <f>IF(I450&gt;$J$5,VLOOKUP(I450-$J$5,I$27:K$568,3,FALSE),0)</f>
        <v>0</v>
      </c>
      <c r="U450">
        <f>IF(I450&gt;$J$6,VLOOKUP(I450-$J$6,I$27:J$568,2,FALSE),0)</f>
        <v>5159543.0163777396</v>
      </c>
      <c r="V450">
        <f t="shared" si="554"/>
        <v>0</v>
      </c>
      <c r="W450">
        <f t="shared" si="549"/>
        <v>0</v>
      </c>
      <c r="X450">
        <f t="shared" si="550"/>
        <v>0</v>
      </c>
      <c r="Y450">
        <f t="shared" si="555"/>
        <v>245718.94199221575</v>
      </c>
      <c r="Z450">
        <f t="shared" si="556"/>
        <v>4913824.0743855229</v>
      </c>
      <c r="AA450">
        <f t="shared" si="557"/>
        <v>4695184.1449037436</v>
      </c>
      <c r="AB450">
        <f t="shared" si="538"/>
        <v>2840456.9836222604</v>
      </c>
      <c r="AC450">
        <f t="shared" si="539"/>
        <v>7754281.0580077842</v>
      </c>
      <c r="AD450">
        <f t="shared" si="540"/>
        <v>-2564804.974747695</v>
      </c>
      <c r="AE450">
        <f t="shared" si="587"/>
        <v>-0.3307598674282049</v>
      </c>
      <c r="AF450">
        <f t="shared" si="541"/>
        <v>2840456.9836222604</v>
      </c>
      <c r="AG450">
        <f t="shared" si="551"/>
        <v>0</v>
      </c>
      <c r="AH450" s="1"/>
    </row>
    <row r="451" spans="5:34" x14ac:dyDescent="0.35">
      <c r="E451" t="e">
        <f t="shared" ref="E451" si="596">(F451-F450)/F450</f>
        <v>#DIV/0!</v>
      </c>
      <c r="F451" t="e">
        <f t="shared" si="553"/>
        <v>#DIV/0!</v>
      </c>
      <c r="H451" s="10">
        <f t="shared" si="543"/>
        <v>44304</v>
      </c>
      <c r="I451">
        <v>424</v>
      </c>
      <c r="J451">
        <f t="shared" si="544"/>
        <v>5159543.0163777396</v>
      </c>
      <c r="K451">
        <f t="shared" si="533"/>
        <v>0</v>
      </c>
      <c r="L451">
        <f t="shared" si="545"/>
        <v>0</v>
      </c>
      <c r="M451">
        <f t="shared" si="534"/>
        <v>0</v>
      </c>
      <c r="N451">
        <f t="shared" si="546"/>
        <v>0</v>
      </c>
      <c r="O451">
        <f t="shared" si="547"/>
        <v>0</v>
      </c>
      <c r="P451">
        <f t="shared" si="535"/>
        <v>0</v>
      </c>
      <c r="Q451">
        <f t="shared" si="536"/>
        <v>0</v>
      </c>
      <c r="R451">
        <f t="shared" si="537"/>
        <v>0</v>
      </c>
      <c r="S451">
        <f t="shared" si="548"/>
        <v>1</v>
      </c>
      <c r="T451">
        <f>IF(I451&gt;$J$5,VLOOKUP(I451-$J$5,I$27:K$568,3,FALSE),0)</f>
        <v>0</v>
      </c>
      <c r="U451">
        <f>IF(I451&gt;$J$6,VLOOKUP(I451-$J$6,I$27:J$568,2,FALSE),0)</f>
        <v>5159543.0163777396</v>
      </c>
      <c r="V451">
        <f t="shared" si="554"/>
        <v>0</v>
      </c>
      <c r="W451">
        <f t="shared" si="549"/>
        <v>0</v>
      </c>
      <c r="X451">
        <f t="shared" si="550"/>
        <v>0</v>
      </c>
      <c r="Y451">
        <f t="shared" si="555"/>
        <v>245718.94199221575</v>
      </c>
      <c r="Z451">
        <f t="shared" si="556"/>
        <v>4913824.0743855229</v>
      </c>
      <c r="AA451">
        <f t="shared" si="557"/>
        <v>4695184.1449037436</v>
      </c>
      <c r="AB451">
        <f t="shared" si="538"/>
        <v>2840456.9836222604</v>
      </c>
      <c r="AC451">
        <f t="shared" si="539"/>
        <v>7754281.0580077842</v>
      </c>
      <c r="AD451">
        <f t="shared" si="540"/>
        <v>-2564804.974747695</v>
      </c>
      <c r="AE451">
        <f t="shared" si="587"/>
        <v>-0.3307598674282049</v>
      </c>
      <c r="AF451">
        <f t="shared" si="541"/>
        <v>2840456.9836222604</v>
      </c>
      <c r="AG451">
        <f t="shared" si="551"/>
        <v>0</v>
      </c>
      <c r="AH451" s="1"/>
    </row>
    <row r="452" spans="5:34" x14ac:dyDescent="0.35">
      <c r="E452" t="e">
        <f t="shared" ref="E452" si="597">(F452-F451)/F451</f>
        <v>#DIV/0!</v>
      </c>
      <c r="F452" t="e">
        <f t="shared" si="553"/>
        <v>#DIV/0!</v>
      </c>
      <c r="H452" s="10">
        <f t="shared" si="543"/>
        <v>44305</v>
      </c>
      <c r="I452">
        <v>425</v>
      </c>
      <c r="J452">
        <f t="shared" si="544"/>
        <v>5159543.0163777396</v>
      </c>
      <c r="K452">
        <f t="shared" si="533"/>
        <v>0</v>
      </c>
      <c r="L452">
        <f t="shared" si="545"/>
        <v>0</v>
      </c>
      <c r="M452">
        <f t="shared" si="534"/>
        <v>0</v>
      </c>
      <c r="N452">
        <f t="shared" si="546"/>
        <v>0</v>
      </c>
      <c r="O452">
        <f t="shared" si="547"/>
        <v>0</v>
      </c>
      <c r="P452">
        <f t="shared" si="535"/>
        <v>0</v>
      </c>
      <c r="Q452">
        <f t="shared" si="536"/>
        <v>0</v>
      </c>
      <c r="R452">
        <f t="shared" si="537"/>
        <v>0</v>
      </c>
      <c r="S452">
        <f t="shared" si="548"/>
        <v>1</v>
      </c>
      <c r="T452">
        <f>IF(I452&gt;$J$5,VLOOKUP(I452-$J$5,I$27:K$568,3,FALSE),0)</f>
        <v>0</v>
      </c>
      <c r="U452">
        <f>IF(I452&gt;$J$6,VLOOKUP(I452-$J$6,I$27:J$568,2,FALSE),0)</f>
        <v>5159543.0163777396</v>
      </c>
      <c r="V452">
        <f t="shared" si="554"/>
        <v>0</v>
      </c>
      <c r="W452">
        <f t="shared" si="549"/>
        <v>0</v>
      </c>
      <c r="X452">
        <f t="shared" si="550"/>
        <v>0</v>
      </c>
      <c r="Y452">
        <f t="shared" si="555"/>
        <v>245718.94199221575</v>
      </c>
      <c r="Z452">
        <f t="shared" si="556"/>
        <v>4913824.0743855229</v>
      </c>
      <c r="AA452">
        <f t="shared" si="557"/>
        <v>4695184.1449037436</v>
      </c>
      <c r="AB452">
        <f t="shared" si="538"/>
        <v>2840456.9836222604</v>
      </c>
      <c r="AC452">
        <f t="shared" si="539"/>
        <v>7754281.0580077842</v>
      </c>
      <c r="AD452">
        <f t="shared" si="540"/>
        <v>-2564804.974747695</v>
      </c>
      <c r="AE452">
        <f t="shared" si="587"/>
        <v>-0.3307598674282049</v>
      </c>
      <c r="AF452">
        <f t="shared" si="541"/>
        <v>2840456.9836222604</v>
      </c>
      <c r="AG452">
        <f t="shared" si="551"/>
        <v>0</v>
      </c>
      <c r="AH452" s="1"/>
    </row>
    <row r="453" spans="5:34" x14ac:dyDescent="0.35">
      <c r="E453" t="e">
        <f t="shared" ref="E453" si="598">(F453-F452)/F452</f>
        <v>#DIV/0!</v>
      </c>
      <c r="F453" t="e">
        <f t="shared" si="553"/>
        <v>#DIV/0!</v>
      </c>
      <c r="H453" s="10">
        <f t="shared" si="543"/>
        <v>44306</v>
      </c>
      <c r="I453">
        <v>426</v>
      </c>
      <c r="J453">
        <f t="shared" si="544"/>
        <v>5159543.0163777396</v>
      </c>
      <c r="K453">
        <f t="shared" si="533"/>
        <v>0</v>
      </c>
      <c r="L453">
        <f t="shared" si="545"/>
        <v>0</v>
      </c>
      <c r="M453">
        <f t="shared" si="534"/>
        <v>0</v>
      </c>
      <c r="N453">
        <f t="shared" si="546"/>
        <v>0</v>
      </c>
      <c r="O453">
        <f t="shared" si="547"/>
        <v>0</v>
      </c>
      <c r="P453">
        <f t="shared" si="535"/>
        <v>0</v>
      </c>
      <c r="Q453">
        <f t="shared" si="536"/>
        <v>0</v>
      </c>
      <c r="R453">
        <f t="shared" si="537"/>
        <v>0</v>
      </c>
      <c r="S453">
        <f t="shared" si="548"/>
        <v>1</v>
      </c>
      <c r="T453">
        <f>IF(I453&gt;$J$5,VLOOKUP(I453-$J$5,I$27:K$568,3,FALSE),0)</f>
        <v>0</v>
      </c>
      <c r="U453">
        <f>IF(I453&gt;$J$6,VLOOKUP(I453-$J$6,I$27:J$568,2,FALSE),0)</f>
        <v>5159543.0163777396</v>
      </c>
      <c r="V453">
        <f t="shared" si="554"/>
        <v>0</v>
      </c>
      <c r="W453">
        <f t="shared" si="549"/>
        <v>0</v>
      </c>
      <c r="X453">
        <f t="shared" si="550"/>
        <v>0</v>
      </c>
      <c r="Y453">
        <f t="shared" si="555"/>
        <v>245718.94199221575</v>
      </c>
      <c r="Z453">
        <f t="shared" si="556"/>
        <v>4913824.0743855229</v>
      </c>
      <c r="AA453">
        <f t="shared" si="557"/>
        <v>4695184.1449037436</v>
      </c>
      <c r="AB453">
        <f t="shared" si="538"/>
        <v>2840456.9836222604</v>
      </c>
      <c r="AC453">
        <f t="shared" si="539"/>
        <v>7754281.0580077842</v>
      </c>
      <c r="AD453">
        <f t="shared" si="540"/>
        <v>-2564804.974747695</v>
      </c>
      <c r="AE453">
        <f t="shared" si="587"/>
        <v>-0.3307598674282049</v>
      </c>
      <c r="AF453">
        <f t="shared" si="541"/>
        <v>2840456.9836222604</v>
      </c>
      <c r="AG453">
        <f t="shared" si="551"/>
        <v>0</v>
      </c>
      <c r="AH453" s="1"/>
    </row>
    <row r="454" spans="5:34" x14ac:dyDescent="0.35">
      <c r="E454" t="e">
        <f t="shared" ref="E454" si="599">(F454-F453)/F453</f>
        <v>#DIV/0!</v>
      </c>
      <c r="F454" t="e">
        <f t="shared" si="553"/>
        <v>#DIV/0!</v>
      </c>
      <c r="H454" s="10">
        <f t="shared" si="543"/>
        <v>44307</v>
      </c>
      <c r="I454">
        <v>427</v>
      </c>
      <c r="J454">
        <f t="shared" si="544"/>
        <v>5159543.0163777396</v>
      </c>
      <c r="K454">
        <f t="shared" si="533"/>
        <v>0</v>
      </c>
      <c r="L454">
        <f t="shared" si="545"/>
        <v>0</v>
      </c>
      <c r="M454">
        <f t="shared" si="534"/>
        <v>0</v>
      </c>
      <c r="N454">
        <f t="shared" si="546"/>
        <v>0</v>
      </c>
      <c r="O454">
        <f t="shared" si="547"/>
        <v>0</v>
      </c>
      <c r="P454">
        <f t="shared" si="535"/>
        <v>0</v>
      </c>
      <c r="Q454">
        <f t="shared" si="536"/>
        <v>0</v>
      </c>
      <c r="R454">
        <f t="shared" si="537"/>
        <v>0</v>
      </c>
      <c r="S454">
        <f t="shared" si="548"/>
        <v>1</v>
      </c>
      <c r="T454">
        <f>IF(I454&gt;$J$5,VLOOKUP(I454-$J$5,I$27:K$568,3,FALSE),0)</f>
        <v>0</v>
      </c>
      <c r="U454">
        <f>IF(I454&gt;$J$6,VLOOKUP(I454-$J$6,I$27:J$568,2,FALSE),0)</f>
        <v>5159543.0163777396</v>
      </c>
      <c r="V454">
        <f t="shared" si="554"/>
        <v>0</v>
      </c>
      <c r="W454">
        <f t="shared" si="549"/>
        <v>0</v>
      </c>
      <c r="X454">
        <f t="shared" si="550"/>
        <v>0</v>
      </c>
      <c r="Y454">
        <f t="shared" si="555"/>
        <v>245718.94199221575</v>
      </c>
      <c r="Z454">
        <f t="shared" si="556"/>
        <v>4913824.0743855229</v>
      </c>
      <c r="AA454">
        <f t="shared" si="557"/>
        <v>4695184.1449037436</v>
      </c>
      <c r="AB454">
        <f t="shared" si="538"/>
        <v>2840456.9836222604</v>
      </c>
      <c r="AC454">
        <f t="shared" si="539"/>
        <v>7754281.0580077842</v>
      </c>
      <c r="AD454">
        <f t="shared" si="540"/>
        <v>-2564804.974747695</v>
      </c>
      <c r="AE454">
        <f t="shared" si="587"/>
        <v>-0.3307598674282049</v>
      </c>
      <c r="AF454">
        <f t="shared" si="541"/>
        <v>2840456.9836222604</v>
      </c>
      <c r="AG454">
        <f t="shared" si="551"/>
        <v>0</v>
      </c>
      <c r="AH454" s="1"/>
    </row>
    <row r="455" spans="5:34" x14ac:dyDescent="0.35">
      <c r="E455" t="e">
        <f t="shared" ref="E455" si="600">(F455-F454)/F454</f>
        <v>#DIV/0!</v>
      </c>
      <c r="F455" t="e">
        <f t="shared" si="553"/>
        <v>#DIV/0!</v>
      </c>
      <c r="H455" s="10">
        <f t="shared" si="543"/>
        <v>44308</v>
      </c>
      <c r="I455">
        <v>428</v>
      </c>
      <c r="J455">
        <f t="shared" si="544"/>
        <v>5159543.0163777396</v>
      </c>
      <c r="K455">
        <f t="shared" si="533"/>
        <v>0</v>
      </c>
      <c r="L455">
        <f t="shared" si="545"/>
        <v>0</v>
      </c>
      <c r="M455">
        <f t="shared" si="534"/>
        <v>0</v>
      </c>
      <c r="N455">
        <f t="shared" si="546"/>
        <v>0</v>
      </c>
      <c r="O455">
        <f t="shared" si="547"/>
        <v>0</v>
      </c>
      <c r="P455">
        <f t="shared" si="535"/>
        <v>0</v>
      </c>
      <c r="Q455">
        <f t="shared" si="536"/>
        <v>0</v>
      </c>
      <c r="R455">
        <f t="shared" si="537"/>
        <v>0</v>
      </c>
      <c r="S455">
        <f t="shared" si="548"/>
        <v>1</v>
      </c>
      <c r="T455">
        <f>IF(I455&gt;$J$5,VLOOKUP(I455-$J$5,I$27:K$568,3,FALSE),0)</f>
        <v>0</v>
      </c>
      <c r="U455">
        <f>IF(I455&gt;$J$6,VLOOKUP(I455-$J$6,I$27:J$568,2,FALSE),0)</f>
        <v>5159543.0163777396</v>
      </c>
      <c r="V455">
        <f t="shared" si="554"/>
        <v>0</v>
      </c>
      <c r="W455">
        <f t="shared" si="549"/>
        <v>0</v>
      </c>
      <c r="X455">
        <f t="shared" si="550"/>
        <v>0</v>
      </c>
      <c r="Y455">
        <f t="shared" si="555"/>
        <v>245718.94199221575</v>
      </c>
      <c r="Z455">
        <f t="shared" si="556"/>
        <v>4913824.0743855229</v>
      </c>
      <c r="AA455">
        <f t="shared" si="557"/>
        <v>4695184.1449037436</v>
      </c>
      <c r="AB455">
        <f t="shared" si="538"/>
        <v>2840456.9836222604</v>
      </c>
      <c r="AC455">
        <f t="shared" si="539"/>
        <v>7754281.0580077842</v>
      </c>
      <c r="AD455">
        <f t="shared" si="540"/>
        <v>-2564804.974747695</v>
      </c>
      <c r="AE455">
        <f t="shared" si="587"/>
        <v>-0.3307598674282049</v>
      </c>
      <c r="AF455">
        <f t="shared" si="541"/>
        <v>2840456.9836222604</v>
      </c>
      <c r="AG455">
        <f t="shared" si="551"/>
        <v>0</v>
      </c>
      <c r="AH455" s="1"/>
    </row>
    <row r="456" spans="5:34" x14ac:dyDescent="0.35">
      <c r="E456" t="e">
        <f t="shared" ref="E456" si="601">(F456-F455)/F455</f>
        <v>#DIV/0!</v>
      </c>
      <c r="F456" t="e">
        <f t="shared" si="553"/>
        <v>#DIV/0!</v>
      </c>
      <c r="H456" s="10">
        <f t="shared" si="543"/>
        <v>44309</v>
      </c>
      <c r="I456">
        <v>429</v>
      </c>
      <c r="J456">
        <f t="shared" si="544"/>
        <v>5159543.0163777396</v>
      </c>
      <c r="K456">
        <f t="shared" si="533"/>
        <v>0</v>
      </c>
      <c r="L456">
        <f t="shared" si="545"/>
        <v>0</v>
      </c>
      <c r="M456">
        <f t="shared" si="534"/>
        <v>0</v>
      </c>
      <c r="N456">
        <f t="shared" si="546"/>
        <v>0</v>
      </c>
      <c r="O456">
        <f t="shared" si="547"/>
        <v>0</v>
      </c>
      <c r="P456">
        <f t="shared" si="535"/>
        <v>0</v>
      </c>
      <c r="Q456">
        <f t="shared" si="536"/>
        <v>0</v>
      </c>
      <c r="R456">
        <f t="shared" si="537"/>
        <v>0</v>
      </c>
      <c r="S456">
        <f t="shared" si="548"/>
        <v>1</v>
      </c>
      <c r="T456">
        <f>IF(I456&gt;$J$5,VLOOKUP(I456-$J$5,I$27:K$568,3,FALSE),0)</f>
        <v>0</v>
      </c>
      <c r="U456">
        <f>IF(I456&gt;$J$6,VLOOKUP(I456-$J$6,I$27:J$568,2,FALSE),0)</f>
        <v>5159543.0163777396</v>
      </c>
      <c r="V456">
        <f t="shared" si="554"/>
        <v>0</v>
      </c>
      <c r="W456">
        <f t="shared" si="549"/>
        <v>0</v>
      </c>
      <c r="X456">
        <f t="shared" si="550"/>
        <v>0</v>
      </c>
      <c r="Y456">
        <f t="shared" si="555"/>
        <v>245718.94199221575</v>
      </c>
      <c r="Z456">
        <f t="shared" si="556"/>
        <v>4913824.0743855229</v>
      </c>
      <c r="AA456">
        <f t="shared" si="557"/>
        <v>4695184.1449037436</v>
      </c>
      <c r="AB456">
        <f t="shared" si="538"/>
        <v>2840456.9836222604</v>
      </c>
      <c r="AC456">
        <f t="shared" si="539"/>
        <v>7754281.0580077842</v>
      </c>
      <c r="AD456">
        <f t="shared" si="540"/>
        <v>-2564804.974747695</v>
      </c>
      <c r="AE456">
        <f t="shared" si="587"/>
        <v>-0.3307598674282049</v>
      </c>
      <c r="AF456">
        <f t="shared" si="541"/>
        <v>2840456.9836222604</v>
      </c>
      <c r="AG456">
        <f t="shared" si="551"/>
        <v>0</v>
      </c>
      <c r="AH456" s="1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E86-8E6C-41F1-8C66-3ED4ACD580A6}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5 B 6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B 5 B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Q e l A o i k e 4 D g A A A B E A A A A T A B w A R m 9 y b X V s Y X M v U 2 V j d G l v b j E u b S C i G A A o o B Q A A A A A A A A A A A A A A A A A A A A A A A A A A A A r T k 0 u y c z P U w i G 0 I b W A F B L A Q I t A B Q A A g A I A A e Q e l D a w M Q G p w A A A P g A A A A S A A A A A A A A A A A A A A A A A A A A A A B D b 2 5 m a W c v U G F j a 2 F n Z S 5 4 b W x Q S w E C L Q A U A A I A C A A H k H p Q D 8 r p q 6 Q A A A D p A A A A E w A A A A A A A A A A A A A A A A D z A A A A W 0 N v b n R l b n R f V H l w Z X N d L n h t b F B L A Q I t A B Q A A g A I A A e Q e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n 6 V H 8 1 U t R q f M D u 0 0 + S C M A A A A A A I A A A A A A B B m A A A A A Q A A I A A A A E b B 7 Y X g M Z w r c V G 1 W m b f i d X p 0 + e E L B R X V i I X x i N j M J E y A A A A A A 6 A A A A A A g A A I A A A A K 4 W C I x 1 F P 5 p 3 B s B m o b m b w k 1 8 o U / X 7 7 l + i x S 3 I Q r L Y a 0 U A A A A J G R J 2 u h p V s A N w K J b f J v 4 b Z i K G e K y / q L A 9 G l v J g 7 3 2 P 3 x E s w a c + W p V T B 8 r E + s / t s a K i O j I i T l T B L z Q 9 U A d 9 1 m k V z Q 8 8 O b k H i o h Z L w y W S 1 T L Z Q A A A A J i y + b O H u w w k N 8 n b M q V H Y B g n 9 O 0 H 9 C p T A A / l l Y e w 2 u / 7 m Q S N s f d S w J H l 2 v i d 7 w S 2 6 b E a X b M 2 2 8 H o C S z 4 A v d p n E o = < / D a t a M a s h u p > 
</file>

<file path=customXml/itemProps1.xml><?xml version="1.0" encoding="utf-8"?>
<ds:datastoreItem xmlns:ds="http://schemas.openxmlformats.org/officeDocument/2006/customXml" ds:itemID="{76A09177-9F32-406A-8C67-521128904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2020-03-29T09:09:11Z</dcterms:modified>
</cp:coreProperties>
</file>