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F925477C-39CF-453F-A7CC-9E48ED8BC17E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</sheets>
  <definedNames>
    <definedName name="solver_adj" localSheetId="0" hidden="1">Tabelle1!$F$4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Tabelle1!$F$4</definedName>
    <definedName name="solver_lhs2" localSheetId="0" hidden="1">Tabelle1!$F$4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Tabelle1!$A$20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7" i="1" l="1"/>
  <c r="AB237" i="1"/>
  <c r="E238" i="1"/>
  <c r="AB238" i="1"/>
  <c r="E239" i="1"/>
  <c r="AB239" i="1"/>
  <c r="E240" i="1"/>
  <c r="AB240" i="1"/>
  <c r="E241" i="1"/>
  <c r="AB241" i="1"/>
  <c r="E242" i="1"/>
  <c r="AB242" i="1"/>
  <c r="E243" i="1"/>
  <c r="AB243" i="1"/>
  <c r="E244" i="1"/>
  <c r="AB244" i="1"/>
  <c r="E245" i="1"/>
  <c r="AB245" i="1"/>
  <c r="E246" i="1"/>
  <c r="AB246" i="1"/>
  <c r="E247" i="1"/>
  <c r="AB247" i="1"/>
  <c r="E248" i="1"/>
  <c r="AB248" i="1"/>
  <c r="E249" i="1"/>
  <c r="AB249" i="1"/>
  <c r="E250" i="1"/>
  <c r="AB250" i="1"/>
  <c r="E251" i="1"/>
  <c r="AB251" i="1"/>
  <c r="E252" i="1"/>
  <c r="AB252" i="1"/>
  <c r="E253" i="1"/>
  <c r="AB253" i="1"/>
  <c r="E254" i="1"/>
  <c r="AB254" i="1"/>
  <c r="E255" i="1"/>
  <c r="AB255" i="1"/>
  <c r="E256" i="1"/>
  <c r="AB256" i="1"/>
  <c r="E257" i="1"/>
  <c r="AB257" i="1"/>
  <c r="E258" i="1"/>
  <c r="AB258" i="1"/>
  <c r="E259" i="1"/>
  <c r="AB259" i="1"/>
  <c r="E260" i="1"/>
  <c r="AB260" i="1"/>
  <c r="E261" i="1"/>
  <c r="AB261" i="1"/>
  <c r="E262" i="1"/>
  <c r="AB262" i="1"/>
  <c r="E263" i="1"/>
  <c r="AB263" i="1"/>
  <c r="E264" i="1"/>
  <c r="AB264" i="1"/>
  <c r="E265" i="1"/>
  <c r="AB265" i="1"/>
  <c r="E266" i="1"/>
  <c r="AB266" i="1"/>
  <c r="E267" i="1"/>
  <c r="AB267" i="1"/>
  <c r="E268" i="1"/>
  <c r="AB268" i="1"/>
  <c r="E269" i="1"/>
  <c r="AB269" i="1"/>
  <c r="E270" i="1"/>
  <c r="AB270" i="1"/>
  <c r="E271" i="1"/>
  <c r="AB271" i="1"/>
  <c r="E272" i="1"/>
  <c r="AB272" i="1"/>
  <c r="E273" i="1"/>
  <c r="AB273" i="1"/>
  <c r="E274" i="1"/>
  <c r="AB274" i="1"/>
  <c r="E275" i="1"/>
  <c r="AB275" i="1"/>
  <c r="E276" i="1"/>
  <c r="AB276" i="1"/>
  <c r="E277" i="1"/>
  <c r="AB277" i="1"/>
  <c r="E278" i="1"/>
  <c r="AB278" i="1"/>
  <c r="E279" i="1"/>
  <c r="AB279" i="1"/>
  <c r="E280" i="1"/>
  <c r="AB280" i="1"/>
  <c r="E281" i="1"/>
  <c r="AB281" i="1"/>
  <c r="E282" i="1"/>
  <c r="AB282" i="1"/>
  <c r="E283" i="1"/>
  <c r="AB283" i="1"/>
  <c r="E284" i="1"/>
  <c r="AB284" i="1"/>
  <c r="E285" i="1"/>
  <c r="AB285" i="1"/>
  <c r="E286" i="1"/>
  <c r="AB286" i="1"/>
  <c r="E287" i="1"/>
  <c r="AB287" i="1"/>
  <c r="E288" i="1"/>
  <c r="AB288" i="1"/>
  <c r="E289" i="1"/>
  <c r="AB289" i="1"/>
  <c r="E290" i="1"/>
  <c r="AB290" i="1"/>
  <c r="E291" i="1"/>
  <c r="AB291" i="1"/>
  <c r="E292" i="1"/>
  <c r="AB292" i="1"/>
  <c r="E293" i="1"/>
  <c r="AB293" i="1"/>
  <c r="E294" i="1"/>
  <c r="AB294" i="1"/>
  <c r="E295" i="1"/>
  <c r="AB295" i="1"/>
  <c r="E296" i="1"/>
  <c r="AB296" i="1"/>
  <c r="E297" i="1"/>
  <c r="AB297" i="1"/>
  <c r="E298" i="1"/>
  <c r="AB298" i="1"/>
  <c r="E299" i="1"/>
  <c r="AB299" i="1"/>
  <c r="E300" i="1"/>
  <c r="AB300" i="1"/>
  <c r="E301" i="1"/>
  <c r="AB301" i="1"/>
  <c r="E302" i="1"/>
  <c r="AB302" i="1"/>
  <c r="E303" i="1"/>
  <c r="AB303" i="1"/>
  <c r="E304" i="1"/>
  <c r="AB304" i="1"/>
  <c r="E305" i="1"/>
  <c r="AB305" i="1"/>
  <c r="E306" i="1"/>
  <c r="AB306" i="1"/>
  <c r="E307" i="1"/>
  <c r="AB307" i="1"/>
  <c r="E308" i="1"/>
  <c r="AB308" i="1"/>
  <c r="E309" i="1"/>
  <c r="AB309" i="1"/>
  <c r="E310" i="1"/>
  <c r="AB310" i="1"/>
  <c r="E311" i="1"/>
  <c r="AB311" i="1"/>
  <c r="E312" i="1"/>
  <c r="AB312" i="1"/>
  <c r="E313" i="1"/>
  <c r="AB313" i="1"/>
  <c r="E314" i="1"/>
  <c r="AB314" i="1"/>
  <c r="E315" i="1"/>
  <c r="AB315" i="1"/>
  <c r="E316" i="1"/>
  <c r="AB316" i="1"/>
  <c r="E317" i="1"/>
  <c r="AB317" i="1"/>
  <c r="E318" i="1"/>
  <c r="AB318" i="1"/>
  <c r="E319" i="1"/>
  <c r="AB319" i="1"/>
  <c r="E320" i="1"/>
  <c r="AB320" i="1"/>
  <c r="E321" i="1"/>
  <c r="AB321" i="1"/>
  <c r="E322" i="1"/>
  <c r="AB322" i="1"/>
  <c r="E323" i="1"/>
  <c r="AB323" i="1"/>
  <c r="E324" i="1"/>
  <c r="AB324" i="1"/>
  <c r="E325" i="1"/>
  <c r="AB325" i="1"/>
  <c r="E326" i="1"/>
  <c r="AB326" i="1"/>
  <c r="E327" i="1"/>
  <c r="AB327" i="1"/>
  <c r="E328" i="1"/>
  <c r="AB328" i="1"/>
  <c r="E329" i="1"/>
  <c r="AB329" i="1"/>
  <c r="E330" i="1"/>
  <c r="AB330" i="1"/>
  <c r="E331" i="1"/>
  <c r="AB331" i="1"/>
  <c r="E332" i="1"/>
  <c r="AB332" i="1"/>
  <c r="E333" i="1"/>
  <c r="AB333" i="1"/>
  <c r="E334" i="1"/>
  <c r="AB334" i="1"/>
  <c r="E335" i="1"/>
  <c r="AB335" i="1"/>
  <c r="E336" i="1"/>
  <c r="AB336" i="1"/>
  <c r="E337" i="1"/>
  <c r="AB337" i="1"/>
  <c r="E338" i="1"/>
  <c r="AB338" i="1"/>
  <c r="E339" i="1"/>
  <c r="AB339" i="1"/>
  <c r="E340" i="1"/>
  <c r="AB340" i="1"/>
  <c r="E341" i="1"/>
  <c r="AB341" i="1"/>
  <c r="E342" i="1"/>
  <c r="AB342" i="1"/>
  <c r="E343" i="1"/>
  <c r="AB343" i="1"/>
  <c r="E344" i="1"/>
  <c r="AB344" i="1"/>
  <c r="E345" i="1"/>
  <c r="AB345" i="1"/>
  <c r="E346" i="1"/>
  <c r="AB346" i="1"/>
  <c r="E347" i="1"/>
  <c r="AB347" i="1"/>
  <c r="E348" i="1"/>
  <c r="AB348" i="1"/>
  <c r="E349" i="1"/>
  <c r="AB349" i="1"/>
  <c r="E350" i="1"/>
  <c r="AB350" i="1"/>
  <c r="E351" i="1"/>
  <c r="AB351" i="1"/>
  <c r="E352" i="1"/>
  <c r="AB352" i="1"/>
  <c r="E353" i="1"/>
  <c r="AB353" i="1"/>
  <c r="E354" i="1"/>
  <c r="AB354" i="1"/>
  <c r="E355" i="1"/>
  <c r="AB355" i="1"/>
  <c r="E356" i="1"/>
  <c r="AB356" i="1"/>
  <c r="E357" i="1"/>
  <c r="AB357" i="1"/>
  <c r="E358" i="1"/>
  <c r="AB358" i="1"/>
  <c r="E359" i="1"/>
  <c r="AB359" i="1"/>
  <c r="E360" i="1"/>
  <c r="AB360" i="1"/>
  <c r="E361" i="1"/>
  <c r="AB361" i="1"/>
  <c r="E362" i="1"/>
  <c r="AB362" i="1"/>
  <c r="E363" i="1"/>
  <c r="AB363" i="1"/>
  <c r="E364" i="1"/>
  <c r="AB364" i="1"/>
  <c r="E365" i="1"/>
  <c r="AB365" i="1"/>
  <c r="E366" i="1"/>
  <c r="AB366" i="1"/>
  <c r="E367" i="1"/>
  <c r="AB367" i="1"/>
  <c r="E368" i="1"/>
  <c r="AB368" i="1"/>
  <c r="E369" i="1"/>
  <c r="AB369" i="1"/>
  <c r="E370" i="1"/>
  <c r="AB370" i="1"/>
  <c r="E371" i="1"/>
  <c r="AB371" i="1"/>
  <c r="E372" i="1"/>
  <c r="AB372" i="1"/>
  <c r="E373" i="1"/>
  <c r="AB373" i="1"/>
  <c r="E374" i="1"/>
  <c r="AB374" i="1"/>
  <c r="E375" i="1"/>
  <c r="AB375" i="1"/>
  <c r="E376" i="1"/>
  <c r="AB376" i="1"/>
  <c r="E377" i="1"/>
  <c r="AB377" i="1"/>
  <c r="E378" i="1"/>
  <c r="AB378" i="1"/>
  <c r="E379" i="1"/>
  <c r="AB379" i="1"/>
  <c r="E380" i="1"/>
  <c r="AB380" i="1"/>
  <c r="E381" i="1"/>
  <c r="AB381" i="1"/>
  <c r="E382" i="1"/>
  <c r="AB382" i="1"/>
  <c r="E383" i="1"/>
  <c r="AB383" i="1"/>
  <c r="E384" i="1"/>
  <c r="AB384" i="1"/>
  <c r="E385" i="1"/>
  <c r="AB385" i="1"/>
  <c r="E386" i="1"/>
  <c r="AB386" i="1"/>
  <c r="E387" i="1"/>
  <c r="AB387" i="1"/>
  <c r="E388" i="1"/>
  <c r="AB388" i="1"/>
  <c r="E389" i="1"/>
  <c r="AB389" i="1"/>
  <c r="E390" i="1"/>
  <c r="AB390" i="1"/>
  <c r="E391" i="1"/>
  <c r="AB391" i="1"/>
  <c r="E392" i="1"/>
  <c r="AB392" i="1"/>
  <c r="E393" i="1"/>
  <c r="AB393" i="1"/>
  <c r="E394" i="1"/>
  <c r="AB394" i="1"/>
  <c r="E395" i="1"/>
  <c r="AB395" i="1"/>
  <c r="E396" i="1"/>
  <c r="AB396" i="1"/>
  <c r="E397" i="1"/>
  <c r="AB397" i="1"/>
  <c r="E398" i="1"/>
  <c r="AB398" i="1"/>
  <c r="E399" i="1"/>
  <c r="AB399" i="1"/>
  <c r="E400" i="1"/>
  <c r="AB400" i="1"/>
  <c r="E401" i="1"/>
  <c r="AB401" i="1"/>
  <c r="E402" i="1"/>
  <c r="AB402" i="1"/>
  <c r="E403" i="1"/>
  <c r="AB403" i="1"/>
  <c r="E404" i="1"/>
  <c r="AB404" i="1"/>
  <c r="E405" i="1"/>
  <c r="AB405" i="1"/>
  <c r="E406" i="1"/>
  <c r="AB406" i="1"/>
  <c r="E407" i="1"/>
  <c r="AB407" i="1"/>
  <c r="E408" i="1"/>
  <c r="AB408" i="1"/>
  <c r="E409" i="1"/>
  <c r="AB409" i="1"/>
  <c r="E410" i="1"/>
  <c r="AB410" i="1"/>
  <c r="E411" i="1"/>
  <c r="AB411" i="1"/>
  <c r="E412" i="1"/>
  <c r="AB412" i="1"/>
  <c r="E413" i="1"/>
  <c r="AB413" i="1"/>
  <c r="E414" i="1"/>
  <c r="AB414" i="1"/>
  <c r="E415" i="1"/>
  <c r="AB415" i="1"/>
  <c r="E416" i="1"/>
  <c r="AB416" i="1"/>
  <c r="E417" i="1"/>
  <c r="AB417" i="1"/>
  <c r="E418" i="1"/>
  <c r="AB418" i="1"/>
  <c r="E419" i="1"/>
  <c r="AB419" i="1"/>
  <c r="E420" i="1"/>
  <c r="AB420" i="1"/>
  <c r="E421" i="1"/>
  <c r="AB421" i="1"/>
  <c r="E422" i="1"/>
  <c r="AB422" i="1"/>
  <c r="E423" i="1"/>
  <c r="AB423" i="1"/>
  <c r="E424" i="1"/>
  <c r="AB424" i="1"/>
  <c r="E425" i="1"/>
  <c r="AB425" i="1"/>
  <c r="E426" i="1"/>
  <c r="AB426" i="1"/>
  <c r="E427" i="1"/>
  <c r="AB427" i="1"/>
  <c r="E428" i="1"/>
  <c r="AB428" i="1"/>
  <c r="E429" i="1"/>
  <c r="AB429" i="1"/>
  <c r="E430" i="1"/>
  <c r="AB430" i="1"/>
  <c r="E431" i="1"/>
  <c r="AB431" i="1"/>
  <c r="E432" i="1"/>
  <c r="AB432" i="1"/>
  <c r="E433" i="1"/>
  <c r="AB433" i="1"/>
  <c r="E434" i="1"/>
  <c r="AB434" i="1"/>
  <c r="E435" i="1"/>
  <c r="AB435" i="1"/>
  <c r="E436" i="1"/>
  <c r="AB436" i="1"/>
  <c r="E437" i="1"/>
  <c r="AB437" i="1"/>
  <c r="E438" i="1"/>
  <c r="AB438" i="1"/>
  <c r="E439" i="1"/>
  <c r="AB439" i="1"/>
  <c r="E440" i="1"/>
  <c r="AB440" i="1"/>
  <c r="E441" i="1"/>
  <c r="AB441" i="1"/>
  <c r="E442" i="1"/>
  <c r="AB442" i="1"/>
  <c r="E443" i="1"/>
  <c r="AB443" i="1"/>
  <c r="E444" i="1"/>
  <c r="AB444" i="1"/>
  <c r="E445" i="1"/>
  <c r="AB445" i="1"/>
  <c r="E446" i="1"/>
  <c r="AB446" i="1"/>
  <c r="S18" i="1"/>
  <c r="T18" i="1" s="1"/>
  <c r="Y18" i="1"/>
  <c r="E222" i="1" l="1"/>
  <c r="AB222" i="1"/>
  <c r="E223" i="1"/>
  <c r="AB223" i="1"/>
  <c r="E224" i="1"/>
  <c r="AB224" i="1"/>
  <c r="E225" i="1"/>
  <c r="AB225" i="1"/>
  <c r="E226" i="1"/>
  <c r="AB226" i="1"/>
  <c r="E227" i="1"/>
  <c r="AB227" i="1"/>
  <c r="E228" i="1"/>
  <c r="AB228" i="1"/>
  <c r="E229" i="1"/>
  <c r="AB229" i="1"/>
  <c r="E230" i="1"/>
  <c r="AB230" i="1"/>
  <c r="E231" i="1"/>
  <c r="AB231" i="1"/>
  <c r="E232" i="1"/>
  <c r="AB232" i="1"/>
  <c r="E233" i="1"/>
  <c r="AB233" i="1"/>
  <c r="E234" i="1"/>
  <c r="AB234" i="1"/>
  <c r="E235" i="1"/>
  <c r="AB235" i="1"/>
  <c r="E236" i="1"/>
  <c r="AB236" i="1"/>
  <c r="F18" i="1"/>
  <c r="X18" i="1" s="1"/>
  <c r="E19" i="1"/>
  <c r="P19" i="1" s="1"/>
  <c r="E20" i="1"/>
  <c r="P20" i="1" s="1"/>
  <c r="E21" i="1"/>
  <c r="P21" i="1" s="1"/>
  <c r="E22" i="1"/>
  <c r="E23" i="1"/>
  <c r="Q23" i="1" s="1"/>
  <c r="E24" i="1"/>
  <c r="Q24" i="1" s="1"/>
  <c r="E25" i="1"/>
  <c r="Q25" i="1" s="1"/>
  <c r="E26" i="1"/>
  <c r="Q26" i="1" s="1"/>
  <c r="E27" i="1"/>
  <c r="Q27" i="1" s="1"/>
  <c r="E28" i="1"/>
  <c r="Q28" i="1" s="1"/>
  <c r="E29" i="1"/>
  <c r="Q29" i="1" s="1"/>
  <c r="E30" i="1"/>
  <c r="Q30" i="1" s="1"/>
  <c r="E31" i="1"/>
  <c r="Q31" i="1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8" i="1"/>
  <c r="Q18" i="1" s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R26" i="1" l="1"/>
  <c r="S26" i="1" s="1"/>
  <c r="R31" i="1"/>
  <c r="S31" i="1" s="1"/>
  <c r="R25" i="1"/>
  <c r="S25" i="1" s="1"/>
  <c r="R29" i="1"/>
  <c r="S29" i="1" s="1"/>
  <c r="R30" i="1"/>
  <c r="S30" i="1" s="1"/>
  <c r="R27" i="1"/>
  <c r="S27" i="1" s="1"/>
  <c r="R28" i="1"/>
  <c r="S28" i="1" s="1"/>
  <c r="R24" i="1"/>
  <c r="S24" i="1" s="1"/>
  <c r="Q32" i="1"/>
  <c r="G18" i="1"/>
  <c r="P18" i="1"/>
  <c r="Q22" i="1"/>
  <c r="Q21" i="1"/>
  <c r="Q20" i="1"/>
  <c r="Q19" i="1"/>
  <c r="W18" i="1"/>
  <c r="T24" i="1" l="1"/>
  <c r="T25" i="1"/>
  <c r="R19" i="1"/>
  <c r="S19" i="1" s="1"/>
  <c r="R32" i="1"/>
  <c r="S32" i="1" s="1"/>
  <c r="R22" i="1"/>
  <c r="S22" i="1" s="1"/>
  <c r="R20" i="1"/>
  <c r="S20" i="1" s="1"/>
  <c r="R21" i="1"/>
  <c r="S21" i="1" s="1"/>
  <c r="R23" i="1"/>
  <c r="S23" i="1" s="1"/>
  <c r="H18" i="1"/>
  <c r="K18" i="1"/>
  <c r="L18" i="1" s="1"/>
  <c r="M18" i="1" s="1"/>
  <c r="N18" i="1" s="1"/>
  <c r="O18" i="1" s="1"/>
  <c r="J18" i="1"/>
  <c r="I18" i="1"/>
  <c r="AB19" i="1"/>
  <c r="AD19" i="1" s="1"/>
  <c r="AB20" i="1"/>
  <c r="AD20" i="1" s="1"/>
  <c r="AB21" i="1"/>
  <c r="AD21" i="1" s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8" i="1"/>
  <c r="AD18" i="1" s="1"/>
  <c r="AC18" i="1"/>
  <c r="T20" i="1" l="1"/>
  <c r="U19" i="1"/>
  <c r="T23" i="1"/>
  <c r="Z18" i="1"/>
  <c r="AA18" i="1" s="1"/>
  <c r="U20" i="1" l="1"/>
  <c r="Y19" i="1"/>
  <c r="T19" i="1"/>
  <c r="V19" i="1" s="1"/>
  <c r="V20" i="1" s="1"/>
  <c r="AE18" i="1"/>
  <c r="AF18" i="1"/>
  <c r="AG18" i="1" s="1"/>
  <c r="P22" i="1"/>
  <c r="W19" i="1"/>
  <c r="Y20" i="1" l="1"/>
  <c r="F19" i="1"/>
  <c r="AD22" i="1"/>
  <c r="C19" i="1" l="1"/>
  <c r="T26" i="1"/>
  <c r="AC19" i="1"/>
  <c r="X19" i="1"/>
  <c r="Q33" i="1"/>
  <c r="G19" i="1"/>
  <c r="W20" i="1"/>
  <c r="R33" i="1" l="1"/>
  <c r="S33" i="1" s="1"/>
  <c r="K19" i="1"/>
  <c r="L19" i="1" s="1"/>
  <c r="M19" i="1" s="1"/>
  <c r="N19" i="1" s="1"/>
  <c r="O19" i="1" s="1"/>
  <c r="I19" i="1"/>
  <c r="J19" i="1"/>
  <c r="H19" i="1"/>
  <c r="P23" i="1"/>
  <c r="Z19" i="1" l="1"/>
  <c r="AA19" i="1" s="1"/>
  <c r="AD23" i="1"/>
  <c r="W21" i="1"/>
  <c r="AE19" i="1" l="1"/>
  <c r="AF19" i="1"/>
  <c r="AG19" i="1" s="1"/>
  <c r="P24" i="1"/>
  <c r="F20" i="1" l="1"/>
  <c r="AD24" i="1"/>
  <c r="W22" i="1"/>
  <c r="T27" i="1" l="1"/>
  <c r="C20" i="1"/>
  <c r="AC20" i="1"/>
  <c r="X20" i="1"/>
  <c r="G20" i="1"/>
  <c r="Q34" i="1"/>
  <c r="P25" i="1"/>
  <c r="R34" i="1" l="1"/>
  <c r="S34" i="1" s="1"/>
  <c r="I20" i="1"/>
  <c r="K20" i="1"/>
  <c r="L20" i="1" s="1"/>
  <c r="M20" i="1" s="1"/>
  <c r="N20" i="1" s="1"/>
  <c r="O20" i="1" s="1"/>
  <c r="J20" i="1"/>
  <c r="H20" i="1"/>
  <c r="AD25" i="1"/>
  <c r="Z20" i="1" l="1"/>
  <c r="AA20" i="1" s="1"/>
  <c r="W23" i="1"/>
  <c r="AE20" i="1" l="1"/>
  <c r="AF20" i="1"/>
  <c r="AG20" i="1" s="1"/>
  <c r="F21" i="1" l="1"/>
  <c r="T28" i="1" l="1"/>
  <c r="X21" i="1"/>
  <c r="G21" i="1"/>
  <c r="Q35" i="1"/>
  <c r="C21" i="1"/>
  <c r="AC21" i="1"/>
  <c r="W24" i="1"/>
  <c r="R35" i="1" l="1"/>
  <c r="S35" i="1" s="1"/>
  <c r="J21" i="1"/>
  <c r="H21" i="1"/>
  <c r="K21" i="1"/>
  <c r="L21" i="1" s="1"/>
  <c r="M21" i="1" s="1"/>
  <c r="N21" i="1" s="1"/>
  <c r="O21" i="1" s="1"/>
  <c r="I21" i="1"/>
  <c r="P26" i="1"/>
  <c r="AD26" i="1" s="1"/>
  <c r="W25" i="1" l="1"/>
  <c r="W26" i="1" l="1"/>
  <c r="W27" i="1" l="1"/>
  <c r="W28" i="1" l="1"/>
  <c r="W29" i="1" l="1"/>
  <c r="W30" i="1" l="1"/>
  <c r="W31" i="1" l="1"/>
  <c r="W32" i="1" l="1"/>
  <c r="W33" i="1" l="1"/>
  <c r="W34" i="1" l="1"/>
  <c r="W35" i="1" l="1"/>
  <c r="T21" i="1"/>
  <c r="V21" i="1" s="1"/>
  <c r="T22" i="1"/>
  <c r="T31" i="1"/>
  <c r="T34" i="1"/>
  <c r="T32" i="1"/>
  <c r="T35" i="1"/>
  <c r="T33" i="1"/>
  <c r="T30" i="1"/>
  <c r="T29" i="1"/>
  <c r="U21" i="1"/>
  <c r="U22" i="1" s="1"/>
  <c r="Y22" i="1" s="1"/>
  <c r="U23" i="1" l="1"/>
  <c r="Y23" i="1" s="1"/>
  <c r="Y21" i="1"/>
  <c r="Z21" i="1" s="1"/>
  <c r="AA21" i="1" s="1"/>
  <c r="AF21" i="1" s="1"/>
  <c r="AG21" i="1" s="1"/>
  <c r="U24" i="1"/>
  <c r="V22" i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AE21" i="1" l="1"/>
  <c r="F22" i="1" s="1"/>
  <c r="C22" i="1" s="1"/>
  <c r="Q36" i="1"/>
  <c r="Y24" i="1"/>
  <c r="U25" i="1"/>
  <c r="Z22" i="1" l="1"/>
  <c r="AA22" i="1" s="1"/>
  <c r="G22" i="1"/>
  <c r="I22" i="1" s="1"/>
  <c r="X22" i="1"/>
  <c r="AC22" i="1"/>
  <c r="AF22" i="1"/>
  <c r="AG22" i="1" s="1"/>
  <c r="AE22" i="1"/>
  <c r="F23" i="1" s="1"/>
  <c r="Y25" i="1"/>
  <c r="U26" i="1"/>
  <c r="H22" i="1"/>
  <c r="J22" i="1"/>
  <c r="P27" i="1"/>
  <c r="K22" i="1"/>
  <c r="L22" i="1" s="1"/>
  <c r="M22" i="1" s="1"/>
  <c r="N22" i="1" s="1"/>
  <c r="O22" i="1" s="1"/>
  <c r="R36" i="1"/>
  <c r="S36" i="1" s="1"/>
  <c r="W36" i="1"/>
  <c r="T36" i="1" l="1"/>
  <c r="V36" i="1" s="1"/>
  <c r="Y26" i="1"/>
  <c r="U27" i="1"/>
  <c r="X23" i="1"/>
  <c r="Q37" i="1"/>
  <c r="C23" i="1"/>
  <c r="A23" i="1"/>
  <c r="G23" i="1"/>
  <c r="AC23" i="1"/>
  <c r="Z23" i="1"/>
  <c r="AA23" i="1" s="1"/>
  <c r="AD27" i="1"/>
  <c r="R37" i="1" l="1"/>
  <c r="S37" i="1" s="1"/>
  <c r="W37" i="1"/>
  <c r="Y27" i="1"/>
  <c r="U28" i="1"/>
  <c r="AE23" i="1"/>
  <c r="F24" i="1" s="1"/>
  <c r="AF23" i="1"/>
  <c r="AG23" i="1" s="1"/>
  <c r="H23" i="1"/>
  <c r="J23" i="1"/>
  <c r="K23" i="1"/>
  <c r="L23" i="1" s="1"/>
  <c r="M23" i="1" s="1"/>
  <c r="N23" i="1" s="1"/>
  <c r="O23" i="1" s="1"/>
  <c r="I23" i="1"/>
  <c r="P28" i="1"/>
  <c r="C24" i="1" l="1"/>
  <c r="Q38" i="1"/>
  <c r="A24" i="1"/>
  <c r="X24" i="1"/>
  <c r="G24" i="1"/>
  <c r="AC24" i="1"/>
  <c r="Z24" i="1"/>
  <c r="AA24" i="1" s="1"/>
  <c r="AD28" i="1"/>
  <c r="U29" i="1"/>
  <c r="Y28" i="1"/>
  <c r="T37" i="1"/>
  <c r="V37" i="1" s="1"/>
  <c r="AE24" i="1" l="1"/>
  <c r="F25" i="1" s="1"/>
  <c r="AF24" i="1"/>
  <c r="AG24" i="1" s="1"/>
  <c r="K24" i="1"/>
  <c r="L24" i="1" s="1"/>
  <c r="M24" i="1" s="1"/>
  <c r="N24" i="1" s="1"/>
  <c r="O24" i="1" s="1"/>
  <c r="P29" i="1"/>
  <c r="I24" i="1"/>
  <c r="J24" i="1"/>
  <c r="H24" i="1"/>
  <c r="Y29" i="1"/>
  <c r="U30" i="1"/>
  <c r="W38" i="1"/>
  <c r="R38" i="1"/>
  <c r="S38" i="1" s="1"/>
  <c r="Y30" i="1" l="1"/>
  <c r="U31" i="1"/>
  <c r="T38" i="1"/>
  <c r="V38" i="1" s="1"/>
  <c r="C25" i="1"/>
  <c r="G25" i="1"/>
  <c r="Q39" i="1"/>
  <c r="AC25" i="1"/>
  <c r="X25" i="1"/>
  <c r="A25" i="1"/>
  <c r="Z25" i="1"/>
  <c r="AA25" i="1" s="1"/>
  <c r="AD29" i="1"/>
  <c r="K25" i="1" l="1"/>
  <c r="L25" i="1" s="1"/>
  <c r="M25" i="1" s="1"/>
  <c r="N25" i="1" s="1"/>
  <c r="O25" i="1" s="1"/>
  <c r="J25" i="1"/>
  <c r="H25" i="1"/>
  <c r="P30" i="1"/>
  <c r="I25" i="1"/>
  <c r="AF25" i="1"/>
  <c r="AG25" i="1" s="1"/>
  <c r="AE25" i="1"/>
  <c r="F26" i="1" s="1"/>
  <c r="W39" i="1"/>
  <c r="R39" i="1"/>
  <c r="S39" i="1" s="1"/>
  <c r="Y31" i="1"/>
  <c r="U32" i="1"/>
  <c r="T39" i="1" l="1"/>
  <c r="V39" i="1" s="1"/>
  <c r="G26" i="1"/>
  <c r="Q40" i="1"/>
  <c r="X26" i="1"/>
  <c r="C26" i="1"/>
  <c r="A26" i="1"/>
  <c r="AC26" i="1"/>
  <c r="Z26" i="1"/>
  <c r="AA26" i="1" s="1"/>
  <c r="AD30" i="1"/>
  <c r="U33" i="1"/>
  <c r="Y32" i="1"/>
  <c r="AF26" i="1" l="1"/>
  <c r="AG26" i="1" s="1"/>
  <c r="AE26" i="1"/>
  <c r="F27" i="1" s="1"/>
  <c r="R40" i="1"/>
  <c r="S40" i="1" s="1"/>
  <c r="W40" i="1"/>
  <c r="J26" i="1"/>
  <c r="H26" i="1"/>
  <c r="K26" i="1"/>
  <c r="L26" i="1" s="1"/>
  <c r="M26" i="1" s="1"/>
  <c r="N26" i="1" s="1"/>
  <c r="O26" i="1" s="1"/>
  <c r="I26" i="1"/>
  <c r="P31" i="1"/>
  <c r="Y33" i="1"/>
  <c r="U34" i="1"/>
  <c r="G27" i="1" l="1"/>
  <c r="AC27" i="1"/>
  <c r="X27" i="1"/>
  <c r="Q41" i="1"/>
  <c r="A27" i="1"/>
  <c r="C27" i="1"/>
  <c r="Z27" i="1"/>
  <c r="AA27" i="1" s="1"/>
  <c r="T40" i="1"/>
  <c r="V40" i="1" s="1"/>
  <c r="Y34" i="1"/>
  <c r="U35" i="1"/>
  <c r="AD31" i="1"/>
  <c r="R41" i="1" l="1"/>
  <c r="S41" i="1" s="1"/>
  <c r="W41" i="1"/>
  <c r="J27" i="1"/>
  <c r="H27" i="1"/>
  <c r="I27" i="1"/>
  <c r="P32" i="1"/>
  <c r="K27" i="1"/>
  <c r="L27" i="1" s="1"/>
  <c r="M27" i="1" s="1"/>
  <c r="N27" i="1" s="1"/>
  <c r="O27" i="1" s="1"/>
  <c r="AF27" i="1"/>
  <c r="AG27" i="1" s="1"/>
  <c r="AE27" i="1"/>
  <c r="F28" i="1" s="1"/>
  <c r="U36" i="1"/>
  <c r="Y35" i="1"/>
  <c r="AD32" i="1" l="1"/>
  <c r="T41" i="1"/>
  <c r="V41" i="1" s="1"/>
  <c r="Y36" i="1"/>
  <c r="U37" i="1"/>
  <c r="C28" i="1"/>
  <c r="A28" i="1"/>
  <c r="AC28" i="1"/>
  <c r="X28" i="1"/>
  <c r="G28" i="1"/>
  <c r="Q42" i="1"/>
  <c r="Z28" i="1"/>
  <c r="AA28" i="1" s="1"/>
  <c r="AF28" i="1" l="1"/>
  <c r="AG28" i="1" s="1"/>
  <c r="AE28" i="1"/>
  <c r="F29" i="1" s="1"/>
  <c r="U38" i="1"/>
  <c r="Y37" i="1"/>
  <c r="R42" i="1"/>
  <c r="S42" i="1" s="1"/>
  <c r="W42" i="1"/>
  <c r="K28" i="1"/>
  <c r="L28" i="1" s="1"/>
  <c r="M28" i="1" s="1"/>
  <c r="N28" i="1" s="1"/>
  <c r="O28" i="1" s="1"/>
  <c r="H28" i="1"/>
  <c r="I28" i="1"/>
  <c r="P33" i="1"/>
  <c r="J28" i="1"/>
  <c r="Y38" i="1" l="1"/>
  <c r="U39" i="1"/>
  <c r="G29" i="1"/>
  <c r="C29" i="1"/>
  <c r="AC29" i="1"/>
  <c r="A29" i="1"/>
  <c r="A20" i="1" s="1"/>
  <c r="A19" i="1" s="1"/>
  <c r="Q43" i="1"/>
  <c r="X29" i="1"/>
  <c r="Z29" i="1"/>
  <c r="AA29" i="1" s="1"/>
  <c r="T42" i="1"/>
  <c r="V42" i="1" s="1"/>
  <c r="AD33" i="1"/>
  <c r="W43" i="1" l="1"/>
  <c r="R43" i="1"/>
  <c r="S43" i="1" s="1"/>
  <c r="P34" i="1"/>
  <c r="J29" i="1"/>
  <c r="K29" i="1"/>
  <c r="L29" i="1" s="1"/>
  <c r="M29" i="1" s="1"/>
  <c r="N29" i="1" s="1"/>
  <c r="O29" i="1" s="1"/>
  <c r="H29" i="1"/>
  <c r="I29" i="1"/>
  <c r="AF29" i="1"/>
  <c r="AG29" i="1" s="1"/>
  <c r="AE29" i="1"/>
  <c r="F30" i="1" s="1"/>
  <c r="U40" i="1"/>
  <c r="Y39" i="1"/>
  <c r="G30" i="1" l="1"/>
  <c r="Q44" i="1"/>
  <c r="C30" i="1"/>
  <c r="AC30" i="1"/>
  <c r="X30" i="1"/>
  <c r="Z30" i="1"/>
  <c r="AA30" i="1" s="1"/>
  <c r="AD34" i="1"/>
  <c r="T43" i="1"/>
  <c r="V43" i="1" s="1"/>
  <c r="Y40" i="1"/>
  <c r="U41" i="1"/>
  <c r="W44" i="1" l="1"/>
  <c r="R44" i="1"/>
  <c r="S44" i="1" s="1"/>
  <c r="AF30" i="1"/>
  <c r="AG30" i="1" s="1"/>
  <c r="AE30" i="1"/>
  <c r="F31" i="1" s="1"/>
  <c r="Y41" i="1"/>
  <c r="U42" i="1"/>
  <c r="P35" i="1"/>
  <c r="J30" i="1"/>
  <c r="I30" i="1"/>
  <c r="K30" i="1"/>
  <c r="L30" i="1" s="1"/>
  <c r="M30" i="1" s="1"/>
  <c r="N30" i="1" s="1"/>
  <c r="O30" i="1" s="1"/>
  <c r="H30" i="1"/>
  <c r="AD35" i="1" l="1"/>
  <c r="Y42" i="1"/>
  <c r="U43" i="1"/>
  <c r="Q45" i="1"/>
  <c r="X31" i="1"/>
  <c r="AC31" i="1"/>
  <c r="C31" i="1"/>
  <c r="G31" i="1"/>
  <c r="Z31" i="1"/>
  <c r="AA31" i="1" s="1"/>
  <c r="T44" i="1"/>
  <c r="V44" i="1" s="1"/>
  <c r="P36" i="1" l="1"/>
  <c r="H31" i="1"/>
  <c r="J31" i="1"/>
  <c r="I31" i="1"/>
  <c r="K31" i="1"/>
  <c r="L31" i="1" s="1"/>
  <c r="M31" i="1" s="1"/>
  <c r="N31" i="1" s="1"/>
  <c r="O31" i="1" s="1"/>
  <c r="AF31" i="1"/>
  <c r="AG31" i="1" s="1"/>
  <c r="AE31" i="1"/>
  <c r="F32" i="1" s="1"/>
  <c r="R45" i="1"/>
  <c r="S45" i="1" s="1"/>
  <c r="W45" i="1"/>
  <c r="Y43" i="1"/>
  <c r="U44" i="1"/>
  <c r="C32" i="1" l="1"/>
  <c r="X32" i="1"/>
  <c r="AC32" i="1"/>
  <c r="G32" i="1"/>
  <c r="Q46" i="1"/>
  <c r="Z32" i="1"/>
  <c r="AA32" i="1" s="1"/>
  <c r="AD36" i="1"/>
  <c r="U45" i="1"/>
  <c r="Y44" i="1"/>
  <c r="Y45" i="1" l="1"/>
  <c r="T45" i="1"/>
  <c r="V45" i="1" s="1"/>
  <c r="R46" i="1"/>
  <c r="S46" i="1" s="1"/>
  <c r="W46" i="1"/>
  <c r="AF32" i="1"/>
  <c r="AG32" i="1" s="1"/>
  <c r="AE32" i="1"/>
  <c r="F33" i="1" s="1"/>
  <c r="P37" i="1"/>
  <c r="K32" i="1"/>
  <c r="L32" i="1" s="1"/>
  <c r="M32" i="1" s="1"/>
  <c r="N32" i="1" s="1"/>
  <c r="O32" i="1" s="1"/>
  <c r="I32" i="1"/>
  <c r="H32" i="1"/>
  <c r="J32" i="1"/>
  <c r="AD37" i="1" l="1"/>
  <c r="AC33" i="1"/>
  <c r="X33" i="1"/>
  <c r="C33" i="1"/>
  <c r="Q47" i="1"/>
  <c r="G33" i="1"/>
  <c r="Z33" i="1"/>
  <c r="AA33" i="1" s="1"/>
  <c r="U46" i="1"/>
  <c r="T46" i="1" l="1"/>
  <c r="V46" i="1" s="1"/>
  <c r="Y46" i="1"/>
  <c r="AF33" i="1"/>
  <c r="AG33" i="1" s="1"/>
  <c r="AE33" i="1"/>
  <c r="F34" i="1" s="1"/>
  <c r="I33" i="1"/>
  <c r="J33" i="1"/>
  <c r="H33" i="1"/>
  <c r="K33" i="1"/>
  <c r="L33" i="1" s="1"/>
  <c r="M33" i="1" s="1"/>
  <c r="N33" i="1" s="1"/>
  <c r="O33" i="1" s="1"/>
  <c r="P38" i="1"/>
  <c r="R47" i="1"/>
  <c r="S47" i="1" s="1"/>
  <c r="W47" i="1"/>
  <c r="U47" i="1" l="1"/>
  <c r="T47" i="1"/>
  <c r="V47" i="1" s="1"/>
  <c r="X34" i="1"/>
  <c r="C34" i="1"/>
  <c r="AC34" i="1"/>
  <c r="Q48" i="1"/>
  <c r="G34" i="1"/>
  <c r="Z34" i="1"/>
  <c r="AA34" i="1" s="1"/>
  <c r="AD38" i="1"/>
  <c r="R48" i="1" l="1"/>
  <c r="S48" i="1" s="1"/>
  <c r="W48" i="1"/>
  <c r="AF34" i="1"/>
  <c r="AG34" i="1" s="1"/>
  <c r="AE34" i="1"/>
  <c r="F35" i="1" s="1"/>
  <c r="P39" i="1"/>
  <c r="J34" i="1"/>
  <c r="K34" i="1"/>
  <c r="L34" i="1" s="1"/>
  <c r="M34" i="1" s="1"/>
  <c r="N34" i="1" s="1"/>
  <c r="O34" i="1" s="1"/>
  <c r="H34" i="1"/>
  <c r="I34" i="1"/>
  <c r="Y47" i="1"/>
  <c r="AD39" i="1" l="1"/>
  <c r="C35" i="1"/>
  <c r="X35" i="1"/>
  <c r="Q49" i="1"/>
  <c r="G35" i="1"/>
  <c r="AC35" i="1"/>
  <c r="Z35" i="1"/>
  <c r="AA35" i="1" s="1"/>
  <c r="U48" i="1"/>
  <c r="Y48" i="1" l="1"/>
  <c r="AF35" i="1"/>
  <c r="AG35" i="1" s="1"/>
  <c r="AE35" i="1"/>
  <c r="F36" i="1" s="1"/>
  <c r="P40" i="1"/>
  <c r="K35" i="1"/>
  <c r="L35" i="1" s="1"/>
  <c r="M35" i="1" s="1"/>
  <c r="N35" i="1" s="1"/>
  <c r="O35" i="1" s="1"/>
  <c r="H35" i="1"/>
  <c r="I35" i="1"/>
  <c r="J35" i="1"/>
  <c r="T48" i="1"/>
  <c r="V48" i="1" s="1"/>
  <c r="R49" i="1"/>
  <c r="S49" i="1" s="1"/>
  <c r="W49" i="1"/>
  <c r="AC36" i="1" l="1"/>
  <c r="C36" i="1"/>
  <c r="X36" i="1"/>
  <c r="G36" i="1"/>
  <c r="Q50" i="1"/>
  <c r="Z36" i="1"/>
  <c r="AA36" i="1" s="1"/>
  <c r="U49" i="1"/>
  <c r="T49" i="1"/>
  <c r="V49" i="1" s="1"/>
  <c r="AD40" i="1"/>
  <c r="Y49" i="1" l="1"/>
  <c r="AF36" i="1"/>
  <c r="AG36" i="1" s="1"/>
  <c r="AE36" i="1"/>
  <c r="F37" i="1" s="1"/>
  <c r="I36" i="1"/>
  <c r="H36" i="1"/>
  <c r="J36" i="1"/>
  <c r="P41" i="1"/>
  <c r="K36" i="1"/>
  <c r="L36" i="1" s="1"/>
  <c r="M36" i="1" s="1"/>
  <c r="N36" i="1" s="1"/>
  <c r="O36" i="1" s="1"/>
  <c r="R50" i="1"/>
  <c r="S50" i="1" s="1"/>
  <c r="W50" i="1"/>
  <c r="AD41" i="1" l="1"/>
  <c r="C37" i="1"/>
  <c r="G37" i="1"/>
  <c r="Q51" i="1"/>
  <c r="AC37" i="1"/>
  <c r="X37" i="1"/>
  <c r="Z37" i="1"/>
  <c r="AA37" i="1" s="1"/>
  <c r="U50" i="1"/>
  <c r="T50" i="1" l="1"/>
  <c r="V50" i="1" s="1"/>
  <c r="Y50" i="1"/>
  <c r="AF37" i="1"/>
  <c r="AG37" i="1" s="1"/>
  <c r="AE37" i="1"/>
  <c r="F38" i="1" s="1"/>
  <c r="W51" i="1"/>
  <c r="R51" i="1"/>
  <c r="S51" i="1" s="1"/>
  <c r="J37" i="1"/>
  <c r="K37" i="1"/>
  <c r="L37" i="1" s="1"/>
  <c r="M37" i="1" s="1"/>
  <c r="N37" i="1" s="1"/>
  <c r="O37" i="1" s="1"/>
  <c r="P42" i="1"/>
  <c r="I37" i="1"/>
  <c r="H37" i="1"/>
  <c r="AD42" i="1" l="1"/>
  <c r="C38" i="1"/>
  <c r="G38" i="1"/>
  <c r="Q52" i="1"/>
  <c r="AC38" i="1"/>
  <c r="X38" i="1"/>
  <c r="Z38" i="1"/>
  <c r="AA38" i="1" s="1"/>
  <c r="U51" i="1"/>
  <c r="T51" i="1"/>
  <c r="V51" i="1" s="1"/>
  <c r="R52" i="1" l="1"/>
  <c r="S52" i="1" s="1"/>
  <c r="W52" i="1"/>
  <c r="Y51" i="1"/>
  <c r="AF38" i="1"/>
  <c r="AG38" i="1" s="1"/>
  <c r="AE38" i="1"/>
  <c r="F39" i="1" s="1"/>
  <c r="H38" i="1"/>
  <c r="J38" i="1"/>
  <c r="I38" i="1"/>
  <c r="K38" i="1"/>
  <c r="L38" i="1" s="1"/>
  <c r="M38" i="1" s="1"/>
  <c r="N38" i="1" s="1"/>
  <c r="O38" i="1" s="1"/>
  <c r="P43" i="1"/>
  <c r="G39" i="1" l="1"/>
  <c r="X39" i="1"/>
  <c r="C39" i="1"/>
  <c r="AC39" i="1"/>
  <c r="Q53" i="1"/>
  <c r="Z39" i="1"/>
  <c r="AA39" i="1" s="1"/>
  <c r="AD43" i="1"/>
  <c r="U52" i="1"/>
  <c r="Y52" i="1" l="1"/>
  <c r="AF39" i="1"/>
  <c r="AG39" i="1" s="1"/>
  <c r="AE39" i="1"/>
  <c r="F40" i="1" s="1"/>
  <c r="T52" i="1"/>
  <c r="V52" i="1" s="1"/>
  <c r="W53" i="1"/>
  <c r="R53" i="1"/>
  <c r="S53" i="1" s="1"/>
  <c r="H39" i="1"/>
  <c r="P44" i="1"/>
  <c r="K39" i="1"/>
  <c r="L39" i="1" s="1"/>
  <c r="M39" i="1" s="1"/>
  <c r="N39" i="1" s="1"/>
  <c r="O39" i="1" s="1"/>
  <c r="J39" i="1"/>
  <c r="I39" i="1"/>
  <c r="AD44" i="1" l="1"/>
  <c r="U53" i="1"/>
  <c r="T53" i="1"/>
  <c r="C40" i="1"/>
  <c r="X40" i="1"/>
  <c r="AC40" i="1"/>
  <c r="G40" i="1"/>
  <c r="Q54" i="1"/>
  <c r="Z40" i="1"/>
  <c r="AA40" i="1" s="1"/>
  <c r="V53" i="1"/>
  <c r="AF40" i="1" l="1"/>
  <c r="AG40" i="1" s="1"/>
  <c r="AE40" i="1"/>
  <c r="F41" i="1" s="1"/>
  <c r="J40" i="1"/>
  <c r="K40" i="1"/>
  <c r="L40" i="1" s="1"/>
  <c r="M40" i="1" s="1"/>
  <c r="N40" i="1" s="1"/>
  <c r="O40" i="1" s="1"/>
  <c r="I40" i="1"/>
  <c r="P45" i="1"/>
  <c r="H40" i="1"/>
  <c r="R54" i="1"/>
  <c r="S54" i="1" s="1"/>
  <c r="W54" i="1"/>
  <c r="Y53" i="1"/>
  <c r="U54" i="1" l="1"/>
  <c r="AC41" i="1"/>
  <c r="Q55" i="1"/>
  <c r="X41" i="1"/>
  <c r="C41" i="1"/>
  <c r="G41" i="1"/>
  <c r="Z41" i="1"/>
  <c r="AA41" i="1" s="1"/>
  <c r="AD45" i="1"/>
  <c r="AF41" i="1" l="1"/>
  <c r="AG41" i="1" s="1"/>
  <c r="AE41" i="1"/>
  <c r="F42" i="1" s="1"/>
  <c r="H41" i="1"/>
  <c r="I41" i="1"/>
  <c r="J41" i="1"/>
  <c r="P46" i="1"/>
  <c r="K41" i="1"/>
  <c r="L41" i="1" s="1"/>
  <c r="M41" i="1" s="1"/>
  <c r="N41" i="1" s="1"/>
  <c r="O41" i="1" s="1"/>
  <c r="T54" i="1"/>
  <c r="V54" i="1" s="1"/>
  <c r="R55" i="1"/>
  <c r="S55" i="1" s="1"/>
  <c r="W55" i="1"/>
  <c r="Y54" i="1"/>
  <c r="U55" i="1" l="1"/>
  <c r="AD46" i="1"/>
  <c r="G42" i="1"/>
  <c r="C42" i="1"/>
  <c r="AC42" i="1"/>
  <c r="Q56" i="1"/>
  <c r="X42" i="1"/>
  <c r="Z42" i="1"/>
  <c r="AA42" i="1" s="1"/>
  <c r="AF42" i="1" l="1"/>
  <c r="AG42" i="1" s="1"/>
  <c r="AE42" i="1"/>
  <c r="F43" i="1" s="1"/>
  <c r="I42" i="1"/>
  <c r="H42" i="1"/>
  <c r="P47" i="1"/>
  <c r="J42" i="1"/>
  <c r="K42" i="1"/>
  <c r="L42" i="1" s="1"/>
  <c r="M42" i="1" s="1"/>
  <c r="N42" i="1" s="1"/>
  <c r="O42" i="1" s="1"/>
  <c r="Y55" i="1"/>
  <c r="R56" i="1"/>
  <c r="S56" i="1" s="1"/>
  <c r="W56" i="1"/>
  <c r="T55" i="1"/>
  <c r="V55" i="1" s="1"/>
  <c r="AD47" i="1" l="1"/>
  <c r="U56" i="1"/>
  <c r="AC43" i="1"/>
  <c r="X43" i="1"/>
  <c r="C43" i="1"/>
  <c r="G43" i="1"/>
  <c r="Q57" i="1"/>
  <c r="Z43" i="1"/>
  <c r="AA43" i="1" s="1"/>
  <c r="W57" i="1" l="1"/>
  <c r="R57" i="1"/>
  <c r="S57" i="1" s="1"/>
  <c r="H43" i="1"/>
  <c r="K43" i="1"/>
  <c r="L43" i="1" s="1"/>
  <c r="M43" i="1" s="1"/>
  <c r="N43" i="1" s="1"/>
  <c r="O43" i="1" s="1"/>
  <c r="J43" i="1"/>
  <c r="I43" i="1"/>
  <c r="P48" i="1"/>
  <c r="T56" i="1"/>
  <c r="V56" i="1" s="1"/>
  <c r="Y56" i="1"/>
  <c r="AF43" i="1"/>
  <c r="AG43" i="1" s="1"/>
  <c r="AE43" i="1"/>
  <c r="F44" i="1" s="1"/>
  <c r="AD48" i="1" l="1"/>
  <c r="AC44" i="1"/>
  <c r="X44" i="1"/>
  <c r="G44" i="1"/>
  <c r="Q58" i="1"/>
  <c r="C44" i="1"/>
  <c r="Z44" i="1"/>
  <c r="AA44" i="1" s="1"/>
  <c r="U57" i="1"/>
  <c r="Y57" i="1" l="1"/>
  <c r="AF44" i="1"/>
  <c r="AG44" i="1" s="1"/>
  <c r="AE44" i="1"/>
  <c r="F45" i="1" s="1"/>
  <c r="T57" i="1"/>
  <c r="V57" i="1" s="1"/>
  <c r="R58" i="1"/>
  <c r="S58" i="1" s="1"/>
  <c r="W58" i="1"/>
  <c r="K44" i="1"/>
  <c r="L44" i="1" s="1"/>
  <c r="M44" i="1" s="1"/>
  <c r="N44" i="1" s="1"/>
  <c r="O44" i="1" s="1"/>
  <c r="J44" i="1"/>
  <c r="I44" i="1"/>
  <c r="H44" i="1"/>
  <c r="P49" i="1"/>
  <c r="U58" i="1" l="1"/>
  <c r="T58" i="1"/>
  <c r="V58" i="1" s="1"/>
  <c r="AC45" i="1"/>
  <c r="C45" i="1"/>
  <c r="X45" i="1"/>
  <c r="G45" i="1"/>
  <c r="Q59" i="1"/>
  <c r="Z45" i="1"/>
  <c r="AA45" i="1" s="1"/>
  <c r="AD49" i="1"/>
  <c r="AF45" i="1" l="1"/>
  <c r="AG45" i="1" s="1"/>
  <c r="AE45" i="1"/>
  <c r="F46" i="1" s="1"/>
  <c r="H45" i="1"/>
  <c r="I45" i="1"/>
  <c r="P50" i="1"/>
  <c r="K45" i="1"/>
  <c r="L45" i="1" s="1"/>
  <c r="M45" i="1" s="1"/>
  <c r="N45" i="1" s="1"/>
  <c r="O45" i="1" s="1"/>
  <c r="J45" i="1"/>
  <c r="W59" i="1"/>
  <c r="R59" i="1"/>
  <c r="S59" i="1" s="1"/>
  <c r="Y58" i="1"/>
  <c r="AD50" i="1" l="1"/>
  <c r="AC46" i="1"/>
  <c r="Q60" i="1"/>
  <c r="X46" i="1"/>
  <c r="G46" i="1"/>
  <c r="C46" i="1"/>
  <c r="Z46" i="1"/>
  <c r="AA46" i="1" s="1"/>
  <c r="U59" i="1"/>
  <c r="AF46" i="1" l="1"/>
  <c r="AG46" i="1" s="1"/>
  <c r="AE46" i="1"/>
  <c r="F47" i="1" s="1"/>
  <c r="Y59" i="1"/>
  <c r="T59" i="1"/>
  <c r="V59" i="1" s="1"/>
  <c r="I46" i="1"/>
  <c r="H46" i="1"/>
  <c r="K46" i="1"/>
  <c r="L46" i="1" s="1"/>
  <c r="M46" i="1" s="1"/>
  <c r="N46" i="1" s="1"/>
  <c r="O46" i="1" s="1"/>
  <c r="J46" i="1"/>
  <c r="P51" i="1"/>
  <c r="R60" i="1"/>
  <c r="S60" i="1" s="1"/>
  <c r="W60" i="1"/>
  <c r="U60" i="1" l="1"/>
  <c r="T60" i="1"/>
  <c r="V60" i="1" s="1"/>
  <c r="AD51" i="1"/>
  <c r="C47" i="1"/>
  <c r="AC47" i="1"/>
  <c r="Q61" i="1"/>
  <c r="G47" i="1"/>
  <c r="X47" i="1"/>
  <c r="Z47" i="1"/>
  <c r="AA47" i="1" s="1"/>
  <c r="AF47" i="1" l="1"/>
  <c r="AG47" i="1" s="1"/>
  <c r="AE47" i="1"/>
  <c r="F48" i="1" s="1"/>
  <c r="R61" i="1"/>
  <c r="S61" i="1" s="1"/>
  <c r="W61" i="1"/>
  <c r="J47" i="1"/>
  <c r="K47" i="1"/>
  <c r="L47" i="1" s="1"/>
  <c r="M47" i="1" s="1"/>
  <c r="N47" i="1" s="1"/>
  <c r="O47" i="1" s="1"/>
  <c r="I47" i="1"/>
  <c r="H47" i="1"/>
  <c r="P52" i="1"/>
  <c r="Y60" i="1"/>
  <c r="AD52" i="1" l="1"/>
  <c r="X48" i="1"/>
  <c r="G48" i="1"/>
  <c r="AC48" i="1"/>
  <c r="C48" i="1"/>
  <c r="Q62" i="1"/>
  <c r="Z48" i="1"/>
  <c r="AA48" i="1" s="1"/>
  <c r="U61" i="1"/>
  <c r="T61" i="1" l="1"/>
  <c r="V61" i="1" s="1"/>
  <c r="Y61" i="1"/>
  <c r="AF48" i="1"/>
  <c r="AG48" i="1" s="1"/>
  <c r="AE48" i="1"/>
  <c r="F49" i="1" s="1"/>
  <c r="K48" i="1"/>
  <c r="L48" i="1" s="1"/>
  <c r="M48" i="1" s="1"/>
  <c r="N48" i="1" s="1"/>
  <c r="O48" i="1" s="1"/>
  <c r="I48" i="1"/>
  <c r="J48" i="1"/>
  <c r="H48" i="1"/>
  <c r="P53" i="1"/>
  <c r="R62" i="1"/>
  <c r="S62" i="1" s="1"/>
  <c r="W62" i="1"/>
  <c r="AD53" i="1" l="1"/>
  <c r="G49" i="1"/>
  <c r="Q63" i="1"/>
  <c r="C49" i="1"/>
  <c r="X49" i="1"/>
  <c r="AC49" i="1"/>
  <c r="Z49" i="1"/>
  <c r="AA49" i="1" s="1"/>
  <c r="U62" i="1"/>
  <c r="T62" i="1"/>
  <c r="V62" i="1" s="1"/>
  <c r="W63" i="1" l="1"/>
  <c r="R63" i="1"/>
  <c r="S63" i="1" s="1"/>
  <c r="Y62" i="1"/>
  <c r="AF49" i="1"/>
  <c r="AG49" i="1" s="1"/>
  <c r="AE49" i="1"/>
  <c r="F50" i="1" s="1"/>
  <c r="P54" i="1"/>
  <c r="I49" i="1"/>
  <c r="J49" i="1"/>
  <c r="K49" i="1"/>
  <c r="L49" i="1" s="1"/>
  <c r="M49" i="1" s="1"/>
  <c r="N49" i="1" s="1"/>
  <c r="O49" i="1" s="1"/>
  <c r="H49" i="1"/>
  <c r="G50" i="1" l="1"/>
  <c r="C50" i="1"/>
  <c r="X50" i="1"/>
  <c r="AC50" i="1"/>
  <c r="Q64" i="1"/>
  <c r="Z50" i="1"/>
  <c r="AA50" i="1" s="1"/>
  <c r="AD54" i="1"/>
  <c r="U63" i="1"/>
  <c r="T63" i="1" l="1"/>
  <c r="V63" i="1" s="1"/>
  <c r="R64" i="1"/>
  <c r="S64" i="1" s="1"/>
  <c r="W64" i="1"/>
  <c r="Y63" i="1"/>
  <c r="AF50" i="1"/>
  <c r="AG50" i="1" s="1"/>
  <c r="AE50" i="1"/>
  <c r="F51" i="1" s="1"/>
  <c r="I50" i="1"/>
  <c r="H50" i="1"/>
  <c r="K50" i="1"/>
  <c r="L50" i="1" s="1"/>
  <c r="M50" i="1" s="1"/>
  <c r="N50" i="1" s="1"/>
  <c r="O50" i="1" s="1"/>
  <c r="J50" i="1"/>
  <c r="P55" i="1"/>
  <c r="G51" i="1" l="1"/>
  <c r="C51" i="1"/>
  <c r="AC51" i="1"/>
  <c r="X51" i="1"/>
  <c r="Q65" i="1"/>
  <c r="Z51" i="1"/>
  <c r="AA51" i="1" s="1"/>
  <c r="AD55" i="1"/>
  <c r="U64" i="1"/>
  <c r="Y64" i="1" l="1"/>
  <c r="T64" i="1"/>
  <c r="V64" i="1" s="1"/>
  <c r="AF51" i="1"/>
  <c r="AG51" i="1" s="1"/>
  <c r="AE51" i="1"/>
  <c r="F52" i="1" s="1"/>
  <c r="R65" i="1"/>
  <c r="S65" i="1" s="1"/>
  <c r="W65" i="1"/>
  <c r="K51" i="1"/>
  <c r="L51" i="1" s="1"/>
  <c r="M51" i="1" s="1"/>
  <c r="N51" i="1" s="1"/>
  <c r="O51" i="1" s="1"/>
  <c r="J51" i="1"/>
  <c r="P56" i="1"/>
  <c r="H51" i="1"/>
  <c r="I51" i="1"/>
  <c r="AD56" i="1" l="1"/>
  <c r="G52" i="1"/>
  <c r="C52" i="1"/>
  <c r="X52" i="1"/>
  <c r="AC52" i="1"/>
  <c r="Q66" i="1"/>
  <c r="Z52" i="1"/>
  <c r="AA52" i="1" s="1"/>
  <c r="U65" i="1"/>
  <c r="R66" i="1" l="1"/>
  <c r="S66" i="1" s="1"/>
  <c r="W66" i="1"/>
  <c r="T65" i="1"/>
  <c r="V65" i="1" s="1"/>
  <c r="H52" i="1"/>
  <c r="J52" i="1"/>
  <c r="P57" i="1"/>
  <c r="K52" i="1"/>
  <c r="L52" i="1" s="1"/>
  <c r="M52" i="1" s="1"/>
  <c r="N52" i="1" s="1"/>
  <c r="O52" i="1" s="1"/>
  <c r="I52" i="1"/>
  <c r="Y65" i="1"/>
  <c r="AF52" i="1"/>
  <c r="AG52" i="1" s="1"/>
  <c r="AE52" i="1"/>
  <c r="F53" i="1" s="1"/>
  <c r="AD57" i="1" l="1"/>
  <c r="AC53" i="1"/>
  <c r="C53" i="1"/>
  <c r="Q67" i="1"/>
  <c r="G53" i="1"/>
  <c r="X53" i="1"/>
  <c r="Z53" i="1"/>
  <c r="AA53" i="1" s="1"/>
  <c r="U66" i="1"/>
  <c r="R67" i="1" l="1"/>
  <c r="S67" i="1" s="1"/>
  <c r="W67" i="1"/>
  <c r="Y66" i="1"/>
  <c r="AF53" i="1"/>
  <c r="AG53" i="1" s="1"/>
  <c r="AE53" i="1"/>
  <c r="F54" i="1" s="1"/>
  <c r="P58" i="1"/>
  <c r="J53" i="1"/>
  <c r="H53" i="1"/>
  <c r="I53" i="1"/>
  <c r="K53" i="1"/>
  <c r="L53" i="1" s="1"/>
  <c r="M53" i="1" s="1"/>
  <c r="N53" i="1" s="1"/>
  <c r="O53" i="1" s="1"/>
  <c r="T66" i="1"/>
  <c r="V66" i="1" s="1"/>
  <c r="X54" i="1" l="1"/>
  <c r="Q68" i="1"/>
  <c r="G54" i="1"/>
  <c r="C54" i="1"/>
  <c r="AC54" i="1"/>
  <c r="Z54" i="1"/>
  <c r="AA54" i="1" s="1"/>
  <c r="AD58" i="1"/>
  <c r="U67" i="1"/>
  <c r="Y67" i="1" l="1"/>
  <c r="AF54" i="1"/>
  <c r="AG54" i="1" s="1"/>
  <c r="AE54" i="1"/>
  <c r="F55" i="1" s="1"/>
  <c r="K54" i="1"/>
  <c r="L54" i="1" s="1"/>
  <c r="M54" i="1" s="1"/>
  <c r="N54" i="1" s="1"/>
  <c r="O54" i="1" s="1"/>
  <c r="I54" i="1"/>
  <c r="H54" i="1"/>
  <c r="P59" i="1"/>
  <c r="J54" i="1"/>
  <c r="W68" i="1"/>
  <c r="R68" i="1"/>
  <c r="S68" i="1" s="1"/>
  <c r="T67" i="1"/>
  <c r="V67" i="1" s="1"/>
  <c r="AD59" i="1" l="1"/>
  <c r="C55" i="1"/>
  <c r="AC55" i="1"/>
  <c r="G55" i="1"/>
  <c r="X55" i="1"/>
  <c r="Q69" i="1"/>
  <c r="Z55" i="1"/>
  <c r="AA55" i="1" s="1"/>
  <c r="U68" i="1"/>
  <c r="Y68" i="1" l="1"/>
  <c r="W69" i="1"/>
  <c r="R69" i="1"/>
  <c r="S69" i="1" s="1"/>
  <c r="AF55" i="1"/>
  <c r="AG55" i="1" s="1"/>
  <c r="AE55" i="1"/>
  <c r="F56" i="1" s="1"/>
  <c r="J55" i="1"/>
  <c r="K55" i="1"/>
  <c r="L55" i="1" s="1"/>
  <c r="M55" i="1" s="1"/>
  <c r="N55" i="1" s="1"/>
  <c r="O55" i="1" s="1"/>
  <c r="P60" i="1"/>
  <c r="H55" i="1"/>
  <c r="I55" i="1"/>
  <c r="T68" i="1"/>
  <c r="V68" i="1" s="1"/>
  <c r="AD60" i="1" l="1"/>
  <c r="AC56" i="1"/>
  <c r="C56" i="1"/>
  <c r="G56" i="1"/>
  <c r="X56" i="1"/>
  <c r="Q70" i="1"/>
  <c r="Z56" i="1"/>
  <c r="AA56" i="1" s="1"/>
  <c r="U69" i="1"/>
  <c r="T69" i="1"/>
  <c r="V69" i="1" s="1"/>
  <c r="Y69" i="1" l="1"/>
  <c r="AF56" i="1"/>
  <c r="AG56" i="1" s="1"/>
  <c r="AE56" i="1"/>
  <c r="F57" i="1" s="1"/>
  <c r="R70" i="1"/>
  <c r="S70" i="1" s="1"/>
  <c r="W70" i="1"/>
  <c r="I56" i="1"/>
  <c r="J56" i="1"/>
  <c r="P61" i="1"/>
  <c r="H56" i="1"/>
  <c r="K56" i="1"/>
  <c r="L56" i="1" s="1"/>
  <c r="M56" i="1" s="1"/>
  <c r="N56" i="1" s="1"/>
  <c r="O56" i="1" s="1"/>
  <c r="AD61" i="1" l="1"/>
  <c r="Q71" i="1"/>
  <c r="C57" i="1"/>
  <c r="X57" i="1"/>
  <c r="AC57" i="1"/>
  <c r="G57" i="1"/>
  <c r="Z57" i="1"/>
  <c r="AA57" i="1" s="1"/>
  <c r="U70" i="1"/>
  <c r="Y70" i="1" l="1"/>
  <c r="AF57" i="1"/>
  <c r="AG57" i="1" s="1"/>
  <c r="AE57" i="1"/>
  <c r="F58" i="1" s="1"/>
  <c r="T70" i="1"/>
  <c r="V70" i="1" s="1"/>
  <c r="H57" i="1"/>
  <c r="J57" i="1"/>
  <c r="I57" i="1"/>
  <c r="K57" i="1"/>
  <c r="L57" i="1" s="1"/>
  <c r="M57" i="1" s="1"/>
  <c r="N57" i="1" s="1"/>
  <c r="O57" i="1" s="1"/>
  <c r="P62" i="1"/>
  <c r="W71" i="1"/>
  <c r="R71" i="1"/>
  <c r="S71" i="1" s="1"/>
  <c r="AD62" i="1" l="1"/>
  <c r="G58" i="1"/>
  <c r="C58" i="1"/>
  <c r="AC58" i="1"/>
  <c r="X58" i="1"/>
  <c r="Q72" i="1"/>
  <c r="Z58" i="1"/>
  <c r="AA58" i="1" s="1"/>
  <c r="U71" i="1"/>
  <c r="T71" i="1"/>
  <c r="V71" i="1" s="1"/>
  <c r="R72" i="1" l="1"/>
  <c r="S72" i="1" s="1"/>
  <c r="W72" i="1"/>
  <c r="Y71" i="1"/>
  <c r="AF58" i="1"/>
  <c r="AG58" i="1" s="1"/>
  <c r="AE58" i="1"/>
  <c r="F59" i="1" s="1"/>
  <c r="I58" i="1"/>
  <c r="H58" i="1"/>
  <c r="P63" i="1"/>
  <c r="J58" i="1"/>
  <c r="K58" i="1"/>
  <c r="L58" i="1" s="1"/>
  <c r="M58" i="1" s="1"/>
  <c r="N58" i="1" s="1"/>
  <c r="O58" i="1" s="1"/>
  <c r="Q73" i="1" l="1"/>
  <c r="G59" i="1"/>
  <c r="C59" i="1"/>
  <c r="X59" i="1"/>
  <c r="AC59" i="1"/>
  <c r="Z59" i="1"/>
  <c r="AA59" i="1" s="1"/>
  <c r="AD63" i="1"/>
  <c r="U72" i="1"/>
  <c r="T72" i="1"/>
  <c r="V72" i="1" s="1"/>
  <c r="R73" i="1" l="1"/>
  <c r="S73" i="1" s="1"/>
  <c r="W73" i="1"/>
  <c r="Y72" i="1"/>
  <c r="AF59" i="1"/>
  <c r="AG59" i="1" s="1"/>
  <c r="AE59" i="1"/>
  <c r="F60" i="1" s="1"/>
  <c r="P64" i="1"/>
  <c r="J59" i="1"/>
  <c r="K59" i="1"/>
  <c r="L59" i="1" s="1"/>
  <c r="M59" i="1" s="1"/>
  <c r="N59" i="1" s="1"/>
  <c r="O59" i="1" s="1"/>
  <c r="H59" i="1"/>
  <c r="I59" i="1"/>
  <c r="AD64" i="1" l="1"/>
  <c r="U73" i="1"/>
  <c r="T73" i="1"/>
  <c r="V73" i="1" s="1"/>
  <c r="Q74" i="1"/>
  <c r="G60" i="1"/>
  <c r="AC60" i="1"/>
  <c r="X60" i="1"/>
  <c r="C60" i="1"/>
  <c r="Z60" i="1"/>
  <c r="AA60" i="1" s="1"/>
  <c r="K60" i="1" l="1"/>
  <c r="L60" i="1" s="1"/>
  <c r="M60" i="1" s="1"/>
  <c r="N60" i="1" s="1"/>
  <c r="O60" i="1" s="1"/>
  <c r="H60" i="1"/>
  <c r="J60" i="1"/>
  <c r="I60" i="1"/>
  <c r="P65" i="1"/>
  <c r="AF60" i="1"/>
  <c r="AG60" i="1" s="1"/>
  <c r="AE60" i="1"/>
  <c r="F61" i="1" s="1"/>
  <c r="W74" i="1"/>
  <c r="R74" i="1"/>
  <c r="S74" i="1" s="1"/>
  <c r="Y73" i="1"/>
  <c r="U74" i="1" l="1"/>
  <c r="T74" i="1"/>
  <c r="V74" i="1" s="1"/>
  <c r="AD65" i="1"/>
  <c r="G61" i="1"/>
  <c r="Q75" i="1"/>
  <c r="C61" i="1"/>
  <c r="AC61" i="1"/>
  <c r="X61" i="1"/>
  <c r="Z61" i="1"/>
  <c r="AA61" i="1" s="1"/>
  <c r="W75" i="1" l="1"/>
  <c r="R75" i="1"/>
  <c r="S75" i="1" s="1"/>
  <c r="I61" i="1"/>
  <c r="P66" i="1"/>
  <c r="J61" i="1"/>
  <c r="K61" i="1"/>
  <c r="L61" i="1" s="1"/>
  <c r="M61" i="1" s="1"/>
  <c r="N61" i="1" s="1"/>
  <c r="O61" i="1" s="1"/>
  <c r="H61" i="1"/>
  <c r="AF61" i="1"/>
  <c r="AG61" i="1" s="1"/>
  <c r="AE61" i="1"/>
  <c r="F62" i="1" s="1"/>
  <c r="Y74" i="1"/>
  <c r="C62" i="1" l="1"/>
  <c r="Q76" i="1"/>
  <c r="AC62" i="1"/>
  <c r="X62" i="1"/>
  <c r="G62" i="1"/>
  <c r="Z62" i="1"/>
  <c r="AA62" i="1" s="1"/>
  <c r="AD66" i="1"/>
  <c r="U75" i="1"/>
  <c r="T75" i="1" l="1"/>
  <c r="V75" i="1" s="1"/>
  <c r="P67" i="1"/>
  <c r="K62" i="1"/>
  <c r="L62" i="1" s="1"/>
  <c r="M62" i="1" s="1"/>
  <c r="N62" i="1" s="1"/>
  <c r="O62" i="1" s="1"/>
  <c r="J62" i="1"/>
  <c r="H62" i="1"/>
  <c r="I62" i="1"/>
  <c r="Y75" i="1"/>
  <c r="AF62" i="1"/>
  <c r="AG62" i="1" s="1"/>
  <c r="AE62" i="1"/>
  <c r="F63" i="1" s="1"/>
  <c r="W76" i="1"/>
  <c r="R76" i="1"/>
  <c r="S76" i="1" s="1"/>
  <c r="C63" i="1" l="1"/>
  <c r="X63" i="1"/>
  <c r="Q77" i="1"/>
  <c r="AC63" i="1"/>
  <c r="G63" i="1"/>
  <c r="Z63" i="1"/>
  <c r="AA63" i="1" s="1"/>
  <c r="AD67" i="1"/>
  <c r="U76" i="1"/>
  <c r="T76" i="1" l="1"/>
  <c r="V76" i="1" s="1"/>
  <c r="Y76" i="1"/>
  <c r="R77" i="1"/>
  <c r="S77" i="1" s="1"/>
  <c r="W77" i="1"/>
  <c r="AF63" i="1"/>
  <c r="AG63" i="1" s="1"/>
  <c r="AE63" i="1"/>
  <c r="F64" i="1" s="1"/>
  <c r="K63" i="1"/>
  <c r="L63" i="1" s="1"/>
  <c r="M63" i="1" s="1"/>
  <c r="N63" i="1" s="1"/>
  <c r="O63" i="1" s="1"/>
  <c r="P68" i="1"/>
  <c r="I63" i="1"/>
  <c r="H63" i="1"/>
  <c r="J63" i="1"/>
  <c r="Q78" i="1" l="1"/>
  <c r="G64" i="1"/>
  <c r="AC64" i="1"/>
  <c r="C64" i="1"/>
  <c r="X64" i="1"/>
  <c r="Z64" i="1"/>
  <c r="AA64" i="1" s="1"/>
  <c r="U77" i="1"/>
  <c r="AD68" i="1"/>
  <c r="T77" i="1" l="1"/>
  <c r="V77" i="1" s="1"/>
  <c r="AF64" i="1"/>
  <c r="AG64" i="1" s="1"/>
  <c r="AE64" i="1"/>
  <c r="F65" i="1" s="1"/>
  <c r="Y77" i="1"/>
  <c r="I64" i="1"/>
  <c r="H64" i="1"/>
  <c r="K64" i="1"/>
  <c r="L64" i="1" s="1"/>
  <c r="M64" i="1" s="1"/>
  <c r="N64" i="1" s="1"/>
  <c r="O64" i="1" s="1"/>
  <c r="P69" i="1"/>
  <c r="J64" i="1"/>
  <c r="W78" i="1"/>
  <c r="R78" i="1"/>
  <c r="S78" i="1" s="1"/>
  <c r="AD69" i="1" l="1"/>
  <c r="Q79" i="1"/>
  <c r="G65" i="1"/>
  <c r="C65" i="1"/>
  <c r="X65" i="1"/>
  <c r="AC65" i="1"/>
  <c r="Z65" i="1"/>
  <c r="AA65" i="1" s="1"/>
  <c r="U78" i="1"/>
  <c r="T78" i="1" l="1"/>
  <c r="V78" i="1" s="1"/>
  <c r="Y78" i="1"/>
  <c r="AF65" i="1"/>
  <c r="AG65" i="1" s="1"/>
  <c r="AE65" i="1"/>
  <c r="F66" i="1" s="1"/>
  <c r="H65" i="1"/>
  <c r="J65" i="1"/>
  <c r="P70" i="1"/>
  <c r="K65" i="1"/>
  <c r="L65" i="1" s="1"/>
  <c r="M65" i="1" s="1"/>
  <c r="N65" i="1" s="1"/>
  <c r="O65" i="1" s="1"/>
  <c r="I65" i="1"/>
  <c r="R79" i="1"/>
  <c r="S79" i="1" s="1"/>
  <c r="W79" i="1"/>
  <c r="C66" i="1" l="1"/>
  <c r="AC66" i="1"/>
  <c r="X66" i="1"/>
  <c r="Q80" i="1"/>
  <c r="G66" i="1"/>
  <c r="Z66" i="1"/>
  <c r="AA66" i="1" s="1"/>
  <c r="AD70" i="1"/>
  <c r="U79" i="1"/>
  <c r="T79" i="1" l="1"/>
  <c r="V79" i="1" s="1"/>
  <c r="AF66" i="1"/>
  <c r="AG66" i="1" s="1"/>
  <c r="AE66" i="1"/>
  <c r="F67" i="1" s="1"/>
  <c r="Y79" i="1"/>
  <c r="H66" i="1"/>
  <c r="K66" i="1"/>
  <c r="L66" i="1" s="1"/>
  <c r="M66" i="1" s="1"/>
  <c r="N66" i="1" s="1"/>
  <c r="O66" i="1" s="1"/>
  <c r="J66" i="1"/>
  <c r="P71" i="1"/>
  <c r="I66" i="1"/>
  <c r="W80" i="1"/>
  <c r="R80" i="1"/>
  <c r="S80" i="1" s="1"/>
  <c r="AD71" i="1" l="1"/>
  <c r="X67" i="1"/>
  <c r="G67" i="1"/>
  <c r="Q81" i="1"/>
  <c r="C67" i="1"/>
  <c r="AC67" i="1"/>
  <c r="Z67" i="1"/>
  <c r="AA67" i="1" s="1"/>
  <c r="U80" i="1"/>
  <c r="T80" i="1" l="1"/>
  <c r="V80" i="1" s="1"/>
  <c r="R81" i="1"/>
  <c r="S81" i="1" s="1"/>
  <c r="W81" i="1"/>
  <c r="Y80" i="1"/>
  <c r="AF67" i="1"/>
  <c r="AG67" i="1" s="1"/>
  <c r="AE67" i="1"/>
  <c r="F68" i="1" s="1"/>
  <c r="P72" i="1"/>
  <c r="I67" i="1"/>
  <c r="J67" i="1"/>
  <c r="H67" i="1"/>
  <c r="K67" i="1"/>
  <c r="L67" i="1" s="1"/>
  <c r="M67" i="1" s="1"/>
  <c r="N67" i="1" s="1"/>
  <c r="O67" i="1" s="1"/>
  <c r="AD72" i="1" l="1"/>
  <c r="C68" i="1"/>
  <c r="AC68" i="1"/>
  <c r="X68" i="1"/>
  <c r="Q82" i="1"/>
  <c r="G68" i="1"/>
  <c r="Z68" i="1"/>
  <c r="AA68" i="1" s="1"/>
  <c r="U81" i="1"/>
  <c r="T81" i="1"/>
  <c r="V81" i="1" s="1"/>
  <c r="R82" i="1" l="1"/>
  <c r="S82" i="1" s="1"/>
  <c r="W82" i="1"/>
  <c r="Y81" i="1"/>
  <c r="AF68" i="1"/>
  <c r="AG68" i="1" s="1"/>
  <c r="AE68" i="1"/>
  <c r="F69" i="1" s="1"/>
  <c r="K68" i="1"/>
  <c r="L68" i="1" s="1"/>
  <c r="M68" i="1" s="1"/>
  <c r="N68" i="1" s="1"/>
  <c r="O68" i="1" s="1"/>
  <c r="J68" i="1"/>
  <c r="I68" i="1"/>
  <c r="H68" i="1"/>
  <c r="P73" i="1"/>
  <c r="C69" i="1" l="1"/>
  <c r="X69" i="1"/>
  <c r="AC69" i="1"/>
  <c r="G69" i="1"/>
  <c r="Q83" i="1"/>
  <c r="Z69" i="1"/>
  <c r="AA69" i="1" s="1"/>
  <c r="U82" i="1"/>
  <c r="T82" i="1"/>
  <c r="V82" i="1" s="1"/>
  <c r="AD73" i="1"/>
  <c r="R83" i="1" l="1"/>
  <c r="S83" i="1" s="1"/>
  <c r="W83" i="1"/>
  <c r="Y82" i="1"/>
  <c r="AF69" i="1"/>
  <c r="AG69" i="1" s="1"/>
  <c r="AE69" i="1"/>
  <c r="F70" i="1" s="1"/>
  <c r="J69" i="1"/>
  <c r="H69" i="1"/>
  <c r="I69" i="1"/>
  <c r="P74" i="1"/>
  <c r="K69" i="1"/>
  <c r="L69" i="1" s="1"/>
  <c r="M69" i="1" s="1"/>
  <c r="N69" i="1" s="1"/>
  <c r="O69" i="1" s="1"/>
  <c r="Q84" i="1" l="1"/>
  <c r="X70" i="1"/>
  <c r="C70" i="1"/>
  <c r="G70" i="1"/>
  <c r="AC70" i="1"/>
  <c r="Z70" i="1"/>
  <c r="AA70" i="1" s="1"/>
  <c r="U83" i="1"/>
  <c r="T83" i="1"/>
  <c r="V83" i="1" s="1"/>
  <c r="AD74" i="1"/>
  <c r="Y83" i="1" l="1"/>
  <c r="J70" i="1"/>
  <c r="H70" i="1"/>
  <c r="I70" i="1"/>
  <c r="K70" i="1"/>
  <c r="L70" i="1" s="1"/>
  <c r="M70" i="1" s="1"/>
  <c r="N70" i="1" s="1"/>
  <c r="O70" i="1" s="1"/>
  <c r="P75" i="1"/>
  <c r="AF70" i="1"/>
  <c r="AG70" i="1" s="1"/>
  <c r="AE70" i="1"/>
  <c r="F71" i="1" s="1"/>
  <c r="R84" i="1"/>
  <c r="S84" i="1" s="1"/>
  <c r="W84" i="1"/>
  <c r="U84" i="1" l="1"/>
  <c r="T84" i="1"/>
  <c r="V84" i="1" s="1"/>
  <c r="Q85" i="1"/>
  <c r="G71" i="1"/>
  <c r="AC71" i="1"/>
  <c r="C71" i="1"/>
  <c r="X71" i="1"/>
  <c r="Z71" i="1"/>
  <c r="AA71" i="1" s="1"/>
  <c r="AD75" i="1"/>
  <c r="AF71" i="1" l="1"/>
  <c r="AG71" i="1" s="1"/>
  <c r="AE71" i="1"/>
  <c r="F72" i="1" s="1"/>
  <c r="K71" i="1"/>
  <c r="L71" i="1" s="1"/>
  <c r="M71" i="1" s="1"/>
  <c r="N71" i="1" s="1"/>
  <c r="O71" i="1" s="1"/>
  <c r="I71" i="1"/>
  <c r="H71" i="1"/>
  <c r="P76" i="1"/>
  <c r="J71" i="1"/>
  <c r="R85" i="1"/>
  <c r="S85" i="1" s="1"/>
  <c r="W85" i="1"/>
  <c r="Y84" i="1"/>
  <c r="AD76" i="1" l="1"/>
  <c r="U85" i="1"/>
  <c r="T85" i="1"/>
  <c r="V85" i="1" s="1"/>
  <c r="C72" i="1"/>
  <c r="X72" i="1"/>
  <c r="AC72" i="1"/>
  <c r="G72" i="1"/>
  <c r="Q86" i="1"/>
  <c r="Z72" i="1"/>
  <c r="AA72" i="1" s="1"/>
  <c r="W86" i="1" l="1"/>
  <c r="R86" i="1"/>
  <c r="S86" i="1" s="1"/>
  <c r="AF72" i="1"/>
  <c r="AG72" i="1" s="1"/>
  <c r="AE72" i="1"/>
  <c r="F73" i="1" s="1"/>
  <c r="I72" i="1"/>
  <c r="K72" i="1"/>
  <c r="L72" i="1" s="1"/>
  <c r="M72" i="1" s="1"/>
  <c r="N72" i="1" s="1"/>
  <c r="O72" i="1" s="1"/>
  <c r="H72" i="1"/>
  <c r="J72" i="1"/>
  <c r="P77" i="1"/>
  <c r="Y85" i="1"/>
  <c r="Q87" i="1" l="1"/>
  <c r="X73" i="1"/>
  <c r="C73" i="1"/>
  <c r="AC73" i="1"/>
  <c r="G73" i="1"/>
  <c r="Z73" i="1"/>
  <c r="AA73" i="1" s="1"/>
  <c r="AD77" i="1"/>
  <c r="U86" i="1"/>
  <c r="T86" i="1" l="1"/>
  <c r="V86" i="1" s="1"/>
  <c r="AF73" i="1"/>
  <c r="AG73" i="1" s="1"/>
  <c r="AE73" i="1"/>
  <c r="F74" i="1" s="1"/>
  <c r="Y86" i="1"/>
  <c r="K73" i="1"/>
  <c r="L73" i="1" s="1"/>
  <c r="M73" i="1" s="1"/>
  <c r="N73" i="1" s="1"/>
  <c r="O73" i="1" s="1"/>
  <c r="P78" i="1"/>
  <c r="H73" i="1"/>
  <c r="I73" i="1"/>
  <c r="J73" i="1"/>
  <c r="R87" i="1"/>
  <c r="S87" i="1" s="1"/>
  <c r="W87" i="1"/>
  <c r="AD78" i="1" l="1"/>
  <c r="C74" i="1"/>
  <c r="AC74" i="1"/>
  <c r="G74" i="1"/>
  <c r="X74" i="1"/>
  <c r="Q88" i="1"/>
  <c r="Z74" i="1"/>
  <c r="AA74" i="1" s="1"/>
  <c r="U87" i="1"/>
  <c r="T87" i="1"/>
  <c r="V87" i="1" s="1"/>
  <c r="Y87" i="1" l="1"/>
  <c r="AF74" i="1"/>
  <c r="AG74" i="1" s="1"/>
  <c r="AE74" i="1"/>
  <c r="F75" i="1" s="1"/>
  <c r="W88" i="1"/>
  <c r="R88" i="1"/>
  <c r="S88" i="1" s="1"/>
  <c r="P79" i="1"/>
  <c r="H74" i="1"/>
  <c r="K74" i="1"/>
  <c r="L74" i="1" s="1"/>
  <c r="M74" i="1" s="1"/>
  <c r="N74" i="1" s="1"/>
  <c r="O74" i="1" s="1"/>
  <c r="J74" i="1"/>
  <c r="I74" i="1"/>
  <c r="AD79" i="1" l="1"/>
  <c r="AC75" i="1"/>
  <c r="X75" i="1"/>
  <c r="C75" i="1"/>
  <c r="G75" i="1"/>
  <c r="Q89" i="1"/>
  <c r="Z75" i="1"/>
  <c r="AA75" i="1" s="1"/>
  <c r="U88" i="1"/>
  <c r="T88" i="1"/>
  <c r="V88" i="1" s="1"/>
  <c r="R89" i="1" l="1"/>
  <c r="S89" i="1" s="1"/>
  <c r="W89" i="1"/>
  <c r="Y88" i="1"/>
  <c r="AF75" i="1"/>
  <c r="AG75" i="1" s="1"/>
  <c r="AE75" i="1"/>
  <c r="F76" i="1" s="1"/>
  <c r="K75" i="1"/>
  <c r="L75" i="1" s="1"/>
  <c r="M75" i="1" s="1"/>
  <c r="N75" i="1" s="1"/>
  <c r="O75" i="1" s="1"/>
  <c r="H75" i="1"/>
  <c r="J75" i="1"/>
  <c r="I75" i="1"/>
  <c r="P80" i="1"/>
  <c r="U89" i="1" l="1"/>
  <c r="G76" i="1"/>
  <c r="X76" i="1"/>
  <c r="Q90" i="1"/>
  <c r="C76" i="1"/>
  <c r="AC76" i="1"/>
  <c r="Z76" i="1"/>
  <c r="AA76" i="1" s="1"/>
  <c r="AD80" i="1"/>
  <c r="AF76" i="1" l="1"/>
  <c r="AG76" i="1" s="1"/>
  <c r="AE76" i="1"/>
  <c r="F77" i="1" s="1"/>
  <c r="Y89" i="1"/>
  <c r="R90" i="1"/>
  <c r="S90" i="1" s="1"/>
  <c r="W90" i="1"/>
  <c r="K76" i="1"/>
  <c r="L76" i="1" s="1"/>
  <c r="M76" i="1" s="1"/>
  <c r="N76" i="1" s="1"/>
  <c r="O76" i="1" s="1"/>
  <c r="P81" i="1"/>
  <c r="I76" i="1"/>
  <c r="J76" i="1"/>
  <c r="H76" i="1"/>
  <c r="T89" i="1"/>
  <c r="V89" i="1" s="1"/>
  <c r="AD81" i="1" l="1"/>
  <c r="U90" i="1"/>
  <c r="AC77" i="1"/>
  <c r="C77" i="1"/>
  <c r="X77" i="1"/>
  <c r="G77" i="1"/>
  <c r="Q91" i="1"/>
  <c r="Z77" i="1"/>
  <c r="AA77" i="1" s="1"/>
  <c r="R91" i="1" l="1"/>
  <c r="S91" i="1" s="1"/>
  <c r="W91" i="1"/>
  <c r="K77" i="1"/>
  <c r="L77" i="1" s="1"/>
  <c r="M77" i="1" s="1"/>
  <c r="N77" i="1" s="1"/>
  <c r="O77" i="1" s="1"/>
  <c r="J77" i="1"/>
  <c r="H77" i="1"/>
  <c r="P82" i="1"/>
  <c r="I77" i="1"/>
  <c r="T90" i="1"/>
  <c r="V90" i="1" s="1"/>
  <c r="AF77" i="1"/>
  <c r="AG77" i="1" s="1"/>
  <c r="AE77" i="1"/>
  <c r="F78" i="1" s="1"/>
  <c r="Y90" i="1"/>
  <c r="X78" i="1" l="1"/>
  <c r="AC78" i="1"/>
  <c r="C78" i="1"/>
  <c r="Q92" i="1"/>
  <c r="G78" i="1"/>
  <c r="Z78" i="1"/>
  <c r="AA78" i="1" s="1"/>
  <c r="AD82" i="1"/>
  <c r="U91" i="1"/>
  <c r="Y91" i="1" l="1"/>
  <c r="AF78" i="1"/>
  <c r="AG78" i="1" s="1"/>
  <c r="AE78" i="1"/>
  <c r="F79" i="1" s="1"/>
  <c r="I78" i="1"/>
  <c r="P83" i="1"/>
  <c r="K78" i="1"/>
  <c r="L78" i="1" s="1"/>
  <c r="M78" i="1" s="1"/>
  <c r="N78" i="1" s="1"/>
  <c r="O78" i="1" s="1"/>
  <c r="J78" i="1"/>
  <c r="H78" i="1"/>
  <c r="W92" i="1"/>
  <c r="R92" i="1"/>
  <c r="S92" i="1" s="1"/>
  <c r="T91" i="1"/>
  <c r="V91" i="1" s="1"/>
  <c r="C79" i="1" l="1"/>
  <c r="X79" i="1"/>
  <c r="Q93" i="1"/>
  <c r="AC79" i="1"/>
  <c r="G79" i="1"/>
  <c r="Z79" i="1"/>
  <c r="AA79" i="1" s="1"/>
  <c r="AD83" i="1"/>
  <c r="U92" i="1"/>
  <c r="Y92" i="1" l="1"/>
  <c r="I79" i="1"/>
  <c r="K79" i="1"/>
  <c r="L79" i="1" s="1"/>
  <c r="M79" i="1" s="1"/>
  <c r="N79" i="1" s="1"/>
  <c r="O79" i="1" s="1"/>
  <c r="P84" i="1"/>
  <c r="J79" i="1"/>
  <c r="H79" i="1"/>
  <c r="T92" i="1"/>
  <c r="V92" i="1" s="1"/>
  <c r="AF79" i="1"/>
  <c r="AG79" i="1" s="1"/>
  <c r="AE79" i="1"/>
  <c r="F80" i="1" s="1"/>
  <c r="R93" i="1"/>
  <c r="S93" i="1" s="1"/>
  <c r="W93" i="1"/>
  <c r="Q94" i="1" l="1"/>
  <c r="AC80" i="1"/>
  <c r="G80" i="1"/>
  <c r="C80" i="1"/>
  <c r="X80" i="1"/>
  <c r="Z80" i="1"/>
  <c r="AA80" i="1" s="1"/>
  <c r="U93" i="1"/>
  <c r="T93" i="1"/>
  <c r="V93" i="1" s="1"/>
  <c r="AD84" i="1"/>
  <c r="W94" i="1" l="1"/>
  <c r="R94" i="1"/>
  <c r="S94" i="1" s="1"/>
  <c r="Y93" i="1"/>
  <c r="AF80" i="1"/>
  <c r="AG80" i="1" s="1"/>
  <c r="AE80" i="1"/>
  <c r="F81" i="1" s="1"/>
  <c r="K80" i="1"/>
  <c r="L80" i="1" s="1"/>
  <c r="M80" i="1" s="1"/>
  <c r="N80" i="1" s="1"/>
  <c r="O80" i="1" s="1"/>
  <c r="I80" i="1"/>
  <c r="J80" i="1"/>
  <c r="P85" i="1"/>
  <c r="H80" i="1"/>
  <c r="C81" i="1" l="1"/>
  <c r="X81" i="1"/>
  <c r="Q95" i="1"/>
  <c r="G81" i="1"/>
  <c r="AC81" i="1"/>
  <c r="Z81" i="1"/>
  <c r="AA81" i="1" s="1"/>
  <c r="U94" i="1"/>
  <c r="T94" i="1"/>
  <c r="V94" i="1" s="1"/>
  <c r="AD85" i="1"/>
  <c r="W95" i="1" l="1"/>
  <c r="R95" i="1"/>
  <c r="S95" i="1" s="1"/>
  <c r="Y94" i="1"/>
  <c r="AF81" i="1"/>
  <c r="AG81" i="1" s="1"/>
  <c r="AE81" i="1"/>
  <c r="F82" i="1" s="1"/>
  <c r="J81" i="1"/>
  <c r="H81" i="1"/>
  <c r="K81" i="1"/>
  <c r="L81" i="1" s="1"/>
  <c r="M81" i="1" s="1"/>
  <c r="N81" i="1" s="1"/>
  <c r="O81" i="1" s="1"/>
  <c r="I81" i="1"/>
  <c r="P86" i="1"/>
  <c r="C82" i="1" l="1"/>
  <c r="X82" i="1"/>
  <c r="G82" i="1"/>
  <c r="AC82" i="1"/>
  <c r="Q96" i="1"/>
  <c r="Z82" i="1"/>
  <c r="AA82" i="1" s="1"/>
  <c r="U95" i="1"/>
  <c r="AD86" i="1"/>
  <c r="T95" i="1" l="1"/>
  <c r="V95" i="1" s="1"/>
  <c r="Y95" i="1"/>
  <c r="AF82" i="1"/>
  <c r="AG82" i="1" s="1"/>
  <c r="AE82" i="1"/>
  <c r="F83" i="1" s="1"/>
  <c r="R96" i="1"/>
  <c r="S96" i="1" s="1"/>
  <c r="W96" i="1"/>
  <c r="J82" i="1"/>
  <c r="H82" i="1"/>
  <c r="I82" i="1"/>
  <c r="K82" i="1"/>
  <c r="L82" i="1" s="1"/>
  <c r="M82" i="1" s="1"/>
  <c r="N82" i="1" s="1"/>
  <c r="O82" i="1" s="1"/>
  <c r="P87" i="1"/>
  <c r="U96" i="1" l="1"/>
  <c r="T96" i="1"/>
  <c r="V96" i="1" s="1"/>
  <c r="C83" i="1"/>
  <c r="X83" i="1"/>
  <c r="Q97" i="1"/>
  <c r="G83" i="1"/>
  <c r="AC83" i="1"/>
  <c r="Z83" i="1"/>
  <c r="AA83" i="1" s="1"/>
  <c r="AD87" i="1"/>
  <c r="AF83" i="1" l="1"/>
  <c r="AG83" i="1" s="1"/>
  <c r="AE83" i="1"/>
  <c r="F84" i="1" s="1"/>
  <c r="P88" i="1"/>
  <c r="J83" i="1"/>
  <c r="I83" i="1"/>
  <c r="H83" i="1"/>
  <c r="K83" i="1"/>
  <c r="L83" i="1" s="1"/>
  <c r="M83" i="1" s="1"/>
  <c r="N83" i="1" s="1"/>
  <c r="O83" i="1" s="1"/>
  <c r="R97" i="1"/>
  <c r="S97" i="1" s="1"/>
  <c r="W97" i="1"/>
  <c r="Y96" i="1"/>
  <c r="U97" i="1" l="1"/>
  <c r="T97" i="1"/>
  <c r="V97" i="1" s="1"/>
  <c r="AD88" i="1"/>
  <c r="C84" i="1"/>
  <c r="G84" i="1"/>
  <c r="Q98" i="1"/>
  <c r="X84" i="1"/>
  <c r="AC84" i="1"/>
  <c r="Z84" i="1"/>
  <c r="AA84" i="1" s="1"/>
  <c r="R98" i="1" l="1"/>
  <c r="S98" i="1" s="1"/>
  <c r="W98" i="1"/>
  <c r="AF84" i="1"/>
  <c r="AG84" i="1" s="1"/>
  <c r="AE84" i="1"/>
  <c r="F85" i="1" s="1"/>
  <c r="P89" i="1"/>
  <c r="I84" i="1"/>
  <c r="J84" i="1"/>
  <c r="H84" i="1"/>
  <c r="K84" i="1"/>
  <c r="L84" i="1" s="1"/>
  <c r="M84" i="1" s="1"/>
  <c r="N84" i="1" s="1"/>
  <c r="O84" i="1" s="1"/>
  <c r="Y97" i="1"/>
  <c r="AC85" i="1" l="1"/>
  <c r="Q99" i="1"/>
  <c r="X85" i="1"/>
  <c r="G85" i="1"/>
  <c r="C85" i="1"/>
  <c r="Z85" i="1"/>
  <c r="AA85" i="1" s="1"/>
  <c r="AD89" i="1"/>
  <c r="U98" i="1"/>
  <c r="T98" i="1" l="1"/>
  <c r="V98" i="1" s="1"/>
  <c r="P90" i="1"/>
  <c r="K85" i="1"/>
  <c r="L85" i="1" s="1"/>
  <c r="M85" i="1" s="1"/>
  <c r="N85" i="1" s="1"/>
  <c r="O85" i="1" s="1"/>
  <c r="H85" i="1"/>
  <c r="J85" i="1"/>
  <c r="I85" i="1"/>
  <c r="Y98" i="1"/>
  <c r="AF85" i="1"/>
  <c r="AG85" i="1" s="1"/>
  <c r="AE85" i="1"/>
  <c r="F86" i="1" s="1"/>
  <c r="R99" i="1"/>
  <c r="S99" i="1" s="1"/>
  <c r="W99" i="1"/>
  <c r="Q100" i="1" l="1"/>
  <c r="X86" i="1"/>
  <c r="AC86" i="1"/>
  <c r="C86" i="1"/>
  <c r="G86" i="1"/>
  <c r="Z86" i="1"/>
  <c r="AA86" i="1" s="1"/>
  <c r="AD90" i="1"/>
  <c r="U99" i="1"/>
  <c r="Y99" i="1" l="1"/>
  <c r="R100" i="1"/>
  <c r="S100" i="1" s="1"/>
  <c r="W100" i="1"/>
  <c r="T99" i="1"/>
  <c r="V99" i="1" s="1"/>
  <c r="AF86" i="1"/>
  <c r="AG86" i="1" s="1"/>
  <c r="AE86" i="1"/>
  <c r="F87" i="1" s="1"/>
  <c r="K86" i="1"/>
  <c r="L86" i="1" s="1"/>
  <c r="M86" i="1" s="1"/>
  <c r="N86" i="1" s="1"/>
  <c r="O86" i="1" s="1"/>
  <c r="H86" i="1"/>
  <c r="P91" i="1"/>
  <c r="I86" i="1"/>
  <c r="J86" i="1"/>
  <c r="Q101" i="1" l="1"/>
  <c r="C87" i="1"/>
  <c r="AC87" i="1"/>
  <c r="X87" i="1"/>
  <c r="G87" i="1"/>
  <c r="Z87" i="1"/>
  <c r="AA87" i="1" s="1"/>
  <c r="AD91" i="1"/>
  <c r="U100" i="1"/>
  <c r="Y100" i="1" l="1"/>
  <c r="T100" i="1"/>
  <c r="V100" i="1" s="1"/>
  <c r="K87" i="1"/>
  <c r="L87" i="1" s="1"/>
  <c r="M87" i="1" s="1"/>
  <c r="N87" i="1" s="1"/>
  <c r="O87" i="1" s="1"/>
  <c r="P92" i="1"/>
  <c r="I87" i="1"/>
  <c r="H87" i="1"/>
  <c r="J87" i="1"/>
  <c r="AF87" i="1"/>
  <c r="AG87" i="1" s="1"/>
  <c r="AE87" i="1"/>
  <c r="F88" i="1" s="1"/>
  <c r="R101" i="1"/>
  <c r="S101" i="1" s="1"/>
  <c r="W101" i="1"/>
  <c r="AD92" i="1" l="1"/>
  <c r="C88" i="1"/>
  <c r="Q102" i="1"/>
  <c r="X88" i="1"/>
  <c r="AC88" i="1"/>
  <c r="G88" i="1"/>
  <c r="Z88" i="1"/>
  <c r="AA88" i="1" s="1"/>
  <c r="U101" i="1"/>
  <c r="T101" i="1"/>
  <c r="V101" i="1" s="1"/>
  <c r="K88" i="1" l="1"/>
  <c r="L88" i="1" s="1"/>
  <c r="M88" i="1" s="1"/>
  <c r="N88" i="1" s="1"/>
  <c r="O88" i="1" s="1"/>
  <c r="I88" i="1"/>
  <c r="H88" i="1"/>
  <c r="J88" i="1"/>
  <c r="P93" i="1"/>
  <c r="R102" i="1"/>
  <c r="S102" i="1" s="1"/>
  <c r="W102" i="1"/>
  <c r="Y101" i="1"/>
  <c r="AF88" i="1"/>
  <c r="AG88" i="1" s="1"/>
  <c r="AE88" i="1"/>
  <c r="F89" i="1" s="1"/>
  <c r="U102" i="1" l="1"/>
  <c r="T102" i="1"/>
  <c r="V102" i="1" s="1"/>
  <c r="AD93" i="1"/>
  <c r="Q103" i="1"/>
  <c r="G89" i="1"/>
  <c r="AC89" i="1"/>
  <c r="C89" i="1"/>
  <c r="X89" i="1"/>
  <c r="Z89" i="1"/>
  <c r="AA89" i="1" s="1"/>
  <c r="AF89" i="1" l="1"/>
  <c r="AG89" i="1" s="1"/>
  <c r="AE89" i="1"/>
  <c r="F90" i="1" s="1"/>
  <c r="H89" i="1"/>
  <c r="J89" i="1"/>
  <c r="I89" i="1"/>
  <c r="K89" i="1"/>
  <c r="L89" i="1" s="1"/>
  <c r="M89" i="1" s="1"/>
  <c r="N89" i="1" s="1"/>
  <c r="O89" i="1" s="1"/>
  <c r="P94" i="1"/>
  <c r="W103" i="1"/>
  <c r="R103" i="1"/>
  <c r="S103" i="1" s="1"/>
  <c r="Y102" i="1"/>
  <c r="U103" i="1" l="1"/>
  <c r="AD94" i="1"/>
  <c r="Q104" i="1"/>
  <c r="AC90" i="1"/>
  <c r="C90" i="1"/>
  <c r="X90" i="1"/>
  <c r="G90" i="1"/>
  <c r="Z90" i="1"/>
  <c r="AA90" i="1" s="1"/>
  <c r="AF90" i="1" l="1"/>
  <c r="AG90" i="1" s="1"/>
  <c r="AE90" i="1"/>
  <c r="F91" i="1" s="1"/>
  <c r="P95" i="1"/>
  <c r="I90" i="1"/>
  <c r="H90" i="1"/>
  <c r="K90" i="1"/>
  <c r="L90" i="1" s="1"/>
  <c r="M90" i="1" s="1"/>
  <c r="N90" i="1" s="1"/>
  <c r="O90" i="1" s="1"/>
  <c r="J90" i="1"/>
  <c r="T103" i="1"/>
  <c r="V103" i="1" s="1"/>
  <c r="R104" i="1"/>
  <c r="S104" i="1" s="1"/>
  <c r="W104" i="1"/>
  <c r="Y103" i="1"/>
  <c r="U104" i="1" l="1"/>
  <c r="T104" i="1"/>
  <c r="C91" i="1"/>
  <c r="AC91" i="1"/>
  <c r="Q105" i="1"/>
  <c r="X91" i="1"/>
  <c r="G91" i="1"/>
  <c r="Z91" i="1"/>
  <c r="AA91" i="1" s="1"/>
  <c r="V104" i="1"/>
  <c r="AD95" i="1"/>
  <c r="AF91" i="1" l="1"/>
  <c r="AG91" i="1" s="1"/>
  <c r="AE91" i="1"/>
  <c r="F92" i="1" s="1"/>
  <c r="R105" i="1"/>
  <c r="S105" i="1" s="1"/>
  <c r="W105" i="1"/>
  <c r="P96" i="1"/>
  <c r="I91" i="1"/>
  <c r="J91" i="1"/>
  <c r="K91" i="1"/>
  <c r="L91" i="1" s="1"/>
  <c r="M91" i="1" s="1"/>
  <c r="N91" i="1" s="1"/>
  <c r="O91" i="1" s="1"/>
  <c r="H91" i="1"/>
  <c r="Y104" i="1"/>
  <c r="AC92" i="1" l="1"/>
  <c r="C92" i="1"/>
  <c r="X92" i="1"/>
  <c r="Q106" i="1"/>
  <c r="G92" i="1"/>
  <c r="Z92" i="1"/>
  <c r="AA92" i="1" s="1"/>
  <c r="AD96" i="1"/>
  <c r="U105" i="1"/>
  <c r="T105" i="1"/>
  <c r="V105" i="1" s="1"/>
  <c r="Y105" i="1" l="1"/>
  <c r="AF92" i="1"/>
  <c r="AG92" i="1" s="1"/>
  <c r="AE92" i="1"/>
  <c r="F93" i="1" s="1"/>
  <c r="K92" i="1"/>
  <c r="L92" i="1" s="1"/>
  <c r="M92" i="1" s="1"/>
  <c r="N92" i="1" s="1"/>
  <c r="O92" i="1" s="1"/>
  <c r="I92" i="1"/>
  <c r="H92" i="1"/>
  <c r="J92" i="1"/>
  <c r="P97" i="1"/>
  <c r="R106" i="1"/>
  <c r="S106" i="1" s="1"/>
  <c r="W106" i="1"/>
  <c r="AD97" i="1" l="1"/>
  <c r="U106" i="1"/>
  <c r="Q107" i="1"/>
  <c r="X93" i="1"/>
  <c r="AC93" i="1"/>
  <c r="G93" i="1"/>
  <c r="C93" i="1"/>
  <c r="Z93" i="1"/>
  <c r="AA93" i="1" s="1"/>
  <c r="W107" i="1" l="1"/>
  <c r="R107" i="1"/>
  <c r="S107" i="1" s="1"/>
  <c r="T106" i="1"/>
  <c r="V106" i="1" s="1"/>
  <c r="AF93" i="1"/>
  <c r="AG93" i="1" s="1"/>
  <c r="AE93" i="1"/>
  <c r="F94" i="1" s="1"/>
  <c r="H93" i="1"/>
  <c r="K93" i="1"/>
  <c r="L93" i="1" s="1"/>
  <c r="M93" i="1" s="1"/>
  <c r="N93" i="1" s="1"/>
  <c r="O93" i="1" s="1"/>
  <c r="I93" i="1"/>
  <c r="J93" i="1"/>
  <c r="P98" i="1"/>
  <c r="Y106" i="1"/>
  <c r="AD98" i="1" l="1"/>
  <c r="G94" i="1"/>
  <c r="AC94" i="1"/>
  <c r="X94" i="1"/>
  <c r="C94" i="1"/>
  <c r="Q108" i="1"/>
  <c r="Z94" i="1"/>
  <c r="AA94" i="1" s="1"/>
  <c r="U107" i="1"/>
  <c r="Y107" i="1" l="1"/>
  <c r="AF94" i="1"/>
  <c r="AG94" i="1" s="1"/>
  <c r="AE94" i="1"/>
  <c r="F95" i="1" s="1"/>
  <c r="R108" i="1"/>
  <c r="S108" i="1" s="1"/>
  <c r="W108" i="1"/>
  <c r="K94" i="1"/>
  <c r="L94" i="1" s="1"/>
  <c r="M94" i="1" s="1"/>
  <c r="N94" i="1" s="1"/>
  <c r="O94" i="1" s="1"/>
  <c r="H94" i="1"/>
  <c r="I94" i="1"/>
  <c r="P99" i="1"/>
  <c r="J94" i="1"/>
  <c r="T107" i="1"/>
  <c r="V107" i="1" s="1"/>
  <c r="U108" i="1" l="1"/>
  <c r="T108" i="1"/>
  <c r="V108" i="1" s="1"/>
  <c r="AD99" i="1"/>
  <c r="Q109" i="1"/>
  <c r="AC95" i="1"/>
  <c r="C95" i="1"/>
  <c r="X95" i="1"/>
  <c r="G95" i="1"/>
  <c r="Z95" i="1"/>
  <c r="AA95" i="1" s="1"/>
  <c r="AF95" i="1" l="1"/>
  <c r="AG95" i="1" s="1"/>
  <c r="AE95" i="1"/>
  <c r="F96" i="1" s="1"/>
  <c r="J95" i="1"/>
  <c r="K95" i="1"/>
  <c r="L95" i="1" s="1"/>
  <c r="M95" i="1" s="1"/>
  <c r="N95" i="1" s="1"/>
  <c r="O95" i="1" s="1"/>
  <c r="I95" i="1"/>
  <c r="H95" i="1"/>
  <c r="P100" i="1"/>
  <c r="W109" i="1"/>
  <c r="R109" i="1"/>
  <c r="S109" i="1" s="1"/>
  <c r="Y108" i="1"/>
  <c r="AD100" i="1" l="1"/>
  <c r="Q110" i="1"/>
  <c r="C96" i="1"/>
  <c r="X96" i="1"/>
  <c r="AC96" i="1"/>
  <c r="G96" i="1"/>
  <c r="Z96" i="1"/>
  <c r="AA96" i="1" s="1"/>
  <c r="U109" i="1"/>
  <c r="T109" i="1" l="1"/>
  <c r="V109" i="1" s="1"/>
  <c r="Y109" i="1"/>
  <c r="AF96" i="1"/>
  <c r="AG96" i="1" s="1"/>
  <c r="AE96" i="1"/>
  <c r="F97" i="1" s="1"/>
  <c r="K96" i="1"/>
  <c r="L96" i="1" s="1"/>
  <c r="M96" i="1" s="1"/>
  <c r="N96" i="1" s="1"/>
  <c r="O96" i="1" s="1"/>
  <c r="P101" i="1"/>
  <c r="I96" i="1"/>
  <c r="J96" i="1"/>
  <c r="H96" i="1"/>
  <c r="R110" i="1"/>
  <c r="S110" i="1" s="1"/>
  <c r="W110" i="1"/>
  <c r="AD101" i="1" l="1"/>
  <c r="AC97" i="1"/>
  <c r="C97" i="1"/>
  <c r="Q111" i="1"/>
  <c r="X97" i="1"/>
  <c r="G97" i="1"/>
  <c r="Z97" i="1"/>
  <c r="AA97" i="1" s="1"/>
  <c r="U110" i="1"/>
  <c r="T110" i="1"/>
  <c r="V110" i="1" s="1"/>
  <c r="W111" i="1" l="1"/>
  <c r="R111" i="1"/>
  <c r="S111" i="1" s="1"/>
  <c r="Y110" i="1"/>
  <c r="AF97" i="1"/>
  <c r="AG97" i="1" s="1"/>
  <c r="AE97" i="1"/>
  <c r="F98" i="1" s="1"/>
  <c r="H97" i="1"/>
  <c r="I97" i="1"/>
  <c r="J97" i="1"/>
  <c r="K97" i="1"/>
  <c r="L97" i="1" s="1"/>
  <c r="M97" i="1" s="1"/>
  <c r="N97" i="1" s="1"/>
  <c r="O97" i="1" s="1"/>
  <c r="P102" i="1"/>
  <c r="AC98" i="1" l="1"/>
  <c r="C98" i="1"/>
  <c r="Q112" i="1"/>
  <c r="G98" i="1"/>
  <c r="X98" i="1"/>
  <c r="Z98" i="1"/>
  <c r="AA98" i="1" s="1"/>
  <c r="AD102" i="1"/>
  <c r="U111" i="1"/>
  <c r="T111" i="1" l="1"/>
  <c r="V111" i="1" s="1"/>
  <c r="Y111" i="1"/>
  <c r="AF98" i="1"/>
  <c r="AG98" i="1" s="1"/>
  <c r="AE98" i="1"/>
  <c r="F99" i="1" s="1"/>
  <c r="I98" i="1"/>
  <c r="J98" i="1"/>
  <c r="H98" i="1"/>
  <c r="K98" i="1"/>
  <c r="L98" i="1" s="1"/>
  <c r="M98" i="1" s="1"/>
  <c r="N98" i="1" s="1"/>
  <c r="O98" i="1" s="1"/>
  <c r="P103" i="1"/>
  <c r="W112" i="1"/>
  <c r="R112" i="1"/>
  <c r="S112" i="1" s="1"/>
  <c r="AD103" i="1" l="1"/>
  <c r="C99" i="1"/>
  <c r="X99" i="1"/>
  <c r="AC99" i="1"/>
  <c r="Q113" i="1"/>
  <c r="G99" i="1"/>
  <c r="Z99" i="1"/>
  <c r="AA99" i="1" s="1"/>
  <c r="U112" i="1"/>
  <c r="T112" i="1"/>
  <c r="V112" i="1" s="1"/>
  <c r="R113" i="1" l="1"/>
  <c r="S113" i="1" s="1"/>
  <c r="W113" i="1"/>
  <c r="Y112" i="1"/>
  <c r="AF99" i="1"/>
  <c r="AG99" i="1" s="1"/>
  <c r="AE99" i="1"/>
  <c r="F100" i="1" s="1"/>
  <c r="I99" i="1"/>
  <c r="H99" i="1"/>
  <c r="J99" i="1"/>
  <c r="K99" i="1"/>
  <c r="L99" i="1" s="1"/>
  <c r="M99" i="1" s="1"/>
  <c r="N99" i="1" s="1"/>
  <c r="O99" i="1" s="1"/>
  <c r="P104" i="1"/>
  <c r="X100" i="1" l="1"/>
  <c r="AC100" i="1"/>
  <c r="C100" i="1"/>
  <c r="G100" i="1"/>
  <c r="Q114" i="1"/>
  <c r="Z100" i="1"/>
  <c r="AA100" i="1" s="1"/>
  <c r="AD104" i="1"/>
  <c r="U113" i="1"/>
  <c r="T113" i="1"/>
  <c r="V113" i="1" s="1"/>
  <c r="W114" i="1" l="1"/>
  <c r="R114" i="1"/>
  <c r="S114" i="1" s="1"/>
  <c r="Y113" i="1"/>
  <c r="AF100" i="1"/>
  <c r="AG100" i="1" s="1"/>
  <c r="AE100" i="1"/>
  <c r="F101" i="1" s="1"/>
  <c r="P105" i="1"/>
  <c r="K100" i="1"/>
  <c r="L100" i="1" s="1"/>
  <c r="M100" i="1" s="1"/>
  <c r="N100" i="1" s="1"/>
  <c r="O100" i="1" s="1"/>
  <c r="I100" i="1"/>
  <c r="J100" i="1"/>
  <c r="H100" i="1"/>
  <c r="Q115" i="1" l="1"/>
  <c r="X101" i="1"/>
  <c r="C101" i="1"/>
  <c r="G101" i="1"/>
  <c r="AC101" i="1"/>
  <c r="Z101" i="1"/>
  <c r="AA101" i="1" s="1"/>
  <c r="AD105" i="1"/>
  <c r="U114" i="1"/>
  <c r="Y114" i="1" l="1"/>
  <c r="T114" i="1"/>
  <c r="V114" i="1" s="1"/>
  <c r="AF101" i="1"/>
  <c r="AG101" i="1" s="1"/>
  <c r="AE101" i="1"/>
  <c r="F102" i="1" s="1"/>
  <c r="K101" i="1"/>
  <c r="L101" i="1" s="1"/>
  <c r="M101" i="1" s="1"/>
  <c r="N101" i="1" s="1"/>
  <c r="O101" i="1" s="1"/>
  <c r="J101" i="1"/>
  <c r="H101" i="1"/>
  <c r="I101" i="1"/>
  <c r="P106" i="1"/>
  <c r="R115" i="1"/>
  <c r="S115" i="1" s="1"/>
  <c r="W115" i="1"/>
  <c r="AD106" i="1" l="1"/>
  <c r="G102" i="1"/>
  <c r="X102" i="1"/>
  <c r="AC102" i="1"/>
  <c r="C102" i="1"/>
  <c r="Q116" i="1"/>
  <c r="Z102" i="1"/>
  <c r="AA102" i="1" s="1"/>
  <c r="U115" i="1"/>
  <c r="T115" i="1" l="1"/>
  <c r="V115" i="1" s="1"/>
  <c r="AF102" i="1"/>
  <c r="AG102" i="1" s="1"/>
  <c r="AE102" i="1"/>
  <c r="F103" i="1" s="1"/>
  <c r="Y115" i="1"/>
  <c r="R116" i="1"/>
  <c r="S116" i="1" s="1"/>
  <c r="W116" i="1"/>
  <c r="J102" i="1"/>
  <c r="K102" i="1"/>
  <c r="L102" i="1" s="1"/>
  <c r="M102" i="1" s="1"/>
  <c r="N102" i="1" s="1"/>
  <c r="O102" i="1" s="1"/>
  <c r="H102" i="1"/>
  <c r="I102" i="1"/>
  <c r="P107" i="1"/>
  <c r="U116" i="1" l="1"/>
  <c r="G103" i="1"/>
  <c r="AC103" i="1"/>
  <c r="Q117" i="1"/>
  <c r="C103" i="1"/>
  <c r="X103" i="1"/>
  <c r="Z103" i="1"/>
  <c r="AA103" i="1" s="1"/>
  <c r="AD107" i="1"/>
  <c r="R117" i="1" l="1"/>
  <c r="S117" i="1" s="1"/>
  <c r="W117" i="1"/>
  <c r="J103" i="1"/>
  <c r="H103" i="1"/>
  <c r="K103" i="1"/>
  <c r="L103" i="1" s="1"/>
  <c r="M103" i="1" s="1"/>
  <c r="N103" i="1" s="1"/>
  <c r="O103" i="1" s="1"/>
  <c r="I103" i="1"/>
  <c r="P108" i="1"/>
  <c r="T116" i="1"/>
  <c r="V116" i="1" s="1"/>
  <c r="AF103" i="1"/>
  <c r="AG103" i="1" s="1"/>
  <c r="AE103" i="1"/>
  <c r="F104" i="1" s="1"/>
  <c r="Y116" i="1"/>
  <c r="AD108" i="1" l="1"/>
  <c r="Q118" i="1"/>
  <c r="G104" i="1"/>
  <c r="X104" i="1"/>
  <c r="AC104" i="1"/>
  <c r="C104" i="1"/>
  <c r="Z104" i="1"/>
  <c r="AA104" i="1" s="1"/>
  <c r="U117" i="1"/>
  <c r="Y117" i="1" l="1"/>
  <c r="AF104" i="1"/>
  <c r="AG104" i="1" s="1"/>
  <c r="AE104" i="1"/>
  <c r="F105" i="1" s="1"/>
  <c r="J104" i="1"/>
  <c r="K104" i="1"/>
  <c r="L104" i="1" s="1"/>
  <c r="M104" i="1" s="1"/>
  <c r="N104" i="1" s="1"/>
  <c r="O104" i="1" s="1"/>
  <c r="P109" i="1"/>
  <c r="H104" i="1"/>
  <c r="I104" i="1"/>
  <c r="R118" i="1"/>
  <c r="S118" i="1" s="1"/>
  <c r="W118" i="1"/>
  <c r="T117" i="1"/>
  <c r="V117" i="1" s="1"/>
  <c r="U118" i="1" l="1"/>
  <c r="AD109" i="1"/>
  <c r="C105" i="1"/>
  <c r="X105" i="1"/>
  <c r="Q119" i="1"/>
  <c r="AC105" i="1"/>
  <c r="G105" i="1"/>
  <c r="Z105" i="1"/>
  <c r="AA105" i="1" s="1"/>
  <c r="R119" i="1" l="1"/>
  <c r="S119" i="1" s="1"/>
  <c r="W119" i="1"/>
  <c r="T118" i="1"/>
  <c r="V118" i="1" s="1"/>
  <c r="AF105" i="1"/>
  <c r="AG105" i="1" s="1"/>
  <c r="AE105" i="1"/>
  <c r="F106" i="1" s="1"/>
  <c r="K105" i="1"/>
  <c r="L105" i="1" s="1"/>
  <c r="M105" i="1" s="1"/>
  <c r="N105" i="1" s="1"/>
  <c r="O105" i="1" s="1"/>
  <c r="I105" i="1"/>
  <c r="H105" i="1"/>
  <c r="J105" i="1"/>
  <c r="P110" i="1"/>
  <c r="Y118" i="1"/>
  <c r="AD110" i="1" l="1"/>
  <c r="AC106" i="1"/>
  <c r="G106" i="1"/>
  <c r="Q120" i="1"/>
  <c r="C106" i="1"/>
  <c r="X106" i="1"/>
  <c r="Z106" i="1"/>
  <c r="AA106" i="1" s="1"/>
  <c r="U119" i="1"/>
  <c r="Y119" i="1" l="1"/>
  <c r="AF106" i="1"/>
  <c r="AG106" i="1" s="1"/>
  <c r="AE106" i="1"/>
  <c r="F107" i="1" s="1"/>
  <c r="W120" i="1"/>
  <c r="R120" i="1"/>
  <c r="S120" i="1" s="1"/>
  <c r="P111" i="1"/>
  <c r="I106" i="1"/>
  <c r="J106" i="1"/>
  <c r="H106" i="1"/>
  <c r="K106" i="1"/>
  <c r="L106" i="1" s="1"/>
  <c r="M106" i="1" s="1"/>
  <c r="N106" i="1" s="1"/>
  <c r="O106" i="1" s="1"/>
  <c r="T119" i="1"/>
  <c r="V119" i="1" s="1"/>
  <c r="U120" i="1" l="1"/>
  <c r="T120" i="1"/>
  <c r="AD111" i="1"/>
  <c r="Q121" i="1"/>
  <c r="X107" i="1"/>
  <c r="AC107" i="1"/>
  <c r="C107" i="1"/>
  <c r="G107" i="1"/>
  <c r="Z107" i="1"/>
  <c r="AA107" i="1" s="1"/>
  <c r="V120" i="1"/>
  <c r="W121" i="1" l="1"/>
  <c r="R121" i="1"/>
  <c r="S121" i="1" s="1"/>
  <c r="AF107" i="1"/>
  <c r="AG107" i="1" s="1"/>
  <c r="AE107" i="1"/>
  <c r="F108" i="1" s="1"/>
  <c r="P112" i="1"/>
  <c r="K107" i="1"/>
  <c r="L107" i="1" s="1"/>
  <c r="M107" i="1" s="1"/>
  <c r="N107" i="1" s="1"/>
  <c r="O107" i="1" s="1"/>
  <c r="I107" i="1"/>
  <c r="J107" i="1"/>
  <c r="H107" i="1"/>
  <c r="Y120" i="1"/>
  <c r="AD112" i="1" l="1"/>
  <c r="AC108" i="1"/>
  <c r="C108" i="1"/>
  <c r="X108" i="1"/>
  <c r="Q122" i="1"/>
  <c r="G108" i="1"/>
  <c r="Z108" i="1"/>
  <c r="AA108" i="1" s="1"/>
  <c r="U121" i="1"/>
  <c r="AF108" i="1" l="1"/>
  <c r="AG108" i="1" s="1"/>
  <c r="AE108" i="1"/>
  <c r="F109" i="1" s="1"/>
  <c r="Y121" i="1"/>
  <c r="K108" i="1"/>
  <c r="L108" i="1" s="1"/>
  <c r="M108" i="1" s="1"/>
  <c r="N108" i="1" s="1"/>
  <c r="O108" i="1" s="1"/>
  <c r="I108" i="1"/>
  <c r="H108" i="1"/>
  <c r="J108" i="1"/>
  <c r="P113" i="1"/>
  <c r="T121" i="1"/>
  <c r="V121" i="1" s="1"/>
  <c r="W122" i="1"/>
  <c r="R122" i="1"/>
  <c r="S122" i="1" s="1"/>
  <c r="U122" i="1" l="1"/>
  <c r="T122" i="1"/>
  <c r="V122" i="1" s="1"/>
  <c r="Q123" i="1"/>
  <c r="G109" i="1"/>
  <c r="C109" i="1"/>
  <c r="AC109" i="1"/>
  <c r="X109" i="1"/>
  <c r="Z109" i="1"/>
  <c r="AA109" i="1" s="1"/>
  <c r="AD113" i="1"/>
  <c r="R123" i="1" l="1"/>
  <c r="S123" i="1" s="1"/>
  <c r="W123" i="1"/>
  <c r="P114" i="1"/>
  <c r="K109" i="1"/>
  <c r="L109" i="1" s="1"/>
  <c r="M109" i="1" s="1"/>
  <c r="N109" i="1" s="1"/>
  <c r="O109" i="1" s="1"/>
  <c r="J109" i="1"/>
  <c r="H109" i="1"/>
  <c r="I109" i="1"/>
  <c r="AF109" i="1"/>
  <c r="AG109" i="1" s="1"/>
  <c r="AE109" i="1"/>
  <c r="F110" i="1" s="1"/>
  <c r="Y122" i="1"/>
  <c r="X110" i="1" l="1"/>
  <c r="AC110" i="1"/>
  <c r="C110" i="1"/>
  <c r="Q124" i="1"/>
  <c r="G110" i="1"/>
  <c r="Z110" i="1"/>
  <c r="AA110" i="1" s="1"/>
  <c r="AD114" i="1"/>
  <c r="U123" i="1"/>
  <c r="T123" i="1"/>
  <c r="V123" i="1" s="1"/>
  <c r="AF110" i="1" l="1"/>
  <c r="AG110" i="1" s="1"/>
  <c r="AE110" i="1"/>
  <c r="F111" i="1" s="1"/>
  <c r="K110" i="1"/>
  <c r="L110" i="1" s="1"/>
  <c r="M110" i="1" s="1"/>
  <c r="N110" i="1" s="1"/>
  <c r="O110" i="1" s="1"/>
  <c r="I110" i="1"/>
  <c r="P115" i="1"/>
  <c r="J110" i="1"/>
  <c r="H110" i="1"/>
  <c r="Y123" i="1"/>
  <c r="R124" i="1"/>
  <c r="S124" i="1" s="1"/>
  <c r="W124" i="1"/>
  <c r="U124" i="1" l="1"/>
  <c r="T124" i="1"/>
  <c r="V124" i="1" s="1"/>
  <c r="AD115" i="1"/>
  <c r="X111" i="1"/>
  <c r="AC111" i="1"/>
  <c r="C111" i="1"/>
  <c r="G111" i="1"/>
  <c r="Q125" i="1"/>
  <c r="Z111" i="1"/>
  <c r="AA111" i="1" s="1"/>
  <c r="R125" i="1" l="1"/>
  <c r="S125" i="1" s="1"/>
  <c r="W125" i="1"/>
  <c r="P116" i="1"/>
  <c r="H111" i="1"/>
  <c r="K111" i="1"/>
  <c r="L111" i="1" s="1"/>
  <c r="M111" i="1" s="1"/>
  <c r="N111" i="1" s="1"/>
  <c r="O111" i="1" s="1"/>
  <c r="J111" i="1"/>
  <c r="I111" i="1"/>
  <c r="AF111" i="1"/>
  <c r="AG111" i="1" s="1"/>
  <c r="AE111" i="1"/>
  <c r="F112" i="1" s="1"/>
  <c r="Y124" i="1"/>
  <c r="G112" i="1" l="1"/>
  <c r="Q126" i="1"/>
  <c r="AC112" i="1"/>
  <c r="X112" i="1"/>
  <c r="Z112" i="1"/>
  <c r="AA112" i="1" s="1"/>
  <c r="AD116" i="1"/>
  <c r="U125" i="1"/>
  <c r="T125" i="1" l="1"/>
  <c r="V125" i="1" s="1"/>
  <c r="AF112" i="1"/>
  <c r="AG112" i="1" s="1"/>
  <c r="AE112" i="1"/>
  <c r="F113" i="1" s="1"/>
  <c r="Y125" i="1"/>
  <c r="R126" i="1"/>
  <c r="S126" i="1" s="1"/>
  <c r="W126" i="1"/>
  <c r="P117" i="1"/>
  <c r="K112" i="1"/>
  <c r="L112" i="1" s="1"/>
  <c r="M112" i="1" s="1"/>
  <c r="N112" i="1" s="1"/>
  <c r="O112" i="1" s="1"/>
  <c r="J112" i="1"/>
  <c r="I112" i="1"/>
  <c r="H112" i="1"/>
  <c r="U126" i="1" l="1"/>
  <c r="T126" i="1"/>
  <c r="G113" i="1"/>
  <c r="Q127" i="1"/>
  <c r="X113" i="1"/>
  <c r="AC113" i="1"/>
  <c r="Z113" i="1"/>
  <c r="AA113" i="1" s="1"/>
  <c r="V126" i="1"/>
  <c r="AD117" i="1"/>
  <c r="AF113" i="1" l="1"/>
  <c r="AG113" i="1" s="1"/>
  <c r="AE113" i="1"/>
  <c r="F114" i="1" s="1"/>
  <c r="R127" i="1"/>
  <c r="S127" i="1" s="1"/>
  <c r="W127" i="1"/>
  <c r="P118" i="1"/>
  <c r="I113" i="1"/>
  <c r="J113" i="1"/>
  <c r="K113" i="1"/>
  <c r="L113" i="1" s="1"/>
  <c r="M113" i="1" s="1"/>
  <c r="N113" i="1" s="1"/>
  <c r="O113" i="1" s="1"/>
  <c r="H113" i="1"/>
  <c r="Y126" i="1"/>
  <c r="AD118" i="1" l="1"/>
  <c r="X114" i="1"/>
  <c r="Q128" i="1"/>
  <c r="G114" i="1"/>
  <c r="AC114" i="1"/>
  <c r="Z114" i="1"/>
  <c r="AA114" i="1" s="1"/>
  <c r="U127" i="1"/>
  <c r="T127" i="1" l="1"/>
  <c r="V127" i="1" s="1"/>
  <c r="Y127" i="1"/>
  <c r="P119" i="1"/>
  <c r="J114" i="1"/>
  <c r="I114" i="1"/>
  <c r="H114" i="1"/>
  <c r="K114" i="1"/>
  <c r="L114" i="1" s="1"/>
  <c r="M114" i="1" s="1"/>
  <c r="N114" i="1" s="1"/>
  <c r="O114" i="1" s="1"/>
  <c r="AF114" i="1"/>
  <c r="AG114" i="1" s="1"/>
  <c r="AE114" i="1"/>
  <c r="F115" i="1" s="1"/>
  <c r="W128" i="1"/>
  <c r="R128" i="1"/>
  <c r="S128" i="1" s="1"/>
  <c r="AC115" i="1" l="1"/>
  <c r="X115" i="1"/>
  <c r="G115" i="1"/>
  <c r="Q129" i="1"/>
  <c r="Z115" i="1"/>
  <c r="AA115" i="1" s="1"/>
  <c r="AD119" i="1"/>
  <c r="U128" i="1"/>
  <c r="T128" i="1"/>
  <c r="V128" i="1" s="1"/>
  <c r="Y128" i="1" l="1"/>
  <c r="AF115" i="1"/>
  <c r="AG115" i="1" s="1"/>
  <c r="AE115" i="1"/>
  <c r="F116" i="1" s="1"/>
  <c r="R129" i="1"/>
  <c r="S129" i="1" s="1"/>
  <c r="W129" i="1"/>
  <c r="I115" i="1"/>
  <c r="H115" i="1"/>
  <c r="J115" i="1"/>
  <c r="P120" i="1"/>
  <c r="K115" i="1"/>
  <c r="L115" i="1" s="1"/>
  <c r="M115" i="1" s="1"/>
  <c r="N115" i="1" s="1"/>
  <c r="O115" i="1" s="1"/>
  <c r="AC116" i="1" l="1"/>
  <c r="X116" i="1"/>
  <c r="G116" i="1"/>
  <c r="Q130" i="1"/>
  <c r="Z116" i="1"/>
  <c r="AA116" i="1" s="1"/>
  <c r="U129" i="1"/>
  <c r="T129" i="1"/>
  <c r="V129" i="1" s="1"/>
  <c r="AD120" i="1"/>
  <c r="Y129" i="1" l="1"/>
  <c r="AF116" i="1"/>
  <c r="AG116" i="1" s="1"/>
  <c r="AE116" i="1"/>
  <c r="F117" i="1" s="1"/>
  <c r="R130" i="1"/>
  <c r="S130" i="1" s="1"/>
  <c r="W130" i="1"/>
  <c r="K116" i="1"/>
  <c r="L116" i="1" s="1"/>
  <c r="M116" i="1" s="1"/>
  <c r="N116" i="1" s="1"/>
  <c r="O116" i="1" s="1"/>
  <c r="P121" i="1"/>
  <c r="I116" i="1"/>
  <c r="J116" i="1"/>
  <c r="H116" i="1"/>
  <c r="G117" i="1" l="1"/>
  <c r="X117" i="1"/>
  <c r="AC117" i="1"/>
  <c r="Q131" i="1"/>
  <c r="Z117" i="1"/>
  <c r="AA117" i="1" s="1"/>
  <c r="AD121" i="1"/>
  <c r="U130" i="1"/>
  <c r="T130" i="1" l="1"/>
  <c r="V130" i="1" s="1"/>
  <c r="AF117" i="1"/>
  <c r="AG117" i="1" s="1"/>
  <c r="AE117" i="1"/>
  <c r="F118" i="1" s="1"/>
  <c r="Y130" i="1"/>
  <c r="W131" i="1"/>
  <c r="R131" i="1"/>
  <c r="S131" i="1" s="1"/>
  <c r="K117" i="1"/>
  <c r="L117" i="1" s="1"/>
  <c r="M117" i="1" s="1"/>
  <c r="N117" i="1" s="1"/>
  <c r="O117" i="1" s="1"/>
  <c r="I117" i="1"/>
  <c r="H117" i="1"/>
  <c r="J117" i="1"/>
  <c r="P122" i="1"/>
  <c r="U131" i="1" l="1"/>
  <c r="T131" i="1"/>
  <c r="AD122" i="1"/>
  <c r="G118" i="1"/>
  <c r="X118" i="1"/>
  <c r="Q132" i="1"/>
  <c r="AC118" i="1"/>
  <c r="Z118" i="1"/>
  <c r="AA118" i="1" s="1"/>
  <c r="V131" i="1"/>
  <c r="AF118" i="1" l="1"/>
  <c r="AG118" i="1" s="1"/>
  <c r="AE118" i="1"/>
  <c r="F119" i="1" s="1"/>
  <c r="W132" i="1"/>
  <c r="R132" i="1"/>
  <c r="S132" i="1" s="1"/>
  <c r="P123" i="1"/>
  <c r="H118" i="1"/>
  <c r="J118" i="1"/>
  <c r="I118" i="1"/>
  <c r="K118" i="1"/>
  <c r="L118" i="1" s="1"/>
  <c r="M118" i="1" s="1"/>
  <c r="N118" i="1" s="1"/>
  <c r="O118" i="1" s="1"/>
  <c r="Y131" i="1"/>
  <c r="AD123" i="1" l="1"/>
  <c r="U132" i="1"/>
  <c r="T132" i="1"/>
  <c r="V132" i="1" s="1"/>
  <c r="AC119" i="1"/>
  <c r="Q133" i="1"/>
  <c r="X119" i="1"/>
  <c r="G119" i="1"/>
  <c r="Z119" i="1"/>
  <c r="AA119" i="1" s="1"/>
  <c r="W133" i="1" l="1"/>
  <c r="R133" i="1"/>
  <c r="S133" i="1" s="1"/>
  <c r="P124" i="1"/>
  <c r="I119" i="1"/>
  <c r="K119" i="1"/>
  <c r="L119" i="1" s="1"/>
  <c r="M119" i="1" s="1"/>
  <c r="N119" i="1" s="1"/>
  <c r="O119" i="1" s="1"/>
  <c r="H119" i="1"/>
  <c r="J119" i="1"/>
  <c r="AF119" i="1"/>
  <c r="AG119" i="1" s="1"/>
  <c r="AE119" i="1"/>
  <c r="F120" i="1" s="1"/>
  <c r="Y132" i="1"/>
  <c r="AC120" i="1" l="1"/>
  <c r="Q134" i="1"/>
  <c r="X120" i="1"/>
  <c r="G120" i="1"/>
  <c r="Z120" i="1"/>
  <c r="AA120" i="1" s="1"/>
  <c r="AD124" i="1"/>
  <c r="U133" i="1"/>
  <c r="T133" i="1"/>
  <c r="V133" i="1" s="1"/>
  <c r="Y133" i="1" l="1"/>
  <c r="AF120" i="1"/>
  <c r="AG120" i="1" s="1"/>
  <c r="AE120" i="1"/>
  <c r="F121" i="1" s="1"/>
  <c r="I120" i="1"/>
  <c r="K120" i="1"/>
  <c r="L120" i="1" s="1"/>
  <c r="M120" i="1" s="1"/>
  <c r="N120" i="1" s="1"/>
  <c r="O120" i="1" s="1"/>
  <c r="P125" i="1"/>
  <c r="H120" i="1"/>
  <c r="J120" i="1"/>
  <c r="W134" i="1"/>
  <c r="R134" i="1"/>
  <c r="S134" i="1" s="1"/>
  <c r="AD125" i="1" l="1"/>
  <c r="Q135" i="1"/>
  <c r="AC121" i="1"/>
  <c r="G121" i="1"/>
  <c r="X121" i="1"/>
  <c r="Z121" i="1"/>
  <c r="AA121" i="1" s="1"/>
  <c r="U134" i="1"/>
  <c r="T134" i="1"/>
  <c r="V134" i="1" s="1"/>
  <c r="Y134" i="1" l="1"/>
  <c r="AF121" i="1"/>
  <c r="AG121" i="1" s="1"/>
  <c r="AE121" i="1"/>
  <c r="F122" i="1" s="1"/>
  <c r="H121" i="1"/>
  <c r="I121" i="1"/>
  <c r="K121" i="1"/>
  <c r="L121" i="1" s="1"/>
  <c r="M121" i="1" s="1"/>
  <c r="N121" i="1" s="1"/>
  <c r="O121" i="1" s="1"/>
  <c r="J121" i="1"/>
  <c r="P126" i="1"/>
  <c r="R135" i="1"/>
  <c r="S135" i="1" s="1"/>
  <c r="W135" i="1"/>
  <c r="U135" i="1" l="1"/>
  <c r="T135" i="1"/>
  <c r="V135" i="1" s="1"/>
  <c r="G122" i="1"/>
  <c r="Q136" i="1"/>
  <c r="X122" i="1"/>
  <c r="AC122" i="1"/>
  <c r="Z122" i="1"/>
  <c r="AA122" i="1" s="1"/>
  <c r="AD126" i="1"/>
  <c r="AF122" i="1" l="1"/>
  <c r="AG122" i="1" s="1"/>
  <c r="AE122" i="1"/>
  <c r="F123" i="1" s="1"/>
  <c r="P127" i="1"/>
  <c r="H122" i="1"/>
  <c r="J122" i="1"/>
  <c r="I122" i="1"/>
  <c r="K122" i="1"/>
  <c r="L122" i="1" s="1"/>
  <c r="M122" i="1" s="1"/>
  <c r="N122" i="1" s="1"/>
  <c r="O122" i="1" s="1"/>
  <c r="W136" i="1"/>
  <c r="R136" i="1"/>
  <c r="S136" i="1" s="1"/>
  <c r="Y135" i="1"/>
  <c r="U136" i="1" l="1"/>
  <c r="T136" i="1"/>
  <c r="V136" i="1" s="1"/>
  <c r="AD127" i="1"/>
  <c r="AC123" i="1"/>
  <c r="X123" i="1"/>
  <c r="Q137" i="1"/>
  <c r="G123" i="1"/>
  <c r="Z123" i="1"/>
  <c r="AA123" i="1" s="1"/>
  <c r="AF123" i="1" l="1"/>
  <c r="AG123" i="1" s="1"/>
  <c r="AE123" i="1"/>
  <c r="F124" i="1" s="1"/>
  <c r="J123" i="1"/>
  <c r="K123" i="1"/>
  <c r="L123" i="1" s="1"/>
  <c r="M123" i="1" s="1"/>
  <c r="N123" i="1" s="1"/>
  <c r="O123" i="1" s="1"/>
  <c r="P128" i="1"/>
  <c r="H123" i="1"/>
  <c r="I123" i="1"/>
  <c r="R137" i="1"/>
  <c r="S137" i="1" s="1"/>
  <c r="W137" i="1"/>
  <c r="Y136" i="1"/>
  <c r="U137" i="1" l="1"/>
  <c r="T137" i="1"/>
  <c r="V137" i="1" s="1"/>
  <c r="G124" i="1"/>
  <c r="AC124" i="1"/>
  <c r="Q138" i="1"/>
  <c r="X124" i="1"/>
  <c r="Z124" i="1"/>
  <c r="AA124" i="1" s="1"/>
  <c r="AD128" i="1"/>
  <c r="AF124" i="1" l="1"/>
  <c r="AG124" i="1" s="1"/>
  <c r="AE124" i="1"/>
  <c r="F125" i="1" s="1"/>
  <c r="R138" i="1"/>
  <c r="S138" i="1" s="1"/>
  <c r="W138" i="1"/>
  <c r="K124" i="1"/>
  <c r="L124" i="1" s="1"/>
  <c r="M124" i="1" s="1"/>
  <c r="N124" i="1" s="1"/>
  <c r="O124" i="1" s="1"/>
  <c r="J124" i="1"/>
  <c r="I124" i="1"/>
  <c r="P129" i="1"/>
  <c r="H124" i="1"/>
  <c r="Y137" i="1"/>
  <c r="AD129" i="1" l="1"/>
  <c r="Q139" i="1"/>
  <c r="X125" i="1"/>
  <c r="AC125" i="1"/>
  <c r="G125" i="1"/>
  <c r="Z125" i="1"/>
  <c r="AA125" i="1" s="1"/>
  <c r="U138" i="1"/>
  <c r="T138" i="1"/>
  <c r="V138" i="1" s="1"/>
  <c r="Y138" i="1" l="1"/>
  <c r="AF125" i="1"/>
  <c r="AG125" i="1" s="1"/>
  <c r="AE125" i="1"/>
  <c r="F126" i="1" s="1"/>
  <c r="K125" i="1"/>
  <c r="L125" i="1" s="1"/>
  <c r="M125" i="1" s="1"/>
  <c r="N125" i="1" s="1"/>
  <c r="O125" i="1" s="1"/>
  <c r="J125" i="1"/>
  <c r="I125" i="1"/>
  <c r="H125" i="1"/>
  <c r="P130" i="1"/>
  <c r="W139" i="1"/>
  <c r="R139" i="1"/>
  <c r="S139" i="1" s="1"/>
  <c r="U139" i="1" l="1"/>
  <c r="AD130" i="1"/>
  <c r="X126" i="1"/>
  <c r="AC126" i="1"/>
  <c r="Q140" i="1"/>
  <c r="G126" i="1"/>
  <c r="Z126" i="1"/>
  <c r="AA126" i="1" s="1"/>
  <c r="AF126" i="1" l="1"/>
  <c r="AG126" i="1" s="1"/>
  <c r="AE126" i="1"/>
  <c r="F127" i="1" s="1"/>
  <c r="P131" i="1"/>
  <c r="H126" i="1"/>
  <c r="J126" i="1"/>
  <c r="K126" i="1"/>
  <c r="L126" i="1" s="1"/>
  <c r="M126" i="1" s="1"/>
  <c r="N126" i="1" s="1"/>
  <c r="O126" i="1" s="1"/>
  <c r="I126" i="1"/>
  <c r="T139" i="1"/>
  <c r="V139" i="1" s="1"/>
  <c r="W140" i="1"/>
  <c r="R140" i="1"/>
  <c r="S140" i="1" s="1"/>
  <c r="Y139" i="1"/>
  <c r="U140" i="1" l="1"/>
  <c r="T140" i="1"/>
  <c r="V140" i="1" s="1"/>
  <c r="AD131" i="1"/>
  <c r="AC127" i="1"/>
  <c r="X127" i="1"/>
  <c r="Q141" i="1"/>
  <c r="G127" i="1"/>
  <c r="Z127" i="1"/>
  <c r="AA127" i="1" s="1"/>
  <c r="AF127" i="1" l="1"/>
  <c r="AG127" i="1" s="1"/>
  <c r="AE127" i="1"/>
  <c r="F128" i="1" s="1"/>
  <c r="P132" i="1"/>
  <c r="I127" i="1"/>
  <c r="H127" i="1"/>
  <c r="K127" i="1"/>
  <c r="L127" i="1" s="1"/>
  <c r="M127" i="1" s="1"/>
  <c r="N127" i="1" s="1"/>
  <c r="O127" i="1" s="1"/>
  <c r="J127" i="1"/>
  <c r="R141" i="1"/>
  <c r="S141" i="1" s="1"/>
  <c r="W141" i="1"/>
  <c r="Y140" i="1"/>
  <c r="AD132" i="1" l="1"/>
  <c r="U141" i="1"/>
  <c r="AC128" i="1"/>
  <c r="Q142" i="1"/>
  <c r="X128" i="1"/>
  <c r="G128" i="1"/>
  <c r="Z128" i="1"/>
  <c r="AA128" i="1" s="1"/>
  <c r="AF128" i="1" l="1"/>
  <c r="AG128" i="1" s="1"/>
  <c r="AE128" i="1"/>
  <c r="F129" i="1" s="1"/>
  <c r="H128" i="1"/>
  <c r="K128" i="1"/>
  <c r="L128" i="1" s="1"/>
  <c r="M128" i="1" s="1"/>
  <c r="N128" i="1" s="1"/>
  <c r="O128" i="1" s="1"/>
  <c r="P133" i="1"/>
  <c r="I128" i="1"/>
  <c r="J128" i="1"/>
  <c r="R142" i="1"/>
  <c r="S142" i="1" s="1"/>
  <c r="W142" i="1"/>
  <c r="T141" i="1"/>
  <c r="V141" i="1" s="1"/>
  <c r="Y141" i="1"/>
  <c r="U142" i="1" l="1"/>
  <c r="AD133" i="1"/>
  <c r="X129" i="1"/>
  <c r="G129" i="1"/>
  <c r="Q143" i="1"/>
  <c r="AC129" i="1"/>
  <c r="Z129" i="1"/>
  <c r="AA129" i="1" s="1"/>
  <c r="AF129" i="1" l="1"/>
  <c r="AG129" i="1" s="1"/>
  <c r="AE129" i="1"/>
  <c r="F130" i="1" s="1"/>
  <c r="P134" i="1"/>
  <c r="K129" i="1"/>
  <c r="L129" i="1" s="1"/>
  <c r="M129" i="1" s="1"/>
  <c r="N129" i="1" s="1"/>
  <c r="O129" i="1" s="1"/>
  <c r="I129" i="1"/>
  <c r="H129" i="1"/>
  <c r="J129" i="1"/>
  <c r="T142" i="1"/>
  <c r="V142" i="1" s="1"/>
  <c r="W143" i="1"/>
  <c r="R143" i="1"/>
  <c r="S143" i="1" s="1"/>
  <c r="Y142" i="1"/>
  <c r="U143" i="1" l="1"/>
  <c r="T143" i="1"/>
  <c r="V143" i="1" s="1"/>
  <c r="AC130" i="1"/>
  <c r="Q144" i="1"/>
  <c r="G130" i="1"/>
  <c r="X130" i="1"/>
  <c r="Z130" i="1"/>
  <c r="AA130" i="1" s="1"/>
  <c r="AD134" i="1"/>
  <c r="AF130" i="1" l="1"/>
  <c r="AG130" i="1" s="1"/>
  <c r="AE130" i="1"/>
  <c r="F131" i="1" s="1"/>
  <c r="K130" i="1"/>
  <c r="L130" i="1" s="1"/>
  <c r="M130" i="1" s="1"/>
  <c r="N130" i="1" s="1"/>
  <c r="O130" i="1" s="1"/>
  <c r="H130" i="1"/>
  <c r="J130" i="1"/>
  <c r="I130" i="1"/>
  <c r="P135" i="1"/>
  <c r="R144" i="1"/>
  <c r="S144" i="1" s="1"/>
  <c r="W144" i="1"/>
  <c r="Y143" i="1"/>
  <c r="U144" i="1" l="1"/>
  <c r="T144" i="1"/>
  <c r="V144" i="1" s="1"/>
  <c r="AD135" i="1"/>
  <c r="X131" i="1"/>
  <c r="AC131" i="1"/>
  <c r="Q145" i="1"/>
  <c r="G131" i="1"/>
  <c r="Z131" i="1"/>
  <c r="AA131" i="1" s="1"/>
  <c r="R145" i="1" l="1"/>
  <c r="S145" i="1" s="1"/>
  <c r="W145" i="1"/>
  <c r="AF131" i="1"/>
  <c r="AG131" i="1" s="1"/>
  <c r="AE131" i="1"/>
  <c r="F132" i="1" s="1"/>
  <c r="I131" i="1"/>
  <c r="K131" i="1"/>
  <c r="L131" i="1" s="1"/>
  <c r="M131" i="1" s="1"/>
  <c r="N131" i="1" s="1"/>
  <c r="O131" i="1" s="1"/>
  <c r="H131" i="1"/>
  <c r="J131" i="1"/>
  <c r="P136" i="1"/>
  <c r="Y144" i="1"/>
  <c r="AD136" i="1" l="1"/>
  <c r="AC132" i="1"/>
  <c r="G132" i="1"/>
  <c r="Q146" i="1"/>
  <c r="X132" i="1"/>
  <c r="Z132" i="1"/>
  <c r="AA132" i="1" s="1"/>
  <c r="U145" i="1"/>
  <c r="T145" i="1"/>
  <c r="V145" i="1" s="1"/>
  <c r="W146" i="1" l="1"/>
  <c r="R146" i="1"/>
  <c r="S146" i="1" s="1"/>
  <c r="Y145" i="1"/>
  <c r="AF132" i="1"/>
  <c r="AG132" i="1" s="1"/>
  <c r="AE132" i="1"/>
  <c r="F133" i="1" s="1"/>
  <c r="J132" i="1"/>
  <c r="K132" i="1"/>
  <c r="L132" i="1" s="1"/>
  <c r="M132" i="1" s="1"/>
  <c r="N132" i="1" s="1"/>
  <c r="O132" i="1" s="1"/>
  <c r="H132" i="1"/>
  <c r="I132" i="1"/>
  <c r="P137" i="1"/>
  <c r="U146" i="1" l="1"/>
  <c r="X133" i="1"/>
  <c r="AC133" i="1"/>
  <c r="Q147" i="1"/>
  <c r="G133" i="1"/>
  <c r="Z133" i="1"/>
  <c r="AA133" i="1" s="1"/>
  <c r="AD137" i="1"/>
  <c r="AF133" i="1" l="1"/>
  <c r="AG133" i="1" s="1"/>
  <c r="AE133" i="1"/>
  <c r="F134" i="1" s="1"/>
  <c r="P138" i="1"/>
  <c r="H133" i="1"/>
  <c r="I133" i="1"/>
  <c r="J133" i="1"/>
  <c r="K133" i="1"/>
  <c r="L133" i="1" s="1"/>
  <c r="M133" i="1" s="1"/>
  <c r="N133" i="1" s="1"/>
  <c r="O133" i="1" s="1"/>
  <c r="T146" i="1"/>
  <c r="V146" i="1" s="1"/>
  <c r="R147" i="1"/>
  <c r="S147" i="1" s="1"/>
  <c r="W147" i="1"/>
  <c r="Y146" i="1"/>
  <c r="AD138" i="1" l="1"/>
  <c r="U147" i="1"/>
  <c r="T147" i="1"/>
  <c r="V147" i="1" s="1"/>
  <c r="X134" i="1"/>
  <c r="G134" i="1"/>
  <c r="Q148" i="1"/>
  <c r="AC134" i="1"/>
  <c r="Z134" i="1"/>
  <c r="AA134" i="1" s="1"/>
  <c r="AF134" i="1" l="1"/>
  <c r="AG134" i="1" s="1"/>
  <c r="AE134" i="1"/>
  <c r="F135" i="1" s="1"/>
  <c r="P139" i="1"/>
  <c r="K134" i="1"/>
  <c r="L134" i="1" s="1"/>
  <c r="M134" i="1" s="1"/>
  <c r="N134" i="1" s="1"/>
  <c r="O134" i="1" s="1"/>
  <c r="H134" i="1"/>
  <c r="I134" i="1"/>
  <c r="J134" i="1"/>
  <c r="W148" i="1"/>
  <c r="R148" i="1"/>
  <c r="S148" i="1" s="1"/>
  <c r="Y147" i="1"/>
  <c r="AD139" i="1" l="1"/>
  <c r="U148" i="1"/>
  <c r="T148" i="1"/>
  <c r="V148" i="1" s="1"/>
  <c r="X135" i="1"/>
  <c r="Q149" i="1"/>
  <c r="AC135" i="1"/>
  <c r="G135" i="1"/>
  <c r="Z135" i="1"/>
  <c r="AA135" i="1" s="1"/>
  <c r="R149" i="1" l="1"/>
  <c r="S149" i="1" s="1"/>
  <c r="W149" i="1"/>
  <c r="AF135" i="1"/>
  <c r="AG135" i="1" s="1"/>
  <c r="AE135" i="1"/>
  <c r="F136" i="1" s="1"/>
  <c r="I135" i="1"/>
  <c r="H135" i="1"/>
  <c r="J135" i="1"/>
  <c r="K135" i="1"/>
  <c r="L135" i="1" s="1"/>
  <c r="M135" i="1" s="1"/>
  <c r="N135" i="1" s="1"/>
  <c r="O135" i="1" s="1"/>
  <c r="P140" i="1"/>
  <c r="Y148" i="1"/>
  <c r="AD140" i="1" l="1"/>
  <c r="AC136" i="1"/>
  <c r="Q150" i="1"/>
  <c r="G136" i="1"/>
  <c r="X136" i="1"/>
  <c r="Z136" i="1"/>
  <c r="AA136" i="1" s="1"/>
  <c r="U149" i="1"/>
  <c r="T149" i="1"/>
  <c r="V149" i="1" s="1"/>
  <c r="Y149" i="1" l="1"/>
  <c r="AF136" i="1"/>
  <c r="AG136" i="1" s="1"/>
  <c r="AE136" i="1"/>
  <c r="F137" i="1" s="1"/>
  <c r="K136" i="1"/>
  <c r="L136" i="1" s="1"/>
  <c r="M136" i="1" s="1"/>
  <c r="N136" i="1" s="1"/>
  <c r="O136" i="1" s="1"/>
  <c r="P141" i="1"/>
  <c r="J136" i="1"/>
  <c r="I136" i="1"/>
  <c r="H136" i="1"/>
  <c r="R150" i="1"/>
  <c r="S150" i="1" s="1"/>
  <c r="W150" i="1"/>
  <c r="U150" i="1" l="1"/>
  <c r="T150" i="1"/>
  <c r="V150" i="1" s="1"/>
  <c r="AD141" i="1"/>
  <c r="Q151" i="1"/>
  <c r="AC137" i="1"/>
  <c r="X137" i="1"/>
  <c r="G137" i="1"/>
  <c r="Z137" i="1"/>
  <c r="AA137" i="1" s="1"/>
  <c r="AF137" i="1" l="1"/>
  <c r="AG137" i="1" s="1"/>
  <c r="AE137" i="1"/>
  <c r="F138" i="1" s="1"/>
  <c r="I137" i="1"/>
  <c r="H137" i="1"/>
  <c r="J137" i="1"/>
  <c r="K137" i="1"/>
  <c r="L137" i="1" s="1"/>
  <c r="M137" i="1" s="1"/>
  <c r="N137" i="1" s="1"/>
  <c r="O137" i="1" s="1"/>
  <c r="P142" i="1"/>
  <c r="R151" i="1"/>
  <c r="S151" i="1" s="1"/>
  <c r="W151" i="1"/>
  <c r="Y150" i="1"/>
  <c r="U151" i="1" l="1"/>
  <c r="T151" i="1"/>
  <c r="V151" i="1" s="1"/>
  <c r="AD142" i="1"/>
  <c r="AC138" i="1"/>
  <c r="Q152" i="1"/>
  <c r="X138" i="1"/>
  <c r="G138" i="1"/>
  <c r="Z138" i="1"/>
  <c r="AA138" i="1" s="1"/>
  <c r="AF138" i="1" l="1"/>
  <c r="AG138" i="1" s="1"/>
  <c r="AE138" i="1"/>
  <c r="F139" i="1" s="1"/>
  <c r="P143" i="1"/>
  <c r="H138" i="1"/>
  <c r="J138" i="1"/>
  <c r="K138" i="1"/>
  <c r="L138" i="1" s="1"/>
  <c r="M138" i="1" s="1"/>
  <c r="N138" i="1" s="1"/>
  <c r="O138" i="1" s="1"/>
  <c r="I138" i="1"/>
  <c r="R152" i="1"/>
  <c r="S152" i="1" s="1"/>
  <c r="W152" i="1"/>
  <c r="Y151" i="1"/>
  <c r="U152" i="1" l="1"/>
  <c r="T152" i="1"/>
  <c r="V152" i="1" s="1"/>
  <c r="AD143" i="1"/>
  <c r="G139" i="1"/>
  <c r="AC139" i="1"/>
  <c r="Q153" i="1"/>
  <c r="X139" i="1"/>
  <c r="Z139" i="1"/>
  <c r="AA139" i="1" s="1"/>
  <c r="R153" i="1" l="1"/>
  <c r="S153" i="1" s="1"/>
  <c r="W153" i="1"/>
  <c r="K139" i="1"/>
  <c r="L139" i="1" s="1"/>
  <c r="M139" i="1" s="1"/>
  <c r="N139" i="1" s="1"/>
  <c r="O139" i="1" s="1"/>
  <c r="P144" i="1"/>
  <c r="J139" i="1"/>
  <c r="H139" i="1"/>
  <c r="I139" i="1"/>
  <c r="AF139" i="1"/>
  <c r="AG139" i="1" s="1"/>
  <c r="AE139" i="1"/>
  <c r="F140" i="1" s="1"/>
  <c r="Y152" i="1"/>
  <c r="AC140" i="1" l="1"/>
  <c r="X140" i="1"/>
  <c r="Q154" i="1"/>
  <c r="G140" i="1"/>
  <c r="Z140" i="1"/>
  <c r="AA140" i="1" s="1"/>
  <c r="AD144" i="1"/>
  <c r="U153" i="1"/>
  <c r="T153" i="1" l="1"/>
  <c r="V153" i="1" s="1"/>
  <c r="Y153" i="1"/>
  <c r="AF140" i="1"/>
  <c r="AG140" i="1" s="1"/>
  <c r="AE140" i="1"/>
  <c r="F141" i="1" s="1"/>
  <c r="I140" i="1"/>
  <c r="H140" i="1"/>
  <c r="P145" i="1"/>
  <c r="K140" i="1"/>
  <c r="L140" i="1" s="1"/>
  <c r="M140" i="1" s="1"/>
  <c r="N140" i="1" s="1"/>
  <c r="O140" i="1" s="1"/>
  <c r="J140" i="1"/>
  <c r="W154" i="1"/>
  <c r="R154" i="1"/>
  <c r="S154" i="1" s="1"/>
  <c r="AD145" i="1" l="1"/>
  <c r="AC141" i="1"/>
  <c r="X141" i="1"/>
  <c r="G141" i="1"/>
  <c r="Q155" i="1"/>
  <c r="Z141" i="1"/>
  <c r="AA141" i="1" s="1"/>
  <c r="U154" i="1"/>
  <c r="T154" i="1"/>
  <c r="V154" i="1" s="1"/>
  <c r="Y154" i="1" l="1"/>
  <c r="AF141" i="1"/>
  <c r="AG141" i="1" s="1"/>
  <c r="AE141" i="1"/>
  <c r="F142" i="1" s="1"/>
  <c r="R155" i="1"/>
  <c r="S155" i="1" s="1"/>
  <c r="W155" i="1"/>
  <c r="J141" i="1"/>
  <c r="H141" i="1"/>
  <c r="I141" i="1"/>
  <c r="P146" i="1"/>
  <c r="K141" i="1"/>
  <c r="L141" i="1" s="1"/>
  <c r="M141" i="1" s="1"/>
  <c r="N141" i="1" s="1"/>
  <c r="O141" i="1" s="1"/>
  <c r="AD146" i="1" l="1"/>
  <c r="Q156" i="1"/>
  <c r="AC142" i="1"/>
  <c r="G142" i="1"/>
  <c r="X142" i="1"/>
  <c r="Z142" i="1"/>
  <c r="AA142" i="1" s="1"/>
  <c r="U155" i="1"/>
  <c r="T155" i="1" l="1"/>
  <c r="V155" i="1" s="1"/>
  <c r="Y155" i="1"/>
  <c r="AF142" i="1"/>
  <c r="AG142" i="1" s="1"/>
  <c r="AE142" i="1"/>
  <c r="F143" i="1" s="1"/>
  <c r="J142" i="1"/>
  <c r="K142" i="1"/>
  <c r="L142" i="1" s="1"/>
  <c r="M142" i="1" s="1"/>
  <c r="N142" i="1" s="1"/>
  <c r="O142" i="1" s="1"/>
  <c r="P147" i="1"/>
  <c r="I142" i="1"/>
  <c r="H142" i="1"/>
  <c r="W156" i="1"/>
  <c r="R156" i="1"/>
  <c r="S156" i="1" s="1"/>
  <c r="AD147" i="1" l="1"/>
  <c r="G143" i="1"/>
  <c r="Q157" i="1"/>
  <c r="X143" i="1"/>
  <c r="AC143" i="1"/>
  <c r="Z143" i="1"/>
  <c r="AA143" i="1" s="1"/>
  <c r="U156" i="1"/>
  <c r="T156" i="1"/>
  <c r="V156" i="1" s="1"/>
  <c r="Y156" i="1" l="1"/>
  <c r="AF143" i="1"/>
  <c r="AG143" i="1" s="1"/>
  <c r="AE143" i="1"/>
  <c r="F144" i="1" s="1"/>
  <c r="W157" i="1"/>
  <c r="R157" i="1"/>
  <c r="S157" i="1" s="1"/>
  <c r="K143" i="1"/>
  <c r="L143" i="1" s="1"/>
  <c r="M143" i="1" s="1"/>
  <c r="N143" i="1" s="1"/>
  <c r="O143" i="1" s="1"/>
  <c r="J143" i="1"/>
  <c r="I143" i="1"/>
  <c r="H143" i="1"/>
  <c r="P148" i="1"/>
  <c r="Q158" i="1" l="1"/>
  <c r="G144" i="1"/>
  <c r="X144" i="1"/>
  <c r="AC144" i="1"/>
  <c r="Z144" i="1"/>
  <c r="AA144" i="1" s="1"/>
  <c r="U157" i="1"/>
  <c r="T157" i="1"/>
  <c r="V157" i="1" s="1"/>
  <c r="AD148" i="1"/>
  <c r="Y157" i="1" l="1"/>
  <c r="AF144" i="1"/>
  <c r="AG144" i="1" s="1"/>
  <c r="AE144" i="1"/>
  <c r="F145" i="1" s="1"/>
  <c r="H144" i="1"/>
  <c r="I144" i="1"/>
  <c r="J144" i="1"/>
  <c r="K144" i="1"/>
  <c r="L144" i="1" s="1"/>
  <c r="M144" i="1" s="1"/>
  <c r="N144" i="1" s="1"/>
  <c r="O144" i="1" s="1"/>
  <c r="P149" i="1"/>
  <c r="R158" i="1"/>
  <c r="S158" i="1" s="1"/>
  <c r="W158" i="1"/>
  <c r="AD149" i="1" l="1"/>
  <c r="U158" i="1"/>
  <c r="G145" i="1"/>
  <c r="Q159" i="1"/>
  <c r="AC145" i="1"/>
  <c r="X145" i="1"/>
  <c r="Z145" i="1"/>
  <c r="AA145" i="1" s="1"/>
  <c r="AF145" i="1" l="1"/>
  <c r="AG145" i="1" s="1"/>
  <c r="AE145" i="1"/>
  <c r="F146" i="1" s="1"/>
  <c r="K145" i="1"/>
  <c r="L145" i="1" s="1"/>
  <c r="M145" i="1" s="1"/>
  <c r="N145" i="1" s="1"/>
  <c r="O145" i="1" s="1"/>
  <c r="J145" i="1"/>
  <c r="H145" i="1"/>
  <c r="I145" i="1"/>
  <c r="P150" i="1"/>
  <c r="T158" i="1"/>
  <c r="V158" i="1" s="1"/>
  <c r="R159" i="1"/>
  <c r="S159" i="1" s="1"/>
  <c r="W159" i="1"/>
  <c r="Y158" i="1"/>
  <c r="U159" i="1" l="1"/>
  <c r="AD150" i="1"/>
  <c r="AC146" i="1"/>
  <c r="X146" i="1"/>
  <c r="G146" i="1"/>
  <c r="Q160" i="1"/>
  <c r="Z146" i="1"/>
  <c r="AA146" i="1" s="1"/>
  <c r="R160" i="1" l="1"/>
  <c r="S160" i="1" s="1"/>
  <c r="W160" i="1"/>
  <c r="J146" i="1"/>
  <c r="I146" i="1"/>
  <c r="H146" i="1"/>
  <c r="K146" i="1"/>
  <c r="L146" i="1" s="1"/>
  <c r="M146" i="1" s="1"/>
  <c r="N146" i="1" s="1"/>
  <c r="O146" i="1" s="1"/>
  <c r="P151" i="1"/>
  <c r="T159" i="1"/>
  <c r="V159" i="1" s="1"/>
  <c r="AF146" i="1"/>
  <c r="AG146" i="1" s="1"/>
  <c r="AE146" i="1"/>
  <c r="F147" i="1" s="1"/>
  <c r="Y159" i="1"/>
  <c r="AD151" i="1" l="1"/>
  <c r="Q161" i="1"/>
  <c r="AC147" i="1"/>
  <c r="X147" i="1"/>
  <c r="G147" i="1"/>
  <c r="Z147" i="1"/>
  <c r="AA147" i="1" s="1"/>
  <c r="U160" i="1"/>
  <c r="T160" i="1" l="1"/>
  <c r="V160" i="1" s="1"/>
  <c r="Y160" i="1"/>
  <c r="AF147" i="1"/>
  <c r="AG147" i="1" s="1"/>
  <c r="AE147" i="1"/>
  <c r="F148" i="1" s="1"/>
  <c r="K147" i="1"/>
  <c r="L147" i="1" s="1"/>
  <c r="M147" i="1" s="1"/>
  <c r="N147" i="1" s="1"/>
  <c r="O147" i="1" s="1"/>
  <c r="P152" i="1"/>
  <c r="J147" i="1"/>
  <c r="I147" i="1"/>
  <c r="H147" i="1"/>
  <c r="R161" i="1"/>
  <c r="S161" i="1" s="1"/>
  <c r="W161" i="1"/>
  <c r="U161" i="1" l="1"/>
  <c r="T161" i="1"/>
  <c r="AD152" i="1"/>
  <c r="G148" i="1"/>
  <c r="X148" i="1"/>
  <c r="Q162" i="1"/>
  <c r="AC148" i="1"/>
  <c r="Z148" i="1"/>
  <c r="AA148" i="1" s="1"/>
  <c r="V161" i="1"/>
  <c r="AF148" i="1" l="1"/>
  <c r="AG148" i="1" s="1"/>
  <c r="AE148" i="1"/>
  <c r="F149" i="1" s="1"/>
  <c r="R162" i="1"/>
  <c r="S162" i="1" s="1"/>
  <c r="W162" i="1"/>
  <c r="I148" i="1"/>
  <c r="P153" i="1"/>
  <c r="K148" i="1"/>
  <c r="L148" i="1" s="1"/>
  <c r="M148" i="1" s="1"/>
  <c r="N148" i="1" s="1"/>
  <c r="O148" i="1" s="1"/>
  <c r="J148" i="1"/>
  <c r="H148" i="1"/>
  <c r="Y161" i="1"/>
  <c r="U162" i="1" l="1"/>
  <c r="T162" i="1"/>
  <c r="V162" i="1" s="1"/>
  <c r="AD153" i="1"/>
  <c r="AC149" i="1"/>
  <c r="G149" i="1"/>
  <c r="X149" i="1"/>
  <c r="Q163" i="1"/>
  <c r="Z149" i="1"/>
  <c r="AA149" i="1" s="1"/>
  <c r="R163" i="1" l="1"/>
  <c r="S163" i="1" s="1"/>
  <c r="W163" i="1"/>
  <c r="AF149" i="1"/>
  <c r="AG149" i="1" s="1"/>
  <c r="AE149" i="1"/>
  <c r="F150" i="1" s="1"/>
  <c r="K149" i="1"/>
  <c r="L149" i="1" s="1"/>
  <c r="M149" i="1" s="1"/>
  <c r="N149" i="1" s="1"/>
  <c r="O149" i="1" s="1"/>
  <c r="P154" i="1"/>
  <c r="J149" i="1"/>
  <c r="I149" i="1"/>
  <c r="H149" i="1"/>
  <c r="Y162" i="1"/>
  <c r="AC150" i="1" l="1"/>
  <c r="Q164" i="1"/>
  <c r="G150" i="1"/>
  <c r="X150" i="1"/>
  <c r="Z150" i="1"/>
  <c r="AA150" i="1" s="1"/>
  <c r="AD154" i="1"/>
  <c r="U163" i="1"/>
  <c r="T163" i="1" l="1"/>
  <c r="V163" i="1" s="1"/>
  <c r="Y163" i="1"/>
  <c r="AF150" i="1"/>
  <c r="AG150" i="1" s="1"/>
  <c r="AE150" i="1"/>
  <c r="F151" i="1" s="1"/>
  <c r="P155" i="1"/>
  <c r="K150" i="1"/>
  <c r="L150" i="1" s="1"/>
  <c r="M150" i="1" s="1"/>
  <c r="N150" i="1" s="1"/>
  <c r="O150" i="1" s="1"/>
  <c r="J150" i="1"/>
  <c r="I150" i="1"/>
  <c r="H150" i="1"/>
  <c r="R164" i="1"/>
  <c r="S164" i="1" s="1"/>
  <c r="W164" i="1"/>
  <c r="AD155" i="1" l="1"/>
  <c r="U164" i="1"/>
  <c r="AC151" i="1"/>
  <c r="X151" i="1"/>
  <c r="G151" i="1"/>
  <c r="Q165" i="1"/>
  <c r="Z151" i="1"/>
  <c r="AA151" i="1" s="1"/>
  <c r="AF151" i="1" l="1"/>
  <c r="AG151" i="1" s="1"/>
  <c r="AE151" i="1"/>
  <c r="F152" i="1" s="1"/>
  <c r="Y164" i="1"/>
  <c r="R165" i="1"/>
  <c r="S165" i="1" s="1"/>
  <c r="W165" i="1"/>
  <c r="K151" i="1"/>
  <c r="L151" i="1" s="1"/>
  <c r="M151" i="1" s="1"/>
  <c r="N151" i="1" s="1"/>
  <c r="O151" i="1" s="1"/>
  <c r="J151" i="1"/>
  <c r="I151" i="1"/>
  <c r="H151" i="1"/>
  <c r="P156" i="1"/>
  <c r="T164" i="1"/>
  <c r="V164" i="1" s="1"/>
  <c r="AD156" i="1" l="1"/>
  <c r="U165" i="1"/>
  <c r="T165" i="1"/>
  <c r="AC152" i="1"/>
  <c r="G152" i="1"/>
  <c r="Q166" i="1"/>
  <c r="X152" i="1"/>
  <c r="Z152" i="1"/>
  <c r="AA152" i="1" s="1"/>
  <c r="V165" i="1"/>
  <c r="AF152" i="1" l="1"/>
  <c r="AG152" i="1" s="1"/>
  <c r="AE152" i="1"/>
  <c r="F153" i="1" s="1"/>
  <c r="W166" i="1"/>
  <c r="R166" i="1"/>
  <c r="S166" i="1" s="1"/>
  <c r="P157" i="1"/>
  <c r="J152" i="1"/>
  <c r="H152" i="1"/>
  <c r="I152" i="1"/>
  <c r="K152" i="1"/>
  <c r="L152" i="1" s="1"/>
  <c r="M152" i="1" s="1"/>
  <c r="N152" i="1" s="1"/>
  <c r="O152" i="1" s="1"/>
  <c r="Y165" i="1"/>
  <c r="AD157" i="1" l="1"/>
  <c r="U166" i="1"/>
  <c r="T166" i="1"/>
  <c r="V166" i="1" s="1"/>
  <c r="AC153" i="1"/>
  <c r="G153" i="1"/>
  <c r="X153" i="1"/>
  <c r="Q167" i="1"/>
  <c r="Z153" i="1"/>
  <c r="AA153" i="1" s="1"/>
  <c r="W167" i="1" l="1"/>
  <c r="R167" i="1"/>
  <c r="S167" i="1" s="1"/>
  <c r="AF153" i="1"/>
  <c r="AG153" i="1" s="1"/>
  <c r="AE153" i="1"/>
  <c r="F154" i="1" s="1"/>
  <c r="H153" i="1"/>
  <c r="I153" i="1"/>
  <c r="P158" i="1"/>
  <c r="K153" i="1"/>
  <c r="L153" i="1" s="1"/>
  <c r="M153" i="1" s="1"/>
  <c r="N153" i="1" s="1"/>
  <c r="O153" i="1" s="1"/>
  <c r="J153" i="1"/>
  <c r="Y166" i="1"/>
  <c r="AD158" i="1" l="1"/>
  <c r="Q168" i="1"/>
  <c r="X154" i="1"/>
  <c r="AC154" i="1"/>
  <c r="G154" i="1"/>
  <c r="Z154" i="1"/>
  <c r="AA154" i="1" s="1"/>
  <c r="U167" i="1"/>
  <c r="T167" i="1"/>
  <c r="V167" i="1" s="1"/>
  <c r="Y167" i="1" l="1"/>
  <c r="AF154" i="1"/>
  <c r="AG154" i="1" s="1"/>
  <c r="AE154" i="1"/>
  <c r="F155" i="1" s="1"/>
  <c r="P159" i="1"/>
  <c r="J154" i="1"/>
  <c r="K154" i="1"/>
  <c r="L154" i="1" s="1"/>
  <c r="M154" i="1" s="1"/>
  <c r="N154" i="1" s="1"/>
  <c r="O154" i="1" s="1"/>
  <c r="I154" i="1"/>
  <c r="H154" i="1"/>
  <c r="R168" i="1"/>
  <c r="S168" i="1" s="1"/>
  <c r="W168" i="1"/>
  <c r="U168" i="1" l="1"/>
  <c r="T168" i="1"/>
  <c r="V168" i="1" s="1"/>
  <c r="X155" i="1"/>
  <c r="AC155" i="1"/>
  <c r="Q169" i="1"/>
  <c r="G155" i="1"/>
  <c r="Z155" i="1"/>
  <c r="AA155" i="1" s="1"/>
  <c r="AD159" i="1"/>
  <c r="AF155" i="1" l="1"/>
  <c r="AG155" i="1" s="1"/>
  <c r="AE155" i="1"/>
  <c r="F156" i="1" s="1"/>
  <c r="R169" i="1"/>
  <c r="S169" i="1" s="1"/>
  <c r="W169" i="1"/>
  <c r="J155" i="1"/>
  <c r="H155" i="1"/>
  <c r="P160" i="1"/>
  <c r="K155" i="1"/>
  <c r="L155" i="1" s="1"/>
  <c r="M155" i="1" s="1"/>
  <c r="N155" i="1" s="1"/>
  <c r="O155" i="1" s="1"/>
  <c r="I155" i="1"/>
  <c r="Y168" i="1"/>
  <c r="AD160" i="1" l="1"/>
  <c r="Q170" i="1"/>
  <c r="G156" i="1"/>
  <c r="AC156" i="1"/>
  <c r="X156" i="1"/>
  <c r="Z156" i="1"/>
  <c r="AA156" i="1" s="1"/>
  <c r="U169" i="1"/>
  <c r="T169" i="1" l="1"/>
  <c r="V169" i="1" s="1"/>
  <c r="K156" i="1"/>
  <c r="L156" i="1" s="1"/>
  <c r="M156" i="1" s="1"/>
  <c r="N156" i="1" s="1"/>
  <c r="O156" i="1" s="1"/>
  <c r="J156" i="1"/>
  <c r="I156" i="1"/>
  <c r="P161" i="1"/>
  <c r="H156" i="1"/>
  <c r="Y169" i="1"/>
  <c r="AF156" i="1"/>
  <c r="AG156" i="1" s="1"/>
  <c r="AE156" i="1"/>
  <c r="F157" i="1" s="1"/>
  <c r="R170" i="1"/>
  <c r="S170" i="1" s="1"/>
  <c r="W170" i="1"/>
  <c r="AC157" i="1" l="1"/>
  <c r="G157" i="1"/>
  <c r="Q171" i="1"/>
  <c r="X157" i="1"/>
  <c r="Z157" i="1"/>
  <c r="AA157" i="1" s="1"/>
  <c r="AD161" i="1"/>
  <c r="U170" i="1"/>
  <c r="T170" i="1"/>
  <c r="V170" i="1" s="1"/>
  <c r="Y170" i="1" l="1"/>
  <c r="AF157" i="1"/>
  <c r="AG157" i="1" s="1"/>
  <c r="AE157" i="1"/>
  <c r="F158" i="1" s="1"/>
  <c r="K157" i="1"/>
  <c r="L157" i="1" s="1"/>
  <c r="M157" i="1" s="1"/>
  <c r="N157" i="1" s="1"/>
  <c r="O157" i="1" s="1"/>
  <c r="J157" i="1"/>
  <c r="P162" i="1"/>
  <c r="H157" i="1"/>
  <c r="I157" i="1"/>
  <c r="R171" i="1"/>
  <c r="S171" i="1" s="1"/>
  <c r="W171" i="1"/>
  <c r="U171" i="1" l="1"/>
  <c r="AD162" i="1"/>
  <c r="X158" i="1"/>
  <c r="AC158" i="1"/>
  <c r="G158" i="1"/>
  <c r="Q172" i="1"/>
  <c r="Z158" i="1"/>
  <c r="AA158" i="1" s="1"/>
  <c r="W172" i="1" l="1"/>
  <c r="R172" i="1"/>
  <c r="S172" i="1" s="1"/>
  <c r="H158" i="1"/>
  <c r="I158" i="1"/>
  <c r="P163" i="1"/>
  <c r="K158" i="1"/>
  <c r="L158" i="1" s="1"/>
  <c r="M158" i="1" s="1"/>
  <c r="N158" i="1" s="1"/>
  <c r="O158" i="1" s="1"/>
  <c r="J158" i="1"/>
  <c r="T171" i="1"/>
  <c r="V171" i="1" s="1"/>
  <c r="AF158" i="1"/>
  <c r="AG158" i="1" s="1"/>
  <c r="AE158" i="1"/>
  <c r="F159" i="1" s="1"/>
  <c r="Y171" i="1"/>
  <c r="AC159" i="1" l="1"/>
  <c r="X159" i="1"/>
  <c r="G159" i="1"/>
  <c r="Q173" i="1"/>
  <c r="Z159" i="1"/>
  <c r="AA159" i="1" s="1"/>
  <c r="U172" i="1"/>
  <c r="T172" i="1"/>
  <c r="V172" i="1" s="1"/>
  <c r="AD163" i="1"/>
  <c r="Y172" i="1" l="1"/>
  <c r="AF159" i="1"/>
  <c r="AG159" i="1" s="1"/>
  <c r="AE159" i="1"/>
  <c r="F160" i="1" s="1"/>
  <c r="R173" i="1"/>
  <c r="S173" i="1" s="1"/>
  <c r="W173" i="1"/>
  <c r="I159" i="1"/>
  <c r="K159" i="1"/>
  <c r="L159" i="1" s="1"/>
  <c r="M159" i="1" s="1"/>
  <c r="N159" i="1" s="1"/>
  <c r="O159" i="1" s="1"/>
  <c r="H159" i="1"/>
  <c r="J159" i="1"/>
  <c r="P164" i="1"/>
  <c r="U173" i="1" l="1"/>
  <c r="T173" i="1"/>
  <c r="V173" i="1" s="1"/>
  <c r="AC160" i="1"/>
  <c r="G160" i="1"/>
  <c r="X160" i="1"/>
  <c r="Q174" i="1"/>
  <c r="Z160" i="1"/>
  <c r="AA160" i="1" s="1"/>
  <c r="AD164" i="1"/>
  <c r="AF160" i="1" l="1"/>
  <c r="AG160" i="1" s="1"/>
  <c r="AE160" i="1"/>
  <c r="F161" i="1" s="1"/>
  <c r="R174" i="1"/>
  <c r="S174" i="1" s="1"/>
  <c r="W174" i="1"/>
  <c r="I160" i="1"/>
  <c r="H160" i="1"/>
  <c r="P165" i="1"/>
  <c r="J160" i="1"/>
  <c r="K160" i="1"/>
  <c r="L160" i="1" s="1"/>
  <c r="M160" i="1" s="1"/>
  <c r="N160" i="1" s="1"/>
  <c r="O160" i="1" s="1"/>
  <c r="Y173" i="1"/>
  <c r="X161" i="1" l="1"/>
  <c r="G161" i="1"/>
  <c r="AC161" i="1"/>
  <c r="Q175" i="1"/>
  <c r="Z161" i="1"/>
  <c r="AA161" i="1" s="1"/>
  <c r="AD165" i="1"/>
  <c r="U174" i="1"/>
  <c r="Y174" i="1" l="1"/>
  <c r="T174" i="1"/>
  <c r="V174" i="1" s="1"/>
  <c r="AF161" i="1"/>
  <c r="AG161" i="1" s="1"/>
  <c r="AE161" i="1"/>
  <c r="F162" i="1" s="1"/>
  <c r="R175" i="1"/>
  <c r="S175" i="1" s="1"/>
  <c r="W175" i="1"/>
  <c r="J161" i="1"/>
  <c r="P166" i="1"/>
  <c r="K161" i="1"/>
  <c r="L161" i="1" s="1"/>
  <c r="M161" i="1" s="1"/>
  <c r="N161" i="1" s="1"/>
  <c r="O161" i="1" s="1"/>
  <c r="I161" i="1"/>
  <c r="H161" i="1"/>
  <c r="AD166" i="1" l="1"/>
  <c r="U175" i="1"/>
  <c r="T175" i="1"/>
  <c r="V175" i="1" s="1"/>
  <c r="AC162" i="1"/>
  <c r="X162" i="1"/>
  <c r="G162" i="1"/>
  <c r="Q176" i="1"/>
  <c r="Z162" i="1"/>
  <c r="AA162" i="1" s="1"/>
  <c r="AF162" i="1" l="1"/>
  <c r="AG162" i="1" s="1"/>
  <c r="AE162" i="1"/>
  <c r="F163" i="1" s="1"/>
  <c r="J162" i="1"/>
  <c r="P167" i="1"/>
  <c r="K162" i="1"/>
  <c r="L162" i="1" s="1"/>
  <c r="M162" i="1" s="1"/>
  <c r="N162" i="1" s="1"/>
  <c r="O162" i="1" s="1"/>
  <c r="I162" i="1"/>
  <c r="H162" i="1"/>
  <c r="R176" i="1"/>
  <c r="S176" i="1" s="1"/>
  <c r="W176" i="1"/>
  <c r="Y175" i="1"/>
  <c r="U176" i="1" l="1"/>
  <c r="G163" i="1"/>
  <c r="X163" i="1"/>
  <c r="AC163" i="1"/>
  <c r="Q177" i="1"/>
  <c r="Z163" i="1"/>
  <c r="AA163" i="1" s="1"/>
  <c r="AD167" i="1"/>
  <c r="AF163" i="1" l="1"/>
  <c r="AG163" i="1" s="1"/>
  <c r="AE163" i="1"/>
  <c r="F164" i="1" s="1"/>
  <c r="Y176" i="1"/>
  <c r="W177" i="1"/>
  <c r="R177" i="1"/>
  <c r="S177" i="1" s="1"/>
  <c r="J163" i="1"/>
  <c r="H163" i="1"/>
  <c r="I163" i="1"/>
  <c r="P168" i="1"/>
  <c r="K163" i="1"/>
  <c r="L163" i="1" s="1"/>
  <c r="M163" i="1" s="1"/>
  <c r="N163" i="1" s="1"/>
  <c r="O163" i="1" s="1"/>
  <c r="T176" i="1"/>
  <c r="V176" i="1" s="1"/>
  <c r="U177" i="1" l="1"/>
  <c r="AD168" i="1"/>
  <c r="Q178" i="1"/>
  <c r="X164" i="1"/>
  <c r="AC164" i="1"/>
  <c r="G164" i="1"/>
  <c r="Z164" i="1"/>
  <c r="AA164" i="1" s="1"/>
  <c r="AF164" i="1" l="1"/>
  <c r="AG164" i="1" s="1"/>
  <c r="AE164" i="1"/>
  <c r="F165" i="1" s="1"/>
  <c r="K164" i="1"/>
  <c r="L164" i="1" s="1"/>
  <c r="M164" i="1" s="1"/>
  <c r="N164" i="1" s="1"/>
  <c r="O164" i="1" s="1"/>
  <c r="H164" i="1"/>
  <c r="P169" i="1"/>
  <c r="I164" i="1"/>
  <c r="J164" i="1"/>
  <c r="T177" i="1"/>
  <c r="V177" i="1" s="1"/>
  <c r="W178" i="1"/>
  <c r="R178" i="1"/>
  <c r="S178" i="1" s="1"/>
  <c r="Y177" i="1"/>
  <c r="U178" i="1" l="1"/>
  <c r="T178" i="1"/>
  <c r="V178" i="1" s="1"/>
  <c r="AD169" i="1"/>
  <c r="Q179" i="1"/>
  <c r="G165" i="1"/>
  <c r="AC165" i="1"/>
  <c r="X165" i="1"/>
  <c r="Z165" i="1"/>
  <c r="AA165" i="1" s="1"/>
  <c r="AF165" i="1" l="1"/>
  <c r="AG165" i="1" s="1"/>
  <c r="AE165" i="1"/>
  <c r="F166" i="1" s="1"/>
  <c r="K165" i="1"/>
  <c r="L165" i="1" s="1"/>
  <c r="M165" i="1" s="1"/>
  <c r="N165" i="1" s="1"/>
  <c r="O165" i="1" s="1"/>
  <c r="P170" i="1"/>
  <c r="J165" i="1"/>
  <c r="I165" i="1"/>
  <c r="H165" i="1"/>
  <c r="R179" i="1"/>
  <c r="S179" i="1" s="1"/>
  <c r="W179" i="1"/>
  <c r="Y178" i="1"/>
  <c r="U179" i="1" l="1"/>
  <c r="T179" i="1"/>
  <c r="V179" i="1" s="1"/>
  <c r="AD170" i="1"/>
  <c r="X166" i="1"/>
  <c r="Q180" i="1"/>
  <c r="G166" i="1"/>
  <c r="AC166" i="1"/>
  <c r="Z166" i="1"/>
  <c r="AA166" i="1" s="1"/>
  <c r="H166" i="1" l="1"/>
  <c r="J166" i="1"/>
  <c r="K166" i="1"/>
  <c r="L166" i="1" s="1"/>
  <c r="M166" i="1" s="1"/>
  <c r="N166" i="1" s="1"/>
  <c r="O166" i="1" s="1"/>
  <c r="I166" i="1"/>
  <c r="P171" i="1"/>
  <c r="AF166" i="1"/>
  <c r="AG166" i="1" s="1"/>
  <c r="AE166" i="1"/>
  <c r="F167" i="1" s="1"/>
  <c r="W180" i="1"/>
  <c r="R180" i="1"/>
  <c r="S180" i="1" s="1"/>
  <c r="Y179" i="1"/>
  <c r="U180" i="1" l="1"/>
  <c r="T180" i="1"/>
  <c r="V180" i="1" s="1"/>
  <c r="AD171" i="1"/>
  <c r="AC167" i="1"/>
  <c r="X167" i="1"/>
  <c r="Q181" i="1"/>
  <c r="G167" i="1"/>
  <c r="Z167" i="1"/>
  <c r="AA167" i="1" s="1"/>
  <c r="AF167" i="1" l="1"/>
  <c r="AG167" i="1" s="1"/>
  <c r="AE167" i="1"/>
  <c r="F168" i="1" s="1"/>
  <c r="K167" i="1"/>
  <c r="L167" i="1" s="1"/>
  <c r="M167" i="1" s="1"/>
  <c r="N167" i="1" s="1"/>
  <c r="O167" i="1" s="1"/>
  <c r="I167" i="1"/>
  <c r="P172" i="1"/>
  <c r="J167" i="1"/>
  <c r="H167" i="1"/>
  <c r="R181" i="1"/>
  <c r="S181" i="1" s="1"/>
  <c r="W181" i="1"/>
  <c r="Y180" i="1"/>
  <c r="U181" i="1" l="1"/>
  <c r="AD172" i="1"/>
  <c r="Q182" i="1"/>
  <c r="G168" i="1"/>
  <c r="X168" i="1"/>
  <c r="AC168" i="1"/>
  <c r="Z168" i="1"/>
  <c r="AA168" i="1" s="1"/>
  <c r="AF168" i="1" l="1"/>
  <c r="AG168" i="1" s="1"/>
  <c r="AE168" i="1"/>
  <c r="F169" i="1" s="1"/>
  <c r="K168" i="1"/>
  <c r="L168" i="1" s="1"/>
  <c r="M168" i="1" s="1"/>
  <c r="N168" i="1" s="1"/>
  <c r="O168" i="1" s="1"/>
  <c r="H168" i="1"/>
  <c r="J168" i="1"/>
  <c r="I168" i="1"/>
  <c r="P173" i="1"/>
  <c r="T181" i="1"/>
  <c r="V181" i="1" s="1"/>
  <c r="R182" i="1"/>
  <c r="S182" i="1" s="1"/>
  <c r="W182" i="1"/>
  <c r="Y181" i="1"/>
  <c r="AD173" i="1" l="1"/>
  <c r="U182" i="1"/>
  <c r="T182" i="1"/>
  <c r="V182" i="1" s="1"/>
  <c r="X169" i="1"/>
  <c r="G169" i="1"/>
  <c r="Q183" i="1"/>
  <c r="AC169" i="1"/>
  <c r="Z169" i="1"/>
  <c r="AA169" i="1" s="1"/>
  <c r="K169" i="1" l="1"/>
  <c r="L169" i="1" s="1"/>
  <c r="M169" i="1" s="1"/>
  <c r="N169" i="1" s="1"/>
  <c r="O169" i="1" s="1"/>
  <c r="H169" i="1"/>
  <c r="J169" i="1"/>
  <c r="I169" i="1"/>
  <c r="P174" i="1"/>
  <c r="AF169" i="1"/>
  <c r="AG169" i="1" s="1"/>
  <c r="AE169" i="1"/>
  <c r="F170" i="1" s="1"/>
  <c r="W183" i="1"/>
  <c r="R183" i="1"/>
  <c r="S183" i="1" s="1"/>
  <c r="Y182" i="1"/>
  <c r="AD174" i="1" l="1"/>
  <c r="G170" i="1"/>
  <c r="Q184" i="1"/>
  <c r="X170" i="1"/>
  <c r="AC170" i="1"/>
  <c r="Z170" i="1"/>
  <c r="AA170" i="1" s="1"/>
  <c r="U183" i="1"/>
  <c r="Y183" i="1" l="1"/>
  <c r="AF170" i="1"/>
  <c r="AG170" i="1" s="1"/>
  <c r="AE170" i="1"/>
  <c r="F171" i="1" s="1"/>
  <c r="T183" i="1"/>
  <c r="V183" i="1" s="1"/>
  <c r="R184" i="1"/>
  <c r="S184" i="1" s="1"/>
  <c r="W184" i="1"/>
  <c r="K170" i="1"/>
  <c r="L170" i="1" s="1"/>
  <c r="M170" i="1" s="1"/>
  <c r="N170" i="1" s="1"/>
  <c r="O170" i="1" s="1"/>
  <c r="I170" i="1"/>
  <c r="J170" i="1"/>
  <c r="P175" i="1"/>
  <c r="H170" i="1"/>
  <c r="AD175" i="1" l="1"/>
  <c r="U184" i="1"/>
  <c r="T184" i="1"/>
  <c r="V184" i="1" s="1"/>
  <c r="AC171" i="1"/>
  <c r="Q185" i="1"/>
  <c r="X171" i="1"/>
  <c r="G171" i="1"/>
  <c r="Z171" i="1"/>
  <c r="AA171" i="1" s="1"/>
  <c r="W185" i="1" l="1"/>
  <c r="R185" i="1"/>
  <c r="S185" i="1" s="1"/>
  <c r="K171" i="1"/>
  <c r="L171" i="1" s="1"/>
  <c r="M171" i="1" s="1"/>
  <c r="N171" i="1" s="1"/>
  <c r="O171" i="1" s="1"/>
  <c r="P176" i="1"/>
  <c r="J171" i="1"/>
  <c r="H171" i="1"/>
  <c r="I171" i="1"/>
  <c r="AF171" i="1"/>
  <c r="AG171" i="1" s="1"/>
  <c r="AE171" i="1"/>
  <c r="F172" i="1" s="1"/>
  <c r="Y184" i="1"/>
  <c r="AC172" i="1" l="1"/>
  <c r="G172" i="1"/>
  <c r="X172" i="1"/>
  <c r="Q186" i="1"/>
  <c r="Z172" i="1"/>
  <c r="AA172" i="1" s="1"/>
  <c r="AD176" i="1"/>
  <c r="U185" i="1"/>
  <c r="T185" i="1" l="1"/>
  <c r="V185" i="1" s="1"/>
  <c r="Y185" i="1"/>
  <c r="AF172" i="1"/>
  <c r="AG172" i="1" s="1"/>
  <c r="AE172" i="1"/>
  <c r="F173" i="1" s="1"/>
  <c r="R186" i="1"/>
  <c r="S186" i="1" s="1"/>
  <c r="W186" i="1"/>
  <c r="J172" i="1"/>
  <c r="H172" i="1"/>
  <c r="I172" i="1"/>
  <c r="K172" i="1"/>
  <c r="L172" i="1" s="1"/>
  <c r="M172" i="1" s="1"/>
  <c r="N172" i="1" s="1"/>
  <c r="O172" i="1" s="1"/>
  <c r="P177" i="1"/>
  <c r="U186" i="1" l="1"/>
  <c r="Q187" i="1"/>
  <c r="X173" i="1"/>
  <c r="AC173" i="1"/>
  <c r="G173" i="1"/>
  <c r="Z173" i="1"/>
  <c r="AA173" i="1" s="1"/>
  <c r="AD177" i="1"/>
  <c r="W187" i="1" l="1"/>
  <c r="R187" i="1"/>
  <c r="S187" i="1" s="1"/>
  <c r="T186" i="1"/>
  <c r="V186" i="1" s="1"/>
  <c r="AF173" i="1"/>
  <c r="AG173" i="1" s="1"/>
  <c r="AE173" i="1"/>
  <c r="F174" i="1" s="1"/>
  <c r="K173" i="1"/>
  <c r="L173" i="1" s="1"/>
  <c r="M173" i="1" s="1"/>
  <c r="N173" i="1" s="1"/>
  <c r="O173" i="1" s="1"/>
  <c r="P178" i="1"/>
  <c r="H173" i="1"/>
  <c r="J173" i="1"/>
  <c r="I173" i="1"/>
  <c r="Y186" i="1"/>
  <c r="AD178" i="1" l="1"/>
  <c r="AC174" i="1"/>
  <c r="Q188" i="1"/>
  <c r="X174" i="1"/>
  <c r="G174" i="1"/>
  <c r="Z174" i="1"/>
  <c r="AA174" i="1" s="1"/>
  <c r="U187" i="1"/>
  <c r="T187" i="1"/>
  <c r="V187" i="1" s="1"/>
  <c r="Y187" i="1" l="1"/>
  <c r="AF174" i="1"/>
  <c r="AG174" i="1" s="1"/>
  <c r="AE174" i="1"/>
  <c r="F175" i="1" s="1"/>
  <c r="K174" i="1"/>
  <c r="L174" i="1" s="1"/>
  <c r="M174" i="1" s="1"/>
  <c r="N174" i="1" s="1"/>
  <c r="O174" i="1" s="1"/>
  <c r="J174" i="1"/>
  <c r="I174" i="1"/>
  <c r="H174" i="1"/>
  <c r="P179" i="1"/>
  <c r="R188" i="1"/>
  <c r="S188" i="1" s="1"/>
  <c r="W188" i="1"/>
  <c r="U188" i="1" l="1"/>
  <c r="T188" i="1"/>
  <c r="V188" i="1" s="1"/>
  <c r="AD179" i="1"/>
  <c r="X175" i="1"/>
  <c r="Q189" i="1"/>
  <c r="AC175" i="1"/>
  <c r="G175" i="1"/>
  <c r="Z175" i="1"/>
  <c r="AA175" i="1" s="1"/>
  <c r="AF175" i="1" l="1"/>
  <c r="AG175" i="1" s="1"/>
  <c r="AE175" i="1"/>
  <c r="F176" i="1" s="1"/>
  <c r="K175" i="1"/>
  <c r="L175" i="1" s="1"/>
  <c r="M175" i="1" s="1"/>
  <c r="N175" i="1" s="1"/>
  <c r="O175" i="1" s="1"/>
  <c r="I175" i="1"/>
  <c r="H175" i="1"/>
  <c r="J175" i="1"/>
  <c r="P180" i="1"/>
  <c r="R189" i="1"/>
  <c r="S189" i="1" s="1"/>
  <c r="W189" i="1"/>
  <c r="Y188" i="1"/>
  <c r="AD180" i="1" l="1"/>
  <c r="Q190" i="1"/>
  <c r="G176" i="1"/>
  <c r="AC176" i="1"/>
  <c r="X176" i="1"/>
  <c r="Z176" i="1"/>
  <c r="AA176" i="1" s="1"/>
  <c r="U189" i="1"/>
  <c r="T189" i="1" l="1"/>
  <c r="V189" i="1" s="1"/>
  <c r="AF176" i="1"/>
  <c r="AG176" i="1" s="1"/>
  <c r="AE176" i="1"/>
  <c r="F177" i="1" s="1"/>
  <c r="P181" i="1"/>
  <c r="K176" i="1"/>
  <c r="L176" i="1" s="1"/>
  <c r="M176" i="1" s="1"/>
  <c r="N176" i="1" s="1"/>
  <c r="O176" i="1" s="1"/>
  <c r="J176" i="1"/>
  <c r="I176" i="1"/>
  <c r="H176" i="1"/>
  <c r="Y189" i="1"/>
  <c r="R190" i="1"/>
  <c r="S190" i="1" s="1"/>
  <c r="W190" i="1"/>
  <c r="U190" i="1" l="1"/>
  <c r="AD181" i="1"/>
  <c r="X177" i="1"/>
  <c r="AC177" i="1"/>
  <c r="Q191" i="1"/>
  <c r="G177" i="1"/>
  <c r="Z177" i="1"/>
  <c r="AA177" i="1" s="1"/>
  <c r="AF177" i="1" l="1"/>
  <c r="AG177" i="1" s="1"/>
  <c r="AE177" i="1"/>
  <c r="F178" i="1" s="1"/>
  <c r="J177" i="1"/>
  <c r="H177" i="1"/>
  <c r="K177" i="1"/>
  <c r="L177" i="1" s="1"/>
  <c r="M177" i="1" s="1"/>
  <c r="N177" i="1" s="1"/>
  <c r="O177" i="1" s="1"/>
  <c r="P182" i="1"/>
  <c r="I177" i="1"/>
  <c r="Y190" i="1"/>
  <c r="W191" i="1"/>
  <c r="R191" i="1"/>
  <c r="S191" i="1" s="1"/>
  <c r="T190" i="1"/>
  <c r="V190" i="1" s="1"/>
  <c r="U191" i="1" l="1"/>
  <c r="AC178" i="1"/>
  <c r="X178" i="1"/>
  <c r="G178" i="1"/>
  <c r="Q192" i="1"/>
  <c r="Z178" i="1"/>
  <c r="AA178" i="1" s="1"/>
  <c r="AD182" i="1"/>
  <c r="W192" i="1" l="1"/>
  <c r="R192" i="1"/>
  <c r="S192" i="1" s="1"/>
  <c r="Y191" i="1"/>
  <c r="AF178" i="1"/>
  <c r="AG178" i="1" s="1"/>
  <c r="AE178" i="1"/>
  <c r="F179" i="1" s="1"/>
  <c r="K178" i="1"/>
  <c r="L178" i="1" s="1"/>
  <c r="M178" i="1" s="1"/>
  <c r="N178" i="1" s="1"/>
  <c r="O178" i="1" s="1"/>
  <c r="P183" i="1"/>
  <c r="H178" i="1"/>
  <c r="I178" i="1"/>
  <c r="J178" i="1"/>
  <c r="T191" i="1"/>
  <c r="V191" i="1" s="1"/>
  <c r="AD183" i="1" l="1"/>
  <c r="X179" i="1"/>
  <c r="AC179" i="1"/>
  <c r="Q193" i="1"/>
  <c r="G179" i="1"/>
  <c r="Z179" i="1"/>
  <c r="AA179" i="1" s="1"/>
  <c r="U192" i="1"/>
  <c r="T192" i="1"/>
  <c r="V192" i="1" s="1"/>
  <c r="Y192" i="1" l="1"/>
  <c r="AF179" i="1"/>
  <c r="AG179" i="1" s="1"/>
  <c r="AE179" i="1"/>
  <c r="F180" i="1" s="1"/>
  <c r="H179" i="1"/>
  <c r="J179" i="1"/>
  <c r="K179" i="1"/>
  <c r="L179" i="1" s="1"/>
  <c r="M179" i="1" s="1"/>
  <c r="N179" i="1" s="1"/>
  <c r="O179" i="1" s="1"/>
  <c r="P184" i="1"/>
  <c r="I179" i="1"/>
  <c r="R193" i="1"/>
  <c r="S193" i="1" s="1"/>
  <c r="W193" i="1"/>
  <c r="U193" i="1" l="1"/>
  <c r="T193" i="1"/>
  <c r="V193" i="1" s="1"/>
  <c r="AD184" i="1"/>
  <c r="X180" i="1"/>
  <c r="Q194" i="1"/>
  <c r="AC180" i="1"/>
  <c r="G180" i="1"/>
  <c r="Z180" i="1"/>
  <c r="AA180" i="1" s="1"/>
  <c r="R194" i="1" l="1"/>
  <c r="S194" i="1" s="1"/>
  <c r="W194" i="1"/>
  <c r="AF180" i="1"/>
  <c r="AG180" i="1" s="1"/>
  <c r="AE180" i="1"/>
  <c r="F181" i="1" s="1"/>
  <c r="H180" i="1"/>
  <c r="I180" i="1"/>
  <c r="K180" i="1"/>
  <c r="L180" i="1" s="1"/>
  <c r="M180" i="1" s="1"/>
  <c r="N180" i="1" s="1"/>
  <c r="O180" i="1" s="1"/>
  <c r="P185" i="1"/>
  <c r="J180" i="1"/>
  <c r="Y193" i="1"/>
  <c r="AD185" i="1" l="1"/>
  <c r="X181" i="1"/>
  <c r="Q195" i="1"/>
  <c r="AC181" i="1"/>
  <c r="G181" i="1"/>
  <c r="Z181" i="1"/>
  <c r="AA181" i="1" s="1"/>
  <c r="U194" i="1"/>
  <c r="Y194" i="1" l="1"/>
  <c r="W195" i="1"/>
  <c r="R195" i="1"/>
  <c r="S195" i="1" s="1"/>
  <c r="AF181" i="1"/>
  <c r="AG181" i="1" s="1"/>
  <c r="AE181" i="1"/>
  <c r="F182" i="1" s="1"/>
  <c r="P186" i="1"/>
  <c r="H181" i="1"/>
  <c r="J181" i="1"/>
  <c r="I181" i="1"/>
  <c r="K181" i="1"/>
  <c r="L181" i="1" s="1"/>
  <c r="M181" i="1" s="1"/>
  <c r="N181" i="1" s="1"/>
  <c r="O181" i="1" s="1"/>
  <c r="T194" i="1"/>
  <c r="V194" i="1" s="1"/>
  <c r="U195" i="1" l="1"/>
  <c r="T195" i="1"/>
  <c r="Q196" i="1"/>
  <c r="AC182" i="1"/>
  <c r="G182" i="1"/>
  <c r="X182" i="1"/>
  <c r="Z182" i="1"/>
  <c r="AA182" i="1" s="1"/>
  <c r="AD186" i="1"/>
  <c r="V195" i="1"/>
  <c r="AF182" i="1" l="1"/>
  <c r="AG182" i="1" s="1"/>
  <c r="AE182" i="1"/>
  <c r="F183" i="1" s="1"/>
  <c r="H182" i="1"/>
  <c r="I182" i="1"/>
  <c r="J182" i="1"/>
  <c r="P187" i="1"/>
  <c r="K182" i="1"/>
  <c r="L182" i="1" s="1"/>
  <c r="M182" i="1" s="1"/>
  <c r="N182" i="1" s="1"/>
  <c r="O182" i="1" s="1"/>
  <c r="W196" i="1"/>
  <c r="R196" i="1"/>
  <c r="S196" i="1" s="1"/>
  <c r="Y195" i="1"/>
  <c r="U196" i="1" l="1"/>
  <c r="T196" i="1"/>
  <c r="V196" i="1" s="1"/>
  <c r="AD187" i="1"/>
  <c r="AC183" i="1"/>
  <c r="X183" i="1"/>
  <c r="G183" i="1"/>
  <c r="Q197" i="1"/>
  <c r="Z183" i="1"/>
  <c r="AA183" i="1" s="1"/>
  <c r="AF183" i="1" l="1"/>
  <c r="AG183" i="1" s="1"/>
  <c r="AE183" i="1"/>
  <c r="F184" i="1" s="1"/>
  <c r="I183" i="1"/>
  <c r="P188" i="1"/>
  <c r="J183" i="1"/>
  <c r="H183" i="1"/>
  <c r="K183" i="1"/>
  <c r="L183" i="1" s="1"/>
  <c r="M183" i="1" s="1"/>
  <c r="N183" i="1" s="1"/>
  <c r="O183" i="1" s="1"/>
  <c r="W197" i="1"/>
  <c r="R197" i="1"/>
  <c r="S197" i="1" s="1"/>
  <c r="Y196" i="1"/>
  <c r="U197" i="1" l="1"/>
  <c r="T197" i="1"/>
  <c r="V197" i="1" s="1"/>
  <c r="AD188" i="1"/>
  <c r="X184" i="1"/>
  <c r="G184" i="1"/>
  <c r="Q198" i="1"/>
  <c r="AC184" i="1"/>
  <c r="Z184" i="1"/>
  <c r="AA184" i="1" s="1"/>
  <c r="AF184" i="1" l="1"/>
  <c r="AG184" i="1" s="1"/>
  <c r="AE184" i="1"/>
  <c r="F185" i="1" s="1"/>
  <c r="R198" i="1"/>
  <c r="S198" i="1" s="1"/>
  <c r="W198" i="1"/>
  <c r="I184" i="1"/>
  <c r="J184" i="1"/>
  <c r="H184" i="1"/>
  <c r="P189" i="1"/>
  <c r="K184" i="1"/>
  <c r="L184" i="1" s="1"/>
  <c r="M184" i="1" s="1"/>
  <c r="N184" i="1" s="1"/>
  <c r="O184" i="1" s="1"/>
  <c r="Y197" i="1"/>
  <c r="AD189" i="1" l="1"/>
  <c r="G185" i="1"/>
  <c r="X185" i="1"/>
  <c r="Q199" i="1"/>
  <c r="AC185" i="1"/>
  <c r="Z185" i="1"/>
  <c r="AA185" i="1" s="1"/>
  <c r="U198" i="1"/>
  <c r="T198" i="1"/>
  <c r="V198" i="1" s="1"/>
  <c r="R199" i="1" l="1"/>
  <c r="S199" i="1" s="1"/>
  <c r="W199" i="1"/>
  <c r="Y198" i="1"/>
  <c r="AF185" i="1"/>
  <c r="AG185" i="1" s="1"/>
  <c r="AE185" i="1"/>
  <c r="F186" i="1" s="1"/>
  <c r="J185" i="1"/>
  <c r="K185" i="1"/>
  <c r="L185" i="1" s="1"/>
  <c r="M185" i="1" s="1"/>
  <c r="N185" i="1" s="1"/>
  <c r="O185" i="1" s="1"/>
  <c r="P190" i="1"/>
  <c r="H185" i="1"/>
  <c r="I185" i="1"/>
  <c r="X186" i="1" l="1"/>
  <c r="Q200" i="1"/>
  <c r="AC186" i="1"/>
  <c r="G186" i="1"/>
  <c r="Z186" i="1"/>
  <c r="AA186" i="1" s="1"/>
  <c r="AD190" i="1"/>
  <c r="U199" i="1"/>
  <c r="T199" i="1" l="1"/>
  <c r="V199" i="1" s="1"/>
  <c r="Y199" i="1"/>
  <c r="AF186" i="1"/>
  <c r="AG186" i="1" s="1"/>
  <c r="AE186" i="1"/>
  <c r="F187" i="1" s="1"/>
  <c r="I186" i="1"/>
  <c r="J186" i="1"/>
  <c r="P191" i="1"/>
  <c r="H186" i="1"/>
  <c r="K186" i="1"/>
  <c r="L186" i="1" s="1"/>
  <c r="M186" i="1" s="1"/>
  <c r="N186" i="1" s="1"/>
  <c r="O186" i="1" s="1"/>
  <c r="W200" i="1"/>
  <c r="R200" i="1"/>
  <c r="S200" i="1" s="1"/>
  <c r="Q201" i="1" l="1"/>
  <c r="AC187" i="1"/>
  <c r="X187" i="1"/>
  <c r="G187" i="1"/>
  <c r="Z187" i="1"/>
  <c r="AA187" i="1" s="1"/>
  <c r="AD191" i="1"/>
  <c r="U200" i="1"/>
  <c r="Y200" i="1" l="1"/>
  <c r="J187" i="1"/>
  <c r="P192" i="1"/>
  <c r="K187" i="1"/>
  <c r="L187" i="1" s="1"/>
  <c r="M187" i="1" s="1"/>
  <c r="N187" i="1" s="1"/>
  <c r="O187" i="1" s="1"/>
  <c r="I187" i="1"/>
  <c r="H187" i="1"/>
  <c r="T200" i="1"/>
  <c r="V200" i="1" s="1"/>
  <c r="AF187" i="1"/>
  <c r="AG187" i="1" s="1"/>
  <c r="AE187" i="1"/>
  <c r="F188" i="1" s="1"/>
  <c r="R201" i="1"/>
  <c r="S201" i="1" s="1"/>
  <c r="W201" i="1"/>
  <c r="G188" i="1" l="1"/>
  <c r="AC188" i="1"/>
  <c r="X188" i="1"/>
  <c r="Q202" i="1"/>
  <c r="Z188" i="1"/>
  <c r="AA188" i="1" s="1"/>
  <c r="U201" i="1"/>
  <c r="T201" i="1"/>
  <c r="V201" i="1" s="1"/>
  <c r="AD192" i="1"/>
  <c r="Y201" i="1" l="1"/>
  <c r="AF188" i="1"/>
  <c r="AG188" i="1" s="1"/>
  <c r="AE188" i="1"/>
  <c r="F189" i="1" s="1"/>
  <c r="W202" i="1"/>
  <c r="R202" i="1"/>
  <c r="S202" i="1" s="1"/>
  <c r="J188" i="1"/>
  <c r="I188" i="1"/>
  <c r="H188" i="1"/>
  <c r="P193" i="1"/>
  <c r="K188" i="1"/>
  <c r="L188" i="1" s="1"/>
  <c r="M188" i="1" s="1"/>
  <c r="N188" i="1" s="1"/>
  <c r="O188" i="1" s="1"/>
  <c r="AC189" i="1" l="1"/>
  <c r="Q203" i="1"/>
  <c r="G189" i="1"/>
  <c r="X189" i="1"/>
  <c r="Z189" i="1"/>
  <c r="AA189" i="1" s="1"/>
  <c r="U202" i="1"/>
  <c r="T202" i="1"/>
  <c r="V202" i="1" s="1"/>
  <c r="AD193" i="1"/>
  <c r="W203" i="1" l="1"/>
  <c r="R203" i="1"/>
  <c r="S203" i="1" s="1"/>
  <c r="Y202" i="1"/>
  <c r="AF189" i="1"/>
  <c r="AG189" i="1" s="1"/>
  <c r="AE189" i="1"/>
  <c r="F190" i="1" s="1"/>
  <c r="J189" i="1"/>
  <c r="K189" i="1"/>
  <c r="L189" i="1" s="1"/>
  <c r="M189" i="1" s="1"/>
  <c r="N189" i="1" s="1"/>
  <c r="O189" i="1" s="1"/>
  <c r="I189" i="1"/>
  <c r="H189" i="1"/>
  <c r="P194" i="1"/>
  <c r="G190" i="1" l="1"/>
  <c r="Q204" i="1"/>
  <c r="AC190" i="1"/>
  <c r="X190" i="1"/>
  <c r="Z190" i="1"/>
  <c r="AA190" i="1" s="1"/>
  <c r="U203" i="1"/>
  <c r="AD194" i="1"/>
  <c r="AF190" i="1" l="1"/>
  <c r="AG190" i="1" s="1"/>
  <c r="AE190" i="1"/>
  <c r="F191" i="1" s="1"/>
  <c r="Y203" i="1"/>
  <c r="T203" i="1"/>
  <c r="V203" i="1" s="1"/>
  <c r="R204" i="1"/>
  <c r="S204" i="1" s="1"/>
  <c r="W204" i="1"/>
  <c r="I190" i="1"/>
  <c r="J190" i="1"/>
  <c r="H190" i="1"/>
  <c r="P195" i="1"/>
  <c r="K190" i="1"/>
  <c r="L190" i="1" s="1"/>
  <c r="M190" i="1" s="1"/>
  <c r="N190" i="1" s="1"/>
  <c r="O190" i="1" s="1"/>
  <c r="U204" i="1" l="1"/>
  <c r="T204" i="1"/>
  <c r="AC191" i="1"/>
  <c r="X191" i="1"/>
  <c r="G191" i="1"/>
  <c r="Q205" i="1"/>
  <c r="Z191" i="1"/>
  <c r="AA191" i="1" s="1"/>
  <c r="V204" i="1"/>
  <c r="AD195" i="1"/>
  <c r="AF191" i="1" l="1"/>
  <c r="AG191" i="1" s="1"/>
  <c r="AE191" i="1"/>
  <c r="F192" i="1" s="1"/>
  <c r="W205" i="1"/>
  <c r="R205" i="1"/>
  <c r="S205" i="1" s="1"/>
  <c r="I191" i="1"/>
  <c r="P196" i="1"/>
  <c r="H191" i="1"/>
  <c r="K191" i="1"/>
  <c r="L191" i="1" s="1"/>
  <c r="M191" i="1" s="1"/>
  <c r="N191" i="1" s="1"/>
  <c r="O191" i="1" s="1"/>
  <c r="J191" i="1"/>
  <c r="Y204" i="1"/>
  <c r="AD196" i="1" l="1"/>
  <c r="U205" i="1"/>
  <c r="T205" i="1"/>
  <c r="V205" i="1" s="1"/>
  <c r="X192" i="1"/>
  <c r="AC192" i="1"/>
  <c r="Q206" i="1"/>
  <c r="G192" i="1"/>
  <c r="Z192" i="1"/>
  <c r="AA192" i="1" s="1"/>
  <c r="K192" i="1" l="1"/>
  <c r="L192" i="1" s="1"/>
  <c r="M192" i="1" s="1"/>
  <c r="N192" i="1" s="1"/>
  <c r="O192" i="1" s="1"/>
  <c r="J192" i="1"/>
  <c r="I192" i="1"/>
  <c r="H192" i="1"/>
  <c r="P197" i="1"/>
  <c r="R206" i="1"/>
  <c r="S206" i="1" s="1"/>
  <c r="W206" i="1"/>
  <c r="AF192" i="1"/>
  <c r="AG192" i="1" s="1"/>
  <c r="AE192" i="1"/>
  <c r="F193" i="1" s="1"/>
  <c r="Y205" i="1"/>
  <c r="X193" i="1" l="1"/>
  <c r="AC193" i="1"/>
  <c r="Q207" i="1"/>
  <c r="G193" i="1"/>
  <c r="Z193" i="1"/>
  <c r="AA193" i="1" s="1"/>
  <c r="U206" i="1"/>
  <c r="T206" i="1"/>
  <c r="V206" i="1" s="1"/>
  <c r="AD197" i="1"/>
  <c r="Y206" i="1" l="1"/>
  <c r="AF193" i="1"/>
  <c r="AG193" i="1" s="1"/>
  <c r="AE193" i="1"/>
  <c r="F194" i="1" s="1"/>
  <c r="K193" i="1"/>
  <c r="L193" i="1" s="1"/>
  <c r="M193" i="1" s="1"/>
  <c r="N193" i="1" s="1"/>
  <c r="O193" i="1" s="1"/>
  <c r="I193" i="1"/>
  <c r="H193" i="1"/>
  <c r="J193" i="1"/>
  <c r="P198" i="1"/>
  <c r="R207" i="1"/>
  <c r="S207" i="1" s="1"/>
  <c r="W207" i="1"/>
  <c r="U207" i="1" l="1"/>
  <c r="T207" i="1"/>
  <c r="V207" i="1" s="1"/>
  <c r="X194" i="1"/>
  <c r="AC194" i="1"/>
  <c r="Q208" i="1"/>
  <c r="G194" i="1"/>
  <c r="Z194" i="1"/>
  <c r="AA194" i="1" s="1"/>
  <c r="AD198" i="1"/>
  <c r="K194" i="1" l="1"/>
  <c r="L194" i="1" s="1"/>
  <c r="M194" i="1" s="1"/>
  <c r="N194" i="1" s="1"/>
  <c r="O194" i="1" s="1"/>
  <c r="J194" i="1"/>
  <c r="I194" i="1"/>
  <c r="H194" i="1"/>
  <c r="P199" i="1"/>
  <c r="AF194" i="1"/>
  <c r="AG194" i="1" s="1"/>
  <c r="AE194" i="1"/>
  <c r="F195" i="1" s="1"/>
  <c r="R208" i="1"/>
  <c r="S208" i="1" s="1"/>
  <c r="W208" i="1"/>
  <c r="Y207" i="1"/>
  <c r="G195" i="1" l="1"/>
  <c r="Q209" i="1"/>
  <c r="X195" i="1"/>
  <c r="AC195" i="1"/>
  <c r="Z195" i="1"/>
  <c r="AA195" i="1" s="1"/>
  <c r="U208" i="1"/>
  <c r="T208" i="1"/>
  <c r="V208" i="1" s="1"/>
  <c r="AD199" i="1"/>
  <c r="R209" i="1" l="1"/>
  <c r="S209" i="1" s="1"/>
  <c r="W209" i="1"/>
  <c r="Y208" i="1"/>
  <c r="AF195" i="1"/>
  <c r="AG195" i="1" s="1"/>
  <c r="AE195" i="1"/>
  <c r="F196" i="1" s="1"/>
  <c r="H195" i="1"/>
  <c r="I195" i="1"/>
  <c r="P200" i="1"/>
  <c r="J195" i="1"/>
  <c r="K195" i="1"/>
  <c r="L195" i="1" s="1"/>
  <c r="M195" i="1" s="1"/>
  <c r="N195" i="1" s="1"/>
  <c r="O195" i="1" s="1"/>
  <c r="G196" i="1" l="1"/>
  <c r="Q210" i="1"/>
  <c r="AC196" i="1"/>
  <c r="X196" i="1"/>
  <c r="Z196" i="1"/>
  <c r="AA196" i="1" s="1"/>
  <c r="AD200" i="1"/>
  <c r="U209" i="1"/>
  <c r="T209" i="1" l="1"/>
  <c r="V209" i="1" s="1"/>
  <c r="Y209" i="1"/>
  <c r="AF196" i="1"/>
  <c r="AG196" i="1" s="1"/>
  <c r="AE196" i="1"/>
  <c r="F197" i="1" s="1"/>
  <c r="R210" i="1"/>
  <c r="S210" i="1" s="1"/>
  <c r="W210" i="1"/>
  <c r="K196" i="1"/>
  <c r="L196" i="1" s="1"/>
  <c r="M196" i="1" s="1"/>
  <c r="N196" i="1" s="1"/>
  <c r="O196" i="1" s="1"/>
  <c r="H196" i="1"/>
  <c r="I196" i="1"/>
  <c r="J196" i="1"/>
  <c r="P201" i="1"/>
  <c r="U210" i="1" l="1"/>
  <c r="T210" i="1"/>
  <c r="AD201" i="1"/>
  <c r="X197" i="1"/>
  <c r="G197" i="1"/>
  <c r="AC197" i="1"/>
  <c r="Q211" i="1"/>
  <c r="Z197" i="1"/>
  <c r="AA197" i="1" s="1"/>
  <c r="V210" i="1"/>
  <c r="W211" i="1" l="1"/>
  <c r="R211" i="1"/>
  <c r="S211" i="1" s="1"/>
  <c r="K197" i="1"/>
  <c r="L197" i="1" s="1"/>
  <c r="M197" i="1" s="1"/>
  <c r="N197" i="1" s="1"/>
  <c r="O197" i="1" s="1"/>
  <c r="J197" i="1"/>
  <c r="H197" i="1"/>
  <c r="I197" i="1"/>
  <c r="P202" i="1"/>
  <c r="AF197" i="1"/>
  <c r="AG197" i="1" s="1"/>
  <c r="AE197" i="1"/>
  <c r="F198" i="1" s="1"/>
  <c r="Y210" i="1"/>
  <c r="G198" i="1" l="1"/>
  <c r="X198" i="1"/>
  <c r="AC198" i="1"/>
  <c r="Q212" i="1"/>
  <c r="Z198" i="1"/>
  <c r="AA198" i="1" s="1"/>
  <c r="AD202" i="1"/>
  <c r="U211" i="1"/>
  <c r="AF198" i="1" l="1"/>
  <c r="AG198" i="1" s="1"/>
  <c r="AE198" i="1"/>
  <c r="F199" i="1" s="1"/>
  <c r="Y211" i="1"/>
  <c r="T211" i="1"/>
  <c r="V211" i="1" s="1"/>
  <c r="R212" i="1"/>
  <c r="S212" i="1" s="1"/>
  <c r="W212" i="1"/>
  <c r="H198" i="1"/>
  <c r="I198" i="1"/>
  <c r="J198" i="1"/>
  <c r="P203" i="1"/>
  <c r="K198" i="1"/>
  <c r="L198" i="1" s="1"/>
  <c r="M198" i="1" s="1"/>
  <c r="N198" i="1" s="1"/>
  <c r="O198" i="1" s="1"/>
  <c r="U212" i="1" l="1"/>
  <c r="T212" i="1"/>
  <c r="V212" i="1" s="1"/>
  <c r="Q213" i="1"/>
  <c r="G199" i="1"/>
  <c r="AC199" i="1"/>
  <c r="X199" i="1"/>
  <c r="Z199" i="1"/>
  <c r="AA199" i="1" s="1"/>
  <c r="AD203" i="1"/>
  <c r="AF199" i="1" l="1"/>
  <c r="AG199" i="1" s="1"/>
  <c r="AE199" i="1"/>
  <c r="F200" i="1" s="1"/>
  <c r="K199" i="1"/>
  <c r="L199" i="1" s="1"/>
  <c r="M199" i="1" s="1"/>
  <c r="N199" i="1" s="1"/>
  <c r="O199" i="1" s="1"/>
  <c r="H199" i="1"/>
  <c r="I199" i="1"/>
  <c r="J199" i="1"/>
  <c r="P204" i="1"/>
  <c r="W213" i="1"/>
  <c r="R213" i="1"/>
  <c r="S213" i="1" s="1"/>
  <c r="Y212" i="1"/>
  <c r="AD204" i="1" l="1"/>
  <c r="U213" i="1"/>
  <c r="T213" i="1"/>
  <c r="V213" i="1" s="1"/>
  <c r="Q214" i="1"/>
  <c r="AC200" i="1"/>
  <c r="X200" i="1"/>
  <c r="G200" i="1"/>
  <c r="Z200" i="1"/>
  <c r="AA200" i="1" s="1"/>
  <c r="AF200" i="1" l="1"/>
  <c r="AG200" i="1" s="1"/>
  <c r="AE200" i="1"/>
  <c r="F201" i="1" s="1"/>
  <c r="P205" i="1"/>
  <c r="J200" i="1"/>
  <c r="I200" i="1"/>
  <c r="K200" i="1"/>
  <c r="L200" i="1" s="1"/>
  <c r="M200" i="1" s="1"/>
  <c r="N200" i="1" s="1"/>
  <c r="O200" i="1" s="1"/>
  <c r="H200" i="1"/>
  <c r="R214" i="1"/>
  <c r="S214" i="1" s="1"/>
  <c r="W214" i="1"/>
  <c r="Y213" i="1"/>
  <c r="U214" i="1" l="1"/>
  <c r="T214" i="1"/>
  <c r="V214" i="1" s="1"/>
  <c r="AD205" i="1"/>
  <c r="Q215" i="1"/>
  <c r="AC201" i="1"/>
  <c r="X201" i="1"/>
  <c r="G201" i="1"/>
  <c r="Z201" i="1"/>
  <c r="AA201" i="1" s="1"/>
  <c r="W215" i="1" l="1"/>
  <c r="R215" i="1"/>
  <c r="S215" i="1" s="1"/>
  <c r="AF201" i="1"/>
  <c r="AG201" i="1" s="1"/>
  <c r="AE201" i="1"/>
  <c r="F202" i="1" s="1"/>
  <c r="J201" i="1"/>
  <c r="H201" i="1"/>
  <c r="I201" i="1"/>
  <c r="P206" i="1"/>
  <c r="K201" i="1"/>
  <c r="L201" i="1" s="1"/>
  <c r="M201" i="1" s="1"/>
  <c r="N201" i="1" s="1"/>
  <c r="O201" i="1" s="1"/>
  <c r="Y214" i="1"/>
  <c r="AD206" i="1" l="1"/>
  <c r="Q216" i="1"/>
  <c r="AC202" i="1"/>
  <c r="G202" i="1"/>
  <c r="X202" i="1"/>
  <c r="Z202" i="1"/>
  <c r="AA202" i="1" s="1"/>
  <c r="U215" i="1"/>
  <c r="Y215" i="1" l="1"/>
  <c r="AF202" i="1"/>
  <c r="AG202" i="1" s="1"/>
  <c r="AE202" i="1"/>
  <c r="F203" i="1" s="1"/>
  <c r="T215" i="1"/>
  <c r="V215" i="1" s="1"/>
  <c r="I202" i="1"/>
  <c r="K202" i="1"/>
  <c r="L202" i="1" s="1"/>
  <c r="M202" i="1" s="1"/>
  <c r="N202" i="1" s="1"/>
  <c r="O202" i="1" s="1"/>
  <c r="J202" i="1"/>
  <c r="H202" i="1"/>
  <c r="P207" i="1"/>
  <c r="R216" i="1"/>
  <c r="S216" i="1" s="1"/>
  <c r="W216" i="1"/>
  <c r="U216" i="1" l="1"/>
  <c r="T216" i="1"/>
  <c r="AD207" i="1"/>
  <c r="Q217" i="1"/>
  <c r="X203" i="1"/>
  <c r="G203" i="1"/>
  <c r="AC203" i="1"/>
  <c r="Z203" i="1"/>
  <c r="AA203" i="1" s="1"/>
  <c r="V216" i="1"/>
  <c r="AF203" i="1" l="1"/>
  <c r="AG203" i="1" s="1"/>
  <c r="AE203" i="1"/>
  <c r="F204" i="1" s="1"/>
  <c r="P208" i="1"/>
  <c r="I203" i="1"/>
  <c r="H203" i="1"/>
  <c r="K203" i="1"/>
  <c r="L203" i="1" s="1"/>
  <c r="M203" i="1" s="1"/>
  <c r="N203" i="1" s="1"/>
  <c r="O203" i="1" s="1"/>
  <c r="J203" i="1"/>
  <c r="R217" i="1"/>
  <c r="S217" i="1" s="1"/>
  <c r="W217" i="1"/>
  <c r="Y216" i="1"/>
  <c r="U217" i="1" l="1"/>
  <c r="T217" i="1"/>
  <c r="V217" i="1" s="1"/>
  <c r="AD208" i="1"/>
  <c r="X204" i="1"/>
  <c r="AC204" i="1"/>
  <c r="G204" i="1"/>
  <c r="Q218" i="1"/>
  <c r="Z204" i="1"/>
  <c r="AA204" i="1" s="1"/>
  <c r="AF204" i="1" l="1"/>
  <c r="AG204" i="1" s="1"/>
  <c r="AE204" i="1"/>
  <c r="F205" i="1" s="1"/>
  <c r="K204" i="1"/>
  <c r="L204" i="1" s="1"/>
  <c r="M204" i="1" s="1"/>
  <c r="N204" i="1" s="1"/>
  <c r="O204" i="1" s="1"/>
  <c r="J204" i="1"/>
  <c r="I204" i="1"/>
  <c r="H204" i="1"/>
  <c r="P209" i="1"/>
  <c r="W218" i="1"/>
  <c r="R218" i="1"/>
  <c r="S218" i="1" s="1"/>
  <c r="Y217" i="1"/>
  <c r="U218" i="1" l="1"/>
  <c r="T218" i="1"/>
  <c r="V218" i="1" s="1"/>
  <c r="X205" i="1"/>
  <c r="AC205" i="1"/>
  <c r="G205" i="1"/>
  <c r="Q219" i="1"/>
  <c r="Z205" i="1"/>
  <c r="AA205" i="1" s="1"/>
  <c r="AD209" i="1"/>
  <c r="W219" i="1" l="1"/>
  <c r="R219" i="1"/>
  <c r="S219" i="1" s="1"/>
  <c r="AF205" i="1"/>
  <c r="AG205" i="1" s="1"/>
  <c r="AE205" i="1"/>
  <c r="F206" i="1" s="1"/>
  <c r="P210" i="1"/>
  <c r="J205" i="1"/>
  <c r="H205" i="1"/>
  <c r="I205" i="1"/>
  <c r="K205" i="1"/>
  <c r="L205" i="1" s="1"/>
  <c r="M205" i="1" s="1"/>
  <c r="N205" i="1" s="1"/>
  <c r="O205" i="1" s="1"/>
  <c r="Y218" i="1"/>
  <c r="AD210" i="1" l="1"/>
  <c r="G206" i="1"/>
  <c r="X206" i="1"/>
  <c r="AC206" i="1"/>
  <c r="Q220" i="1"/>
  <c r="Z206" i="1"/>
  <c r="AA206" i="1" s="1"/>
  <c r="U219" i="1"/>
  <c r="AF206" i="1" l="1"/>
  <c r="AG206" i="1" s="1"/>
  <c r="AE206" i="1"/>
  <c r="F207" i="1" s="1"/>
  <c r="T219" i="1"/>
  <c r="V219" i="1" s="1"/>
  <c r="Y219" i="1"/>
  <c r="W220" i="1"/>
  <c r="R220" i="1"/>
  <c r="S220" i="1" s="1"/>
  <c r="P211" i="1"/>
  <c r="K206" i="1"/>
  <c r="L206" i="1" s="1"/>
  <c r="M206" i="1" s="1"/>
  <c r="N206" i="1" s="1"/>
  <c r="O206" i="1" s="1"/>
  <c r="J206" i="1"/>
  <c r="H206" i="1"/>
  <c r="I206" i="1"/>
  <c r="G207" i="1" l="1"/>
  <c r="AC207" i="1"/>
  <c r="X207" i="1"/>
  <c r="Q221" i="1"/>
  <c r="Z207" i="1"/>
  <c r="AA207" i="1" s="1"/>
  <c r="AD211" i="1"/>
  <c r="U220" i="1"/>
  <c r="T220" i="1"/>
  <c r="V220" i="1"/>
  <c r="Y220" i="1" l="1"/>
  <c r="AF207" i="1"/>
  <c r="AG207" i="1" s="1"/>
  <c r="AE207" i="1"/>
  <c r="F208" i="1" s="1"/>
  <c r="R221" i="1"/>
  <c r="S221" i="1" s="1"/>
  <c r="W221" i="1"/>
  <c r="P212" i="1"/>
  <c r="K207" i="1"/>
  <c r="L207" i="1" s="1"/>
  <c r="M207" i="1" s="1"/>
  <c r="N207" i="1" s="1"/>
  <c r="O207" i="1" s="1"/>
  <c r="H207" i="1"/>
  <c r="I207" i="1"/>
  <c r="J207" i="1"/>
  <c r="U221" i="1" l="1"/>
  <c r="T221" i="1"/>
  <c r="V221" i="1" s="1"/>
  <c r="AD212" i="1"/>
  <c r="G208" i="1"/>
  <c r="Q222" i="1"/>
  <c r="X208" i="1"/>
  <c r="AC208" i="1"/>
  <c r="Z208" i="1"/>
  <c r="AA208" i="1" s="1"/>
  <c r="R222" i="1" l="1"/>
  <c r="S222" i="1" s="1"/>
  <c r="W222" i="1"/>
  <c r="AF208" i="1"/>
  <c r="AG208" i="1" s="1"/>
  <c r="AE208" i="1"/>
  <c r="F209" i="1" s="1"/>
  <c r="K208" i="1"/>
  <c r="L208" i="1" s="1"/>
  <c r="M208" i="1" s="1"/>
  <c r="N208" i="1" s="1"/>
  <c r="O208" i="1" s="1"/>
  <c r="H208" i="1"/>
  <c r="J208" i="1"/>
  <c r="I208" i="1"/>
  <c r="P213" i="1"/>
  <c r="Y221" i="1"/>
  <c r="AD213" i="1" l="1"/>
  <c r="AC209" i="1"/>
  <c r="X209" i="1"/>
  <c r="G209" i="1"/>
  <c r="Q223" i="1"/>
  <c r="Z209" i="1"/>
  <c r="AA209" i="1" s="1"/>
  <c r="U222" i="1"/>
  <c r="Y222" i="1" l="1"/>
  <c r="T222" i="1"/>
  <c r="V222" i="1" s="1"/>
  <c r="AF209" i="1"/>
  <c r="AG209" i="1" s="1"/>
  <c r="AE209" i="1"/>
  <c r="F210" i="1" s="1"/>
  <c r="R223" i="1"/>
  <c r="S223" i="1" s="1"/>
  <c r="W223" i="1"/>
  <c r="H209" i="1"/>
  <c r="J209" i="1"/>
  <c r="P214" i="1"/>
  <c r="K209" i="1"/>
  <c r="L209" i="1" s="1"/>
  <c r="M209" i="1" s="1"/>
  <c r="N209" i="1" s="1"/>
  <c r="O209" i="1" s="1"/>
  <c r="I209" i="1"/>
  <c r="AD214" i="1" l="1"/>
  <c r="U223" i="1"/>
  <c r="G210" i="1"/>
  <c r="Q224" i="1"/>
  <c r="X210" i="1"/>
  <c r="AC210" i="1"/>
  <c r="Z210" i="1"/>
  <c r="AA210" i="1" s="1"/>
  <c r="AF210" i="1" l="1"/>
  <c r="AG210" i="1" s="1"/>
  <c r="AE210" i="1"/>
  <c r="F211" i="1" s="1"/>
  <c r="Y223" i="1"/>
  <c r="W224" i="1"/>
  <c r="R224" i="1"/>
  <c r="S224" i="1" s="1"/>
  <c r="J210" i="1"/>
  <c r="I210" i="1"/>
  <c r="H210" i="1"/>
  <c r="P215" i="1"/>
  <c r="K210" i="1"/>
  <c r="L210" i="1" s="1"/>
  <c r="M210" i="1" s="1"/>
  <c r="N210" i="1" s="1"/>
  <c r="O210" i="1" s="1"/>
  <c r="T223" i="1"/>
  <c r="V223" i="1" s="1"/>
  <c r="AD215" i="1" l="1"/>
  <c r="AC211" i="1"/>
  <c r="Q225" i="1"/>
  <c r="X211" i="1"/>
  <c r="G211" i="1"/>
  <c r="Z211" i="1"/>
  <c r="AA211" i="1" s="1"/>
  <c r="U224" i="1"/>
  <c r="T224" i="1"/>
  <c r="V224" i="1" s="1"/>
  <c r="Y224" i="1" l="1"/>
  <c r="AF211" i="1"/>
  <c r="AG211" i="1" s="1"/>
  <c r="AE211" i="1"/>
  <c r="F212" i="1" s="1"/>
  <c r="J211" i="1"/>
  <c r="I211" i="1"/>
  <c r="H211" i="1"/>
  <c r="K211" i="1"/>
  <c r="L211" i="1" s="1"/>
  <c r="M211" i="1" s="1"/>
  <c r="N211" i="1" s="1"/>
  <c r="O211" i="1" s="1"/>
  <c r="P216" i="1"/>
  <c r="R225" i="1"/>
  <c r="S225" i="1" s="1"/>
  <c r="W225" i="1"/>
  <c r="U225" i="1" l="1"/>
  <c r="T225" i="1"/>
  <c r="V225" i="1" s="1"/>
  <c r="Q226" i="1"/>
  <c r="X212" i="1"/>
  <c r="AC212" i="1"/>
  <c r="G212" i="1"/>
  <c r="Z212" i="1"/>
  <c r="AA212" i="1" s="1"/>
  <c r="AD216" i="1"/>
  <c r="W226" i="1" l="1"/>
  <c r="R226" i="1"/>
  <c r="S226" i="1" s="1"/>
  <c r="AF212" i="1"/>
  <c r="AG212" i="1" s="1"/>
  <c r="AE212" i="1"/>
  <c r="F213" i="1" s="1"/>
  <c r="K212" i="1"/>
  <c r="L212" i="1" s="1"/>
  <c r="M212" i="1" s="1"/>
  <c r="N212" i="1" s="1"/>
  <c r="O212" i="1" s="1"/>
  <c r="P217" i="1"/>
  <c r="H212" i="1"/>
  <c r="I212" i="1"/>
  <c r="J212" i="1"/>
  <c r="Y225" i="1"/>
  <c r="AD217" i="1" l="1"/>
  <c r="AC213" i="1"/>
  <c r="G213" i="1"/>
  <c r="X213" i="1"/>
  <c r="Q227" i="1"/>
  <c r="Z213" i="1"/>
  <c r="AA213" i="1" s="1"/>
  <c r="U226" i="1"/>
  <c r="R227" i="1" l="1"/>
  <c r="S227" i="1" s="1"/>
  <c r="W227" i="1"/>
  <c r="T226" i="1"/>
  <c r="V226" i="1" s="1"/>
  <c r="AF213" i="1"/>
  <c r="AG213" i="1" s="1"/>
  <c r="AE213" i="1"/>
  <c r="F214" i="1" s="1"/>
  <c r="Y226" i="1"/>
  <c r="P218" i="1"/>
  <c r="I213" i="1"/>
  <c r="H213" i="1"/>
  <c r="J213" i="1"/>
  <c r="K213" i="1"/>
  <c r="L213" i="1" s="1"/>
  <c r="M213" i="1" s="1"/>
  <c r="N213" i="1" s="1"/>
  <c r="O213" i="1" s="1"/>
  <c r="AD218" i="1" l="1"/>
  <c r="Q228" i="1"/>
  <c r="AC214" i="1"/>
  <c r="X214" i="1"/>
  <c r="G214" i="1"/>
  <c r="Z214" i="1"/>
  <c r="AA214" i="1" s="1"/>
  <c r="U227" i="1"/>
  <c r="T227" i="1"/>
  <c r="V227" i="1" s="1"/>
  <c r="Y227" i="1" l="1"/>
  <c r="AF214" i="1"/>
  <c r="AG214" i="1" s="1"/>
  <c r="AE214" i="1"/>
  <c r="F215" i="1" s="1"/>
  <c r="K214" i="1"/>
  <c r="L214" i="1" s="1"/>
  <c r="M214" i="1" s="1"/>
  <c r="N214" i="1" s="1"/>
  <c r="O214" i="1" s="1"/>
  <c r="H214" i="1"/>
  <c r="J214" i="1"/>
  <c r="I214" i="1"/>
  <c r="P219" i="1"/>
  <c r="R228" i="1"/>
  <c r="S228" i="1" s="1"/>
  <c r="W228" i="1"/>
  <c r="U228" i="1" l="1"/>
  <c r="AD219" i="1"/>
  <c r="X215" i="1"/>
  <c r="AC215" i="1"/>
  <c r="G215" i="1"/>
  <c r="Q229" i="1"/>
  <c r="Z215" i="1"/>
  <c r="AA215" i="1" s="1"/>
  <c r="AF215" i="1" l="1"/>
  <c r="AG215" i="1" s="1"/>
  <c r="AE215" i="1"/>
  <c r="F216" i="1" s="1"/>
  <c r="P220" i="1"/>
  <c r="J215" i="1"/>
  <c r="I215" i="1"/>
  <c r="H215" i="1"/>
  <c r="K215" i="1"/>
  <c r="L215" i="1" s="1"/>
  <c r="M215" i="1" s="1"/>
  <c r="N215" i="1" s="1"/>
  <c r="O215" i="1" s="1"/>
  <c r="T228" i="1"/>
  <c r="V228" i="1" s="1"/>
  <c r="R229" i="1"/>
  <c r="S229" i="1" s="1"/>
  <c r="W229" i="1"/>
  <c r="Y228" i="1"/>
  <c r="U229" i="1" l="1"/>
  <c r="T229" i="1"/>
  <c r="V229" i="1" s="1"/>
  <c r="AD220" i="1"/>
  <c r="G216" i="1"/>
  <c r="Q230" i="1"/>
  <c r="AC216" i="1"/>
  <c r="X216" i="1"/>
  <c r="Z216" i="1"/>
  <c r="AA216" i="1" s="1"/>
  <c r="AF216" i="1" l="1"/>
  <c r="AG216" i="1" s="1"/>
  <c r="AE216" i="1"/>
  <c r="F217" i="1" s="1"/>
  <c r="K216" i="1"/>
  <c r="L216" i="1" s="1"/>
  <c r="M216" i="1" s="1"/>
  <c r="N216" i="1" s="1"/>
  <c r="O216" i="1" s="1"/>
  <c r="P221" i="1"/>
  <c r="J216" i="1"/>
  <c r="H216" i="1"/>
  <c r="I216" i="1"/>
  <c r="W230" i="1"/>
  <c r="R230" i="1"/>
  <c r="S230" i="1" s="1"/>
  <c r="Y229" i="1"/>
  <c r="U230" i="1" l="1"/>
  <c r="T230" i="1"/>
  <c r="V230" i="1" s="1"/>
  <c r="AD221" i="1"/>
  <c r="AC217" i="1"/>
  <c r="X217" i="1"/>
  <c r="Q231" i="1"/>
  <c r="G217" i="1"/>
  <c r="Z217" i="1"/>
  <c r="AA217" i="1" s="1"/>
  <c r="AF217" i="1" l="1"/>
  <c r="AG217" i="1" s="1"/>
  <c r="AE217" i="1"/>
  <c r="F218" i="1" s="1"/>
  <c r="J217" i="1"/>
  <c r="H217" i="1"/>
  <c r="P222" i="1"/>
  <c r="I217" i="1"/>
  <c r="K217" i="1"/>
  <c r="L217" i="1" s="1"/>
  <c r="M217" i="1" s="1"/>
  <c r="N217" i="1" s="1"/>
  <c r="O217" i="1" s="1"/>
  <c r="W231" i="1"/>
  <c r="R231" i="1"/>
  <c r="S231" i="1" s="1"/>
  <c r="Y230" i="1"/>
  <c r="U231" i="1" l="1"/>
  <c r="T231" i="1"/>
  <c r="V231" i="1" s="1"/>
  <c r="Q232" i="1"/>
  <c r="X218" i="1"/>
  <c r="G218" i="1"/>
  <c r="AC218" i="1"/>
  <c r="Z218" i="1"/>
  <c r="AA218" i="1" s="1"/>
  <c r="AD222" i="1"/>
  <c r="AF218" i="1" l="1"/>
  <c r="AG218" i="1" s="1"/>
  <c r="AE218" i="1"/>
  <c r="F219" i="1" s="1"/>
  <c r="J218" i="1"/>
  <c r="H218" i="1"/>
  <c r="P223" i="1"/>
  <c r="I218" i="1"/>
  <c r="K218" i="1"/>
  <c r="L218" i="1" s="1"/>
  <c r="M218" i="1" s="1"/>
  <c r="N218" i="1" s="1"/>
  <c r="O218" i="1" s="1"/>
  <c r="R232" i="1"/>
  <c r="S232" i="1" s="1"/>
  <c r="W232" i="1"/>
  <c r="Y231" i="1"/>
  <c r="U232" i="1" l="1"/>
  <c r="T232" i="1"/>
  <c r="V232" i="1" s="1"/>
  <c r="AD223" i="1"/>
  <c r="AC219" i="1"/>
  <c r="X219" i="1"/>
  <c r="G219" i="1"/>
  <c r="Q233" i="1"/>
  <c r="Z219" i="1"/>
  <c r="AA219" i="1" s="1"/>
  <c r="AF219" i="1" l="1"/>
  <c r="AG219" i="1" s="1"/>
  <c r="AE219" i="1"/>
  <c r="F220" i="1" s="1"/>
  <c r="K219" i="1"/>
  <c r="L219" i="1" s="1"/>
  <c r="M219" i="1" s="1"/>
  <c r="N219" i="1" s="1"/>
  <c r="O219" i="1" s="1"/>
  <c r="I219" i="1"/>
  <c r="H219" i="1"/>
  <c r="J219" i="1"/>
  <c r="P224" i="1"/>
  <c r="R233" i="1"/>
  <c r="S233" i="1" s="1"/>
  <c r="W233" i="1"/>
  <c r="Y232" i="1"/>
  <c r="U233" i="1" l="1"/>
  <c r="T233" i="1"/>
  <c r="V233" i="1" s="1"/>
  <c r="AD224" i="1"/>
  <c r="Q234" i="1"/>
  <c r="AC220" i="1"/>
  <c r="X220" i="1"/>
  <c r="G220" i="1"/>
  <c r="Z220" i="1"/>
  <c r="AA220" i="1" s="1"/>
  <c r="AF220" i="1" l="1"/>
  <c r="AG220" i="1" s="1"/>
  <c r="AE220" i="1"/>
  <c r="F221" i="1" s="1"/>
  <c r="P225" i="1"/>
  <c r="J220" i="1"/>
  <c r="H220" i="1"/>
  <c r="K220" i="1"/>
  <c r="L220" i="1" s="1"/>
  <c r="M220" i="1" s="1"/>
  <c r="N220" i="1" s="1"/>
  <c r="O220" i="1" s="1"/>
  <c r="I220" i="1"/>
  <c r="W234" i="1"/>
  <c r="R234" i="1"/>
  <c r="S234" i="1" s="1"/>
  <c r="Y233" i="1"/>
  <c r="U234" i="1" l="1"/>
  <c r="T234" i="1"/>
  <c r="V234" i="1" s="1"/>
  <c r="AD225" i="1"/>
  <c r="G221" i="1"/>
  <c r="X221" i="1"/>
  <c r="Q235" i="1"/>
  <c r="AC221" i="1"/>
  <c r="Z221" i="1"/>
  <c r="AA221" i="1" s="1"/>
  <c r="AF221" i="1" l="1"/>
  <c r="AG221" i="1" s="1"/>
  <c r="AE221" i="1"/>
  <c r="F222" i="1" s="1"/>
  <c r="W235" i="1"/>
  <c r="R235" i="1"/>
  <c r="S235" i="1" s="1"/>
  <c r="P226" i="1"/>
  <c r="H221" i="1"/>
  <c r="I221" i="1"/>
  <c r="K221" i="1"/>
  <c r="L221" i="1" s="1"/>
  <c r="M221" i="1" s="1"/>
  <c r="N221" i="1" s="1"/>
  <c r="O221" i="1" s="1"/>
  <c r="J221" i="1"/>
  <c r="Y234" i="1"/>
  <c r="U235" i="1" l="1"/>
  <c r="T235" i="1"/>
  <c r="V235" i="1" s="1"/>
  <c r="Q236" i="1"/>
  <c r="X222" i="1"/>
  <c r="AC222" i="1"/>
  <c r="G222" i="1"/>
  <c r="Z222" i="1"/>
  <c r="AA222" i="1" s="1"/>
  <c r="AD226" i="1"/>
  <c r="W236" i="1" l="1"/>
  <c r="R236" i="1"/>
  <c r="S236" i="1" s="1"/>
  <c r="AF222" i="1"/>
  <c r="AG222" i="1" s="1"/>
  <c r="AE222" i="1"/>
  <c r="F223" i="1" s="1"/>
  <c r="Q237" i="1" s="1"/>
  <c r="I222" i="1"/>
  <c r="J222" i="1"/>
  <c r="K222" i="1"/>
  <c r="L222" i="1" s="1"/>
  <c r="M222" i="1" s="1"/>
  <c r="N222" i="1" s="1"/>
  <c r="O222" i="1" s="1"/>
  <c r="P227" i="1"/>
  <c r="H222" i="1"/>
  <c r="Y235" i="1"/>
  <c r="R237" i="1" l="1"/>
  <c r="W237" i="1"/>
  <c r="AD227" i="1"/>
  <c r="X223" i="1"/>
  <c r="AC223" i="1"/>
  <c r="G223" i="1"/>
  <c r="Z223" i="1"/>
  <c r="AA223" i="1" s="1"/>
  <c r="U236" i="1"/>
  <c r="T236" i="1"/>
  <c r="V236" i="1" s="1"/>
  <c r="S237" i="1" l="1"/>
  <c r="U237" i="1" s="1"/>
  <c r="Y236" i="1"/>
  <c r="AF223" i="1"/>
  <c r="AG223" i="1" s="1"/>
  <c r="AE223" i="1"/>
  <c r="F224" i="1" s="1"/>
  <c r="Q238" i="1" s="1"/>
  <c r="I223" i="1"/>
  <c r="P228" i="1"/>
  <c r="J223" i="1"/>
  <c r="H223" i="1"/>
  <c r="K223" i="1"/>
  <c r="L223" i="1" s="1"/>
  <c r="M223" i="1" s="1"/>
  <c r="N223" i="1" s="1"/>
  <c r="O223" i="1" s="1"/>
  <c r="Y237" i="1" l="1"/>
  <c r="T237" i="1"/>
  <c r="V237" i="1" s="1"/>
  <c r="R238" i="1"/>
  <c r="W238" i="1"/>
  <c r="AD228" i="1"/>
  <c r="AC224" i="1"/>
  <c r="X224" i="1"/>
  <c r="G224" i="1"/>
  <c r="Z224" i="1"/>
  <c r="AA224" i="1" s="1"/>
  <c r="S238" i="1" l="1"/>
  <c r="U238" i="1" s="1"/>
  <c r="AF224" i="1"/>
  <c r="AG224" i="1" s="1"/>
  <c r="AE224" i="1"/>
  <c r="F225" i="1" s="1"/>
  <c r="Q239" i="1" s="1"/>
  <c r="P229" i="1"/>
  <c r="H224" i="1"/>
  <c r="K224" i="1"/>
  <c r="L224" i="1" s="1"/>
  <c r="M224" i="1" s="1"/>
  <c r="N224" i="1" s="1"/>
  <c r="O224" i="1" s="1"/>
  <c r="I224" i="1"/>
  <c r="J224" i="1"/>
  <c r="T238" i="1" l="1"/>
  <c r="V238" i="1" s="1"/>
  <c r="W239" i="1"/>
  <c r="R239" i="1"/>
  <c r="Y238" i="1"/>
  <c r="AD229" i="1"/>
  <c r="X225" i="1"/>
  <c r="AC225" i="1"/>
  <c r="G225" i="1"/>
  <c r="Z225" i="1"/>
  <c r="AA225" i="1" s="1"/>
  <c r="S239" i="1" l="1"/>
  <c r="U239" i="1" s="1"/>
  <c r="AF225" i="1"/>
  <c r="AG225" i="1" s="1"/>
  <c r="AE225" i="1"/>
  <c r="F226" i="1" s="1"/>
  <c r="Q240" i="1" s="1"/>
  <c r="P230" i="1"/>
  <c r="K225" i="1"/>
  <c r="L225" i="1" s="1"/>
  <c r="M225" i="1" s="1"/>
  <c r="N225" i="1" s="1"/>
  <c r="O225" i="1" s="1"/>
  <c r="J225" i="1"/>
  <c r="I225" i="1"/>
  <c r="H225" i="1"/>
  <c r="Y239" i="1" l="1"/>
  <c r="R240" i="1"/>
  <c r="W240" i="1"/>
  <c r="T239" i="1"/>
  <c r="V239" i="1" s="1"/>
  <c r="AD230" i="1"/>
  <c r="AC226" i="1"/>
  <c r="G226" i="1"/>
  <c r="X226" i="1"/>
  <c r="Z226" i="1"/>
  <c r="AA226" i="1" s="1"/>
  <c r="S240" i="1" l="1"/>
  <c r="U240" i="1" s="1"/>
  <c r="AF226" i="1"/>
  <c r="AG226" i="1" s="1"/>
  <c r="AE226" i="1"/>
  <c r="F227" i="1" s="1"/>
  <c r="Q241" i="1" s="1"/>
  <c r="K226" i="1"/>
  <c r="L226" i="1" s="1"/>
  <c r="M226" i="1" s="1"/>
  <c r="N226" i="1" s="1"/>
  <c r="O226" i="1" s="1"/>
  <c r="P231" i="1"/>
  <c r="I226" i="1"/>
  <c r="J226" i="1"/>
  <c r="H226" i="1"/>
  <c r="W241" i="1" l="1"/>
  <c r="R241" i="1"/>
  <c r="Y240" i="1"/>
  <c r="T240" i="1"/>
  <c r="V240" i="1" s="1"/>
  <c r="AD231" i="1"/>
  <c r="G227" i="1"/>
  <c r="AC227" i="1"/>
  <c r="X227" i="1"/>
  <c r="Z227" i="1"/>
  <c r="AA227" i="1" s="1"/>
  <c r="S241" i="1" l="1"/>
  <c r="U241" i="1" s="1"/>
  <c r="AF227" i="1"/>
  <c r="AG227" i="1" s="1"/>
  <c r="AE227" i="1"/>
  <c r="F228" i="1" s="1"/>
  <c r="Q242" i="1" s="1"/>
  <c r="K227" i="1"/>
  <c r="L227" i="1" s="1"/>
  <c r="M227" i="1" s="1"/>
  <c r="N227" i="1" s="1"/>
  <c r="O227" i="1" s="1"/>
  <c r="J227" i="1"/>
  <c r="H227" i="1"/>
  <c r="I227" i="1"/>
  <c r="P232" i="1"/>
  <c r="R242" i="1" l="1"/>
  <c r="W242" i="1"/>
  <c r="T241" i="1"/>
  <c r="V241" i="1" s="1"/>
  <c r="Y241" i="1"/>
  <c r="AD232" i="1"/>
  <c r="G228" i="1"/>
  <c r="X228" i="1"/>
  <c r="AC228" i="1"/>
  <c r="Z228" i="1"/>
  <c r="AA228" i="1" s="1"/>
  <c r="S242" i="1" l="1"/>
  <c r="U242" i="1" s="1"/>
  <c r="AF228" i="1"/>
  <c r="AG228" i="1" s="1"/>
  <c r="AE228" i="1"/>
  <c r="F229" i="1" s="1"/>
  <c r="Q243" i="1" s="1"/>
  <c r="K228" i="1"/>
  <c r="L228" i="1" s="1"/>
  <c r="M228" i="1" s="1"/>
  <c r="N228" i="1" s="1"/>
  <c r="O228" i="1" s="1"/>
  <c r="P233" i="1"/>
  <c r="H228" i="1"/>
  <c r="I228" i="1"/>
  <c r="J228" i="1"/>
  <c r="T242" i="1" l="1"/>
  <c r="V242" i="1" s="1"/>
  <c r="W243" i="1"/>
  <c r="R243" i="1"/>
  <c r="Y242" i="1"/>
  <c r="AD233" i="1"/>
  <c r="AC229" i="1"/>
  <c r="X229" i="1"/>
  <c r="G229" i="1"/>
  <c r="Z229" i="1"/>
  <c r="AA229" i="1" s="1"/>
  <c r="S243" i="1" l="1"/>
  <c r="U243" i="1" s="1"/>
  <c r="AF229" i="1"/>
  <c r="AG229" i="1" s="1"/>
  <c r="AE229" i="1"/>
  <c r="F230" i="1" s="1"/>
  <c r="Q244" i="1" s="1"/>
  <c r="P234" i="1"/>
  <c r="K229" i="1"/>
  <c r="L229" i="1" s="1"/>
  <c r="M229" i="1" s="1"/>
  <c r="N229" i="1" s="1"/>
  <c r="O229" i="1" s="1"/>
  <c r="I229" i="1"/>
  <c r="H229" i="1"/>
  <c r="J229" i="1"/>
  <c r="Y243" i="1" l="1"/>
  <c r="R244" i="1"/>
  <c r="W244" i="1"/>
  <c r="T243" i="1"/>
  <c r="V243" i="1" s="1"/>
  <c r="AD234" i="1"/>
  <c r="AC230" i="1"/>
  <c r="X230" i="1"/>
  <c r="G230" i="1"/>
  <c r="Z230" i="1"/>
  <c r="AA230" i="1" s="1"/>
  <c r="S244" i="1" l="1"/>
  <c r="U244" i="1" s="1"/>
  <c r="AF230" i="1"/>
  <c r="AG230" i="1" s="1"/>
  <c r="AE230" i="1"/>
  <c r="F231" i="1" s="1"/>
  <c r="Q245" i="1" s="1"/>
  <c r="P235" i="1"/>
  <c r="K230" i="1"/>
  <c r="L230" i="1" s="1"/>
  <c r="M230" i="1" s="1"/>
  <c r="N230" i="1" s="1"/>
  <c r="O230" i="1" s="1"/>
  <c r="I230" i="1"/>
  <c r="H230" i="1"/>
  <c r="J230" i="1"/>
  <c r="T244" i="1" l="1"/>
  <c r="V244" i="1" s="1"/>
  <c r="R245" i="1"/>
  <c r="W245" i="1"/>
  <c r="Y244" i="1"/>
  <c r="X231" i="1"/>
  <c r="AC231" i="1"/>
  <c r="G231" i="1"/>
  <c r="Z231" i="1"/>
  <c r="AA231" i="1" s="1"/>
  <c r="AD235" i="1"/>
  <c r="S245" i="1" l="1"/>
  <c r="U245" i="1" s="1"/>
  <c r="AF231" i="1"/>
  <c r="AG231" i="1" s="1"/>
  <c r="AE231" i="1"/>
  <c r="F232" i="1" s="1"/>
  <c r="Q246" i="1" s="1"/>
  <c r="K231" i="1"/>
  <c r="L231" i="1" s="1"/>
  <c r="M231" i="1" s="1"/>
  <c r="N231" i="1" s="1"/>
  <c r="O231" i="1" s="1"/>
  <c r="I231" i="1"/>
  <c r="P236" i="1"/>
  <c r="J231" i="1"/>
  <c r="H231" i="1"/>
  <c r="Y245" i="1" l="1"/>
  <c r="W246" i="1"/>
  <c r="R246" i="1"/>
  <c r="T245" i="1"/>
  <c r="V245" i="1" s="1"/>
  <c r="AD236" i="1"/>
  <c r="G232" i="1"/>
  <c r="P237" i="1" s="1"/>
  <c r="AC232" i="1"/>
  <c r="X232" i="1"/>
  <c r="Z232" i="1"/>
  <c r="AA232" i="1" s="1"/>
  <c r="AD237" i="1" l="1"/>
  <c r="S246" i="1"/>
  <c r="U246" i="1" s="1"/>
  <c r="K232" i="1"/>
  <c r="L232" i="1" s="1"/>
  <c r="M232" i="1" s="1"/>
  <c r="N232" i="1" s="1"/>
  <c r="O232" i="1" s="1"/>
  <c r="J232" i="1"/>
  <c r="H232" i="1"/>
  <c r="I232" i="1"/>
  <c r="AF232" i="1"/>
  <c r="AG232" i="1" s="1"/>
  <c r="AE232" i="1"/>
  <c r="F233" i="1" s="1"/>
  <c r="Q247" i="1" s="1"/>
  <c r="R247" i="1" l="1"/>
  <c r="W247" i="1"/>
  <c r="Y246" i="1"/>
  <c r="T246" i="1"/>
  <c r="V246" i="1" s="1"/>
  <c r="G233" i="1"/>
  <c r="P238" i="1" s="1"/>
  <c r="X233" i="1"/>
  <c r="AC233" i="1"/>
  <c r="Z233" i="1"/>
  <c r="AA233" i="1" s="1"/>
  <c r="AD238" i="1" l="1"/>
  <c r="S247" i="1"/>
  <c r="U247" i="1" s="1"/>
  <c r="AF233" i="1"/>
  <c r="AG233" i="1" s="1"/>
  <c r="AE233" i="1"/>
  <c r="F234" i="1" s="1"/>
  <c r="Q248" i="1" s="1"/>
  <c r="K233" i="1"/>
  <c r="L233" i="1" s="1"/>
  <c r="M233" i="1" s="1"/>
  <c r="N233" i="1" s="1"/>
  <c r="O233" i="1" s="1"/>
  <c r="H233" i="1"/>
  <c r="J233" i="1"/>
  <c r="I233" i="1"/>
  <c r="W248" i="1" l="1"/>
  <c r="R248" i="1"/>
  <c r="T247" i="1"/>
  <c r="V247" i="1" s="1"/>
  <c r="Y247" i="1"/>
  <c r="X234" i="1"/>
  <c r="AC234" i="1"/>
  <c r="G234" i="1"/>
  <c r="P239" i="1" s="1"/>
  <c r="Z234" i="1"/>
  <c r="AA234" i="1" s="1"/>
  <c r="S248" i="1" l="1"/>
  <c r="U248" i="1" s="1"/>
  <c r="AD239" i="1"/>
  <c r="AF234" i="1"/>
  <c r="AG234" i="1" s="1"/>
  <c r="AE234" i="1"/>
  <c r="F235" i="1" s="1"/>
  <c r="Q249" i="1" s="1"/>
  <c r="I234" i="1"/>
  <c r="H234" i="1"/>
  <c r="J234" i="1"/>
  <c r="K234" i="1"/>
  <c r="L234" i="1" s="1"/>
  <c r="M234" i="1" s="1"/>
  <c r="N234" i="1" s="1"/>
  <c r="O234" i="1" s="1"/>
  <c r="T248" i="1" l="1"/>
  <c r="V248" i="1" s="1"/>
  <c r="R249" i="1"/>
  <c r="W249" i="1"/>
  <c r="Y248" i="1"/>
  <c r="G235" i="1"/>
  <c r="P240" i="1" s="1"/>
  <c r="X235" i="1"/>
  <c r="AC235" i="1"/>
  <c r="Z235" i="1"/>
  <c r="AA235" i="1" s="1"/>
  <c r="AD240" i="1" l="1"/>
  <c r="S249" i="1"/>
  <c r="U249" i="1" s="1"/>
  <c r="AF235" i="1"/>
  <c r="AG235" i="1" s="1"/>
  <c r="AE235" i="1"/>
  <c r="F236" i="1" s="1"/>
  <c r="K235" i="1"/>
  <c r="L235" i="1" s="1"/>
  <c r="M235" i="1" s="1"/>
  <c r="N235" i="1" s="1"/>
  <c r="O235" i="1" s="1"/>
  <c r="J235" i="1"/>
  <c r="I235" i="1"/>
  <c r="H235" i="1"/>
  <c r="T249" i="1" l="1"/>
  <c r="V249" i="1" s="1"/>
  <c r="Q250" i="1"/>
  <c r="Y249" i="1"/>
  <c r="X236" i="1"/>
  <c r="AC236" i="1"/>
  <c r="G236" i="1"/>
  <c r="P241" i="1" s="1"/>
  <c r="Z236" i="1"/>
  <c r="AA236" i="1" s="1"/>
  <c r="AD241" i="1" l="1"/>
  <c r="R250" i="1"/>
  <c r="W250" i="1"/>
  <c r="AF236" i="1"/>
  <c r="AG236" i="1" s="1"/>
  <c r="AE236" i="1"/>
  <c r="F237" i="1" s="1"/>
  <c r="K236" i="1"/>
  <c r="L236" i="1" s="1"/>
  <c r="M236" i="1" s="1"/>
  <c r="N236" i="1" s="1"/>
  <c r="O236" i="1" s="1"/>
  <c r="J236" i="1"/>
  <c r="I236" i="1"/>
  <c r="H236" i="1"/>
  <c r="AC237" i="1" l="1"/>
  <c r="G237" i="1"/>
  <c r="X237" i="1"/>
  <c r="Q251" i="1"/>
  <c r="Z237" i="1"/>
  <c r="AA237" i="1" s="1"/>
  <c r="S250" i="1"/>
  <c r="U250" i="1" s="1"/>
  <c r="T250" i="1" l="1"/>
  <c r="V250" i="1" s="1"/>
  <c r="W251" i="1"/>
  <c r="R251" i="1"/>
  <c r="Y250" i="1"/>
  <c r="AF237" i="1"/>
  <c r="AG237" i="1" s="1"/>
  <c r="AE237" i="1"/>
  <c r="F238" i="1" s="1"/>
  <c r="P242" i="1"/>
  <c r="H237" i="1"/>
  <c r="I237" i="1"/>
  <c r="J237" i="1"/>
  <c r="K237" i="1"/>
  <c r="L237" i="1" s="1"/>
  <c r="M237" i="1" s="1"/>
  <c r="N237" i="1" s="1"/>
  <c r="O237" i="1" s="1"/>
  <c r="AD242" i="1" l="1"/>
  <c r="X238" i="1"/>
  <c r="Q252" i="1"/>
  <c r="AC238" i="1"/>
  <c r="G238" i="1"/>
  <c r="Z238" i="1"/>
  <c r="AA238" i="1" s="1"/>
  <c r="S251" i="1"/>
  <c r="U251" i="1" s="1"/>
  <c r="Y251" i="1" l="1"/>
  <c r="R252" i="1"/>
  <c r="W252" i="1"/>
  <c r="P243" i="1"/>
  <c r="H238" i="1"/>
  <c r="I238" i="1"/>
  <c r="J238" i="1"/>
  <c r="K238" i="1"/>
  <c r="L238" i="1" s="1"/>
  <c r="M238" i="1" s="1"/>
  <c r="N238" i="1" s="1"/>
  <c r="O238" i="1" s="1"/>
  <c r="T251" i="1"/>
  <c r="V251" i="1" s="1"/>
  <c r="AF238" i="1"/>
  <c r="AG238" i="1" s="1"/>
  <c r="AE238" i="1"/>
  <c r="F239" i="1" s="1"/>
  <c r="AD243" i="1" l="1"/>
  <c r="S252" i="1"/>
  <c r="U252" i="1" s="1"/>
  <c r="G239" i="1"/>
  <c r="X239" i="1"/>
  <c r="Q253" i="1"/>
  <c r="AC239" i="1"/>
  <c r="Z239" i="1"/>
  <c r="AA239" i="1" s="1"/>
  <c r="T252" i="1" l="1"/>
  <c r="V252" i="1" s="1"/>
  <c r="AF239" i="1"/>
  <c r="AG239" i="1" s="1"/>
  <c r="AE239" i="1"/>
  <c r="F240" i="1" s="1"/>
  <c r="W253" i="1"/>
  <c r="R253" i="1"/>
  <c r="H239" i="1"/>
  <c r="I239" i="1"/>
  <c r="J239" i="1"/>
  <c r="K239" i="1"/>
  <c r="L239" i="1" s="1"/>
  <c r="M239" i="1" s="1"/>
  <c r="N239" i="1" s="1"/>
  <c r="O239" i="1" s="1"/>
  <c r="P244" i="1"/>
  <c r="Y252" i="1"/>
  <c r="AD244" i="1" l="1"/>
  <c r="S253" i="1"/>
  <c r="U253" i="1" s="1"/>
  <c r="Q254" i="1"/>
  <c r="AC240" i="1"/>
  <c r="G240" i="1"/>
  <c r="X240" i="1"/>
  <c r="Z240" i="1"/>
  <c r="AA240" i="1" s="1"/>
  <c r="R254" i="1" l="1"/>
  <c r="W254" i="1"/>
  <c r="T253" i="1"/>
  <c r="V253" i="1" s="1"/>
  <c r="AF240" i="1"/>
  <c r="AG240" i="1" s="1"/>
  <c r="AE240" i="1"/>
  <c r="F241" i="1" s="1"/>
  <c r="H240" i="1"/>
  <c r="I240" i="1"/>
  <c r="J240" i="1"/>
  <c r="K240" i="1"/>
  <c r="L240" i="1" s="1"/>
  <c r="M240" i="1" s="1"/>
  <c r="N240" i="1" s="1"/>
  <c r="O240" i="1" s="1"/>
  <c r="P245" i="1"/>
  <c r="Y253" i="1"/>
  <c r="AD245" i="1" l="1"/>
  <c r="X241" i="1"/>
  <c r="Q255" i="1"/>
  <c r="AC241" i="1"/>
  <c r="G241" i="1"/>
  <c r="Z241" i="1"/>
  <c r="AA241" i="1" s="1"/>
  <c r="S254" i="1"/>
  <c r="U254" i="1" s="1"/>
  <c r="T254" i="1" l="1"/>
  <c r="V254" i="1" s="1"/>
  <c r="W255" i="1"/>
  <c r="R255" i="1"/>
  <c r="Y254" i="1"/>
  <c r="AF241" i="1"/>
  <c r="AG241" i="1" s="1"/>
  <c r="AE241" i="1"/>
  <c r="F242" i="1" s="1"/>
  <c r="I241" i="1"/>
  <c r="J241" i="1"/>
  <c r="K241" i="1"/>
  <c r="L241" i="1" s="1"/>
  <c r="M241" i="1" s="1"/>
  <c r="N241" i="1" s="1"/>
  <c r="O241" i="1" s="1"/>
  <c r="P246" i="1"/>
  <c r="H241" i="1"/>
  <c r="AD246" i="1" l="1"/>
  <c r="S255" i="1"/>
  <c r="U255" i="1" s="1"/>
  <c r="AC242" i="1"/>
  <c r="G242" i="1"/>
  <c r="X242" i="1"/>
  <c r="Q256" i="1"/>
  <c r="Z242" i="1"/>
  <c r="AA242" i="1" s="1"/>
  <c r="R256" i="1" l="1"/>
  <c r="W256" i="1"/>
  <c r="T255" i="1"/>
  <c r="V255" i="1" s="1"/>
  <c r="AF242" i="1"/>
  <c r="AG242" i="1" s="1"/>
  <c r="AE242" i="1"/>
  <c r="F243" i="1" s="1"/>
  <c r="P247" i="1"/>
  <c r="H242" i="1"/>
  <c r="I242" i="1"/>
  <c r="J242" i="1"/>
  <c r="K242" i="1"/>
  <c r="L242" i="1" s="1"/>
  <c r="M242" i="1" s="1"/>
  <c r="N242" i="1" s="1"/>
  <c r="O242" i="1" s="1"/>
  <c r="Y255" i="1"/>
  <c r="AD247" i="1" l="1"/>
  <c r="X243" i="1"/>
  <c r="AC243" i="1"/>
  <c r="G243" i="1"/>
  <c r="Q257" i="1"/>
  <c r="Z243" i="1"/>
  <c r="AA243" i="1" s="1"/>
  <c r="S256" i="1"/>
  <c r="U256" i="1" s="1"/>
  <c r="T256" i="1"/>
  <c r="V256" i="1" s="1"/>
  <c r="W257" i="1" l="1"/>
  <c r="R257" i="1"/>
  <c r="Y256" i="1"/>
  <c r="AF243" i="1"/>
  <c r="AG243" i="1" s="1"/>
  <c r="AE243" i="1"/>
  <c r="F244" i="1" s="1"/>
  <c r="K243" i="1"/>
  <c r="L243" i="1" s="1"/>
  <c r="M243" i="1" s="1"/>
  <c r="N243" i="1" s="1"/>
  <c r="O243" i="1" s="1"/>
  <c r="P248" i="1"/>
  <c r="H243" i="1"/>
  <c r="I243" i="1"/>
  <c r="J243" i="1"/>
  <c r="AD248" i="1" l="1"/>
  <c r="S257" i="1"/>
  <c r="U257" i="1" s="1"/>
  <c r="G244" i="1"/>
  <c r="X244" i="1"/>
  <c r="AC244" i="1"/>
  <c r="Q258" i="1"/>
  <c r="Z244" i="1"/>
  <c r="AA244" i="1" s="1"/>
  <c r="W258" i="1" l="1"/>
  <c r="R258" i="1"/>
  <c r="H244" i="1"/>
  <c r="I244" i="1"/>
  <c r="J244" i="1"/>
  <c r="K244" i="1"/>
  <c r="L244" i="1" s="1"/>
  <c r="M244" i="1" s="1"/>
  <c r="N244" i="1" s="1"/>
  <c r="O244" i="1" s="1"/>
  <c r="P249" i="1"/>
  <c r="AF244" i="1"/>
  <c r="AG244" i="1" s="1"/>
  <c r="AE244" i="1"/>
  <c r="F245" i="1" s="1"/>
  <c r="T257" i="1"/>
  <c r="V257" i="1" s="1"/>
  <c r="Y257" i="1"/>
  <c r="AC245" i="1" l="1"/>
  <c r="G245" i="1"/>
  <c r="X245" i="1"/>
  <c r="Q259" i="1"/>
  <c r="Z245" i="1"/>
  <c r="AA245" i="1" s="1"/>
  <c r="S258" i="1"/>
  <c r="U258" i="1" s="1"/>
  <c r="AD249" i="1"/>
  <c r="T258" i="1" l="1"/>
  <c r="V258" i="1" s="1"/>
  <c r="R259" i="1"/>
  <c r="W259" i="1"/>
  <c r="Y258" i="1"/>
  <c r="AF245" i="1"/>
  <c r="AG245" i="1" s="1"/>
  <c r="AE245" i="1"/>
  <c r="F246" i="1" s="1"/>
  <c r="H245" i="1"/>
  <c r="I245" i="1"/>
  <c r="J245" i="1"/>
  <c r="K245" i="1"/>
  <c r="L245" i="1" s="1"/>
  <c r="M245" i="1" s="1"/>
  <c r="N245" i="1" s="1"/>
  <c r="O245" i="1" s="1"/>
  <c r="P250" i="1"/>
  <c r="X246" i="1" l="1"/>
  <c r="AC246" i="1"/>
  <c r="G246" i="1"/>
  <c r="Q260" i="1"/>
  <c r="Z246" i="1"/>
  <c r="AA246" i="1" s="1"/>
  <c r="S259" i="1"/>
  <c r="U259" i="1" s="1"/>
  <c r="AD250" i="1"/>
  <c r="T259" i="1" l="1"/>
  <c r="V259" i="1" s="1"/>
  <c r="Y259" i="1"/>
  <c r="AF246" i="1"/>
  <c r="AG246" i="1" s="1"/>
  <c r="AE246" i="1"/>
  <c r="F247" i="1" s="1"/>
  <c r="W260" i="1"/>
  <c r="R260" i="1"/>
  <c r="H246" i="1"/>
  <c r="I246" i="1"/>
  <c r="J246" i="1"/>
  <c r="K246" i="1"/>
  <c r="L246" i="1" s="1"/>
  <c r="M246" i="1" s="1"/>
  <c r="N246" i="1" s="1"/>
  <c r="O246" i="1" s="1"/>
  <c r="P251" i="1"/>
  <c r="S260" i="1" l="1"/>
  <c r="U260" i="1" s="1"/>
  <c r="AC247" i="1"/>
  <c r="G247" i="1"/>
  <c r="X247" i="1"/>
  <c r="Q261" i="1"/>
  <c r="Z247" i="1"/>
  <c r="AA247" i="1" s="1"/>
  <c r="AD251" i="1"/>
  <c r="AF247" i="1" l="1"/>
  <c r="AG247" i="1" s="1"/>
  <c r="AE247" i="1"/>
  <c r="F248" i="1" s="1"/>
  <c r="T260" i="1"/>
  <c r="V260" i="1" s="1"/>
  <c r="R261" i="1"/>
  <c r="W261" i="1"/>
  <c r="H247" i="1"/>
  <c r="I247" i="1"/>
  <c r="J247" i="1"/>
  <c r="K247" i="1"/>
  <c r="L247" i="1" s="1"/>
  <c r="M247" i="1" s="1"/>
  <c r="N247" i="1" s="1"/>
  <c r="O247" i="1" s="1"/>
  <c r="P252" i="1"/>
  <c r="Y260" i="1"/>
  <c r="AD252" i="1" l="1"/>
  <c r="S261" i="1"/>
  <c r="U261" i="1" s="1"/>
  <c r="X248" i="1"/>
  <c r="AC248" i="1"/>
  <c r="G248" i="1"/>
  <c r="Q262" i="1"/>
  <c r="Z248" i="1"/>
  <c r="AA248" i="1" s="1"/>
  <c r="W262" i="1" l="1"/>
  <c r="R262" i="1"/>
  <c r="T261" i="1"/>
  <c r="V261" i="1" s="1"/>
  <c r="AF248" i="1"/>
  <c r="AG248" i="1" s="1"/>
  <c r="AE248" i="1"/>
  <c r="F249" i="1" s="1"/>
  <c r="J248" i="1"/>
  <c r="K248" i="1"/>
  <c r="L248" i="1" s="1"/>
  <c r="M248" i="1" s="1"/>
  <c r="N248" i="1" s="1"/>
  <c r="O248" i="1" s="1"/>
  <c r="H248" i="1"/>
  <c r="I248" i="1"/>
  <c r="P253" i="1"/>
  <c r="Y261" i="1"/>
  <c r="S262" i="1" l="1"/>
  <c r="U262" i="1" s="1"/>
  <c r="AD253" i="1"/>
  <c r="AC249" i="1"/>
  <c r="G249" i="1"/>
  <c r="X249" i="1"/>
  <c r="Q263" i="1"/>
  <c r="Z249" i="1"/>
  <c r="AA249" i="1" s="1"/>
  <c r="R263" i="1" l="1"/>
  <c r="W263" i="1"/>
  <c r="T262" i="1"/>
  <c r="V262" i="1" s="1"/>
  <c r="AF249" i="1"/>
  <c r="AG249" i="1" s="1"/>
  <c r="AE249" i="1"/>
  <c r="F250" i="1" s="1"/>
  <c r="H249" i="1"/>
  <c r="I249" i="1"/>
  <c r="J249" i="1"/>
  <c r="K249" i="1"/>
  <c r="L249" i="1" s="1"/>
  <c r="M249" i="1" s="1"/>
  <c r="N249" i="1" s="1"/>
  <c r="O249" i="1" s="1"/>
  <c r="P254" i="1"/>
  <c r="Y262" i="1"/>
  <c r="AD254" i="1" l="1"/>
  <c r="X250" i="1"/>
  <c r="AC250" i="1"/>
  <c r="G250" i="1"/>
  <c r="Q264" i="1"/>
  <c r="Z250" i="1"/>
  <c r="AA250" i="1" s="1"/>
  <c r="S263" i="1"/>
  <c r="U263" i="1" s="1"/>
  <c r="Y263" i="1" l="1"/>
  <c r="T263" i="1"/>
  <c r="V263" i="1" s="1"/>
  <c r="AF250" i="1"/>
  <c r="AG250" i="1" s="1"/>
  <c r="AE250" i="1"/>
  <c r="F251" i="1" s="1"/>
  <c r="W264" i="1"/>
  <c r="R264" i="1"/>
  <c r="H250" i="1"/>
  <c r="I250" i="1"/>
  <c r="J250" i="1"/>
  <c r="K250" i="1"/>
  <c r="L250" i="1" s="1"/>
  <c r="M250" i="1" s="1"/>
  <c r="N250" i="1" s="1"/>
  <c r="O250" i="1" s="1"/>
  <c r="P255" i="1"/>
  <c r="G251" i="1" l="1"/>
  <c r="X251" i="1"/>
  <c r="AC251" i="1"/>
  <c r="Q265" i="1"/>
  <c r="Z251" i="1"/>
  <c r="AA251" i="1" s="1"/>
  <c r="AD255" i="1"/>
  <c r="S264" i="1"/>
  <c r="U264" i="1" s="1"/>
  <c r="T264" i="1" l="1"/>
  <c r="V264" i="1" s="1"/>
  <c r="Y264" i="1"/>
  <c r="W265" i="1"/>
  <c r="R265" i="1"/>
  <c r="AF251" i="1"/>
  <c r="AG251" i="1" s="1"/>
  <c r="AE251" i="1"/>
  <c r="F252" i="1" s="1"/>
  <c r="H251" i="1"/>
  <c r="I251" i="1"/>
  <c r="J251" i="1"/>
  <c r="K251" i="1"/>
  <c r="L251" i="1" s="1"/>
  <c r="M251" i="1" s="1"/>
  <c r="N251" i="1" s="1"/>
  <c r="O251" i="1" s="1"/>
  <c r="P256" i="1"/>
  <c r="AC252" i="1" l="1"/>
  <c r="G252" i="1"/>
  <c r="X252" i="1"/>
  <c r="Q266" i="1"/>
  <c r="Z252" i="1"/>
  <c r="AA252" i="1" s="1"/>
  <c r="S265" i="1"/>
  <c r="U265" i="1" s="1"/>
  <c r="T265" i="1"/>
  <c r="AD256" i="1"/>
  <c r="V265" i="1"/>
  <c r="Y265" i="1" l="1"/>
  <c r="AF252" i="1"/>
  <c r="AG252" i="1" s="1"/>
  <c r="AE252" i="1"/>
  <c r="F253" i="1" s="1"/>
  <c r="R266" i="1"/>
  <c r="W266" i="1"/>
  <c r="H252" i="1"/>
  <c r="I252" i="1"/>
  <c r="J252" i="1"/>
  <c r="K252" i="1"/>
  <c r="L252" i="1" s="1"/>
  <c r="M252" i="1" s="1"/>
  <c r="N252" i="1" s="1"/>
  <c r="O252" i="1" s="1"/>
  <c r="P257" i="1"/>
  <c r="S266" i="1" l="1"/>
  <c r="U266" i="1" s="1"/>
  <c r="X253" i="1"/>
  <c r="AC253" i="1"/>
  <c r="G253" i="1"/>
  <c r="Q267" i="1"/>
  <c r="Z253" i="1"/>
  <c r="AA253" i="1" s="1"/>
  <c r="AD257" i="1"/>
  <c r="AF253" i="1" l="1"/>
  <c r="AG253" i="1" s="1"/>
  <c r="AE253" i="1"/>
  <c r="F254" i="1" s="1"/>
  <c r="I253" i="1"/>
  <c r="J253" i="1"/>
  <c r="K253" i="1"/>
  <c r="L253" i="1" s="1"/>
  <c r="M253" i="1" s="1"/>
  <c r="N253" i="1" s="1"/>
  <c r="O253" i="1" s="1"/>
  <c r="H253" i="1"/>
  <c r="P258" i="1"/>
  <c r="T266" i="1"/>
  <c r="V266" i="1" s="1"/>
  <c r="R267" i="1"/>
  <c r="W267" i="1"/>
  <c r="Y266" i="1"/>
  <c r="S267" i="1" l="1"/>
  <c r="U267" i="1" s="1"/>
  <c r="AD258" i="1"/>
  <c r="AC254" i="1"/>
  <c r="G254" i="1"/>
  <c r="X254" i="1"/>
  <c r="Q268" i="1"/>
  <c r="Z254" i="1"/>
  <c r="AA254" i="1" s="1"/>
  <c r="AF254" i="1" l="1"/>
  <c r="AG254" i="1" s="1"/>
  <c r="AE254" i="1"/>
  <c r="F255" i="1" s="1"/>
  <c r="T267" i="1"/>
  <c r="V267" i="1" s="1"/>
  <c r="R268" i="1"/>
  <c r="W268" i="1"/>
  <c r="H254" i="1"/>
  <c r="I254" i="1"/>
  <c r="J254" i="1"/>
  <c r="K254" i="1"/>
  <c r="L254" i="1" s="1"/>
  <c r="M254" i="1" s="1"/>
  <c r="N254" i="1" s="1"/>
  <c r="O254" i="1" s="1"/>
  <c r="P259" i="1"/>
  <c r="Y267" i="1"/>
  <c r="AD259" i="1" l="1"/>
  <c r="S268" i="1"/>
  <c r="U268" i="1" s="1"/>
  <c r="X255" i="1"/>
  <c r="AC255" i="1"/>
  <c r="G255" i="1"/>
  <c r="Q269" i="1"/>
  <c r="Z255" i="1"/>
  <c r="AA255" i="1" s="1"/>
  <c r="W269" i="1" l="1"/>
  <c r="R269" i="1"/>
  <c r="Y268" i="1"/>
  <c r="AF255" i="1"/>
  <c r="AG255" i="1" s="1"/>
  <c r="AE255" i="1"/>
  <c r="F256" i="1" s="1"/>
  <c r="K255" i="1"/>
  <c r="L255" i="1" s="1"/>
  <c r="M255" i="1" s="1"/>
  <c r="N255" i="1" s="1"/>
  <c r="O255" i="1" s="1"/>
  <c r="H255" i="1"/>
  <c r="I255" i="1"/>
  <c r="J255" i="1"/>
  <c r="P260" i="1"/>
  <c r="T268" i="1"/>
  <c r="V268" i="1" s="1"/>
  <c r="AD260" i="1" l="1"/>
  <c r="S269" i="1"/>
  <c r="U269" i="1" s="1"/>
  <c r="G256" i="1"/>
  <c r="X256" i="1"/>
  <c r="AC256" i="1"/>
  <c r="Q270" i="1"/>
  <c r="Z256" i="1"/>
  <c r="AA256" i="1" s="1"/>
  <c r="T269" i="1" l="1"/>
  <c r="V269" i="1" s="1"/>
  <c r="AF256" i="1"/>
  <c r="AG256" i="1" s="1"/>
  <c r="AE256" i="1"/>
  <c r="F257" i="1" s="1"/>
  <c r="W270" i="1"/>
  <c r="R270" i="1"/>
  <c r="H256" i="1"/>
  <c r="I256" i="1"/>
  <c r="J256" i="1"/>
  <c r="P261" i="1"/>
  <c r="K256" i="1"/>
  <c r="L256" i="1" s="1"/>
  <c r="M256" i="1" s="1"/>
  <c r="N256" i="1" s="1"/>
  <c r="O256" i="1" s="1"/>
  <c r="Y269" i="1"/>
  <c r="G257" i="1" l="1"/>
  <c r="X257" i="1"/>
  <c r="AC257" i="1"/>
  <c r="Q271" i="1"/>
  <c r="Z257" i="1"/>
  <c r="AA257" i="1" s="1"/>
  <c r="AD261" i="1"/>
  <c r="S270" i="1"/>
  <c r="U270" i="1" s="1"/>
  <c r="T270" i="1" l="1"/>
  <c r="V270" i="1" s="1"/>
  <c r="Y270" i="1"/>
  <c r="AF257" i="1"/>
  <c r="AG257" i="1" s="1"/>
  <c r="AE257" i="1"/>
  <c r="F258" i="1" s="1"/>
  <c r="R271" i="1"/>
  <c r="W271" i="1"/>
  <c r="H257" i="1"/>
  <c r="I257" i="1"/>
  <c r="J257" i="1"/>
  <c r="K257" i="1"/>
  <c r="L257" i="1" s="1"/>
  <c r="M257" i="1" s="1"/>
  <c r="N257" i="1" s="1"/>
  <c r="O257" i="1" s="1"/>
  <c r="P262" i="1"/>
  <c r="S271" i="1" l="1"/>
  <c r="U271" i="1" s="1"/>
  <c r="AC258" i="1"/>
  <c r="G258" i="1"/>
  <c r="X258" i="1"/>
  <c r="Q272" i="1"/>
  <c r="Z258" i="1"/>
  <c r="AA258" i="1" s="1"/>
  <c r="AD262" i="1"/>
  <c r="W272" i="1" l="1"/>
  <c r="R272" i="1"/>
  <c r="I258" i="1"/>
  <c r="J258" i="1"/>
  <c r="K258" i="1"/>
  <c r="L258" i="1" s="1"/>
  <c r="M258" i="1" s="1"/>
  <c r="N258" i="1" s="1"/>
  <c r="O258" i="1" s="1"/>
  <c r="H258" i="1"/>
  <c r="P263" i="1"/>
  <c r="T271" i="1"/>
  <c r="V271" i="1" s="1"/>
  <c r="AF258" i="1"/>
  <c r="AG258" i="1" s="1"/>
  <c r="AE258" i="1"/>
  <c r="F259" i="1" s="1"/>
  <c r="Y271" i="1"/>
  <c r="AC259" i="1" l="1"/>
  <c r="X259" i="1"/>
  <c r="G259" i="1"/>
  <c r="Q273" i="1"/>
  <c r="Z259" i="1"/>
  <c r="AA259" i="1" s="1"/>
  <c r="S272" i="1"/>
  <c r="U272" i="1" s="1"/>
  <c r="AD263" i="1"/>
  <c r="T272" i="1" l="1"/>
  <c r="V272" i="1" s="1"/>
  <c r="Y272" i="1"/>
  <c r="AF259" i="1"/>
  <c r="AG259" i="1" s="1"/>
  <c r="AE259" i="1"/>
  <c r="F260" i="1" s="1"/>
  <c r="I259" i="1"/>
  <c r="J259" i="1"/>
  <c r="K259" i="1"/>
  <c r="L259" i="1" s="1"/>
  <c r="M259" i="1" s="1"/>
  <c r="N259" i="1" s="1"/>
  <c r="O259" i="1" s="1"/>
  <c r="H259" i="1"/>
  <c r="P264" i="1"/>
  <c r="W273" i="1"/>
  <c r="R273" i="1"/>
  <c r="AD264" i="1" l="1"/>
  <c r="X260" i="1"/>
  <c r="G260" i="1"/>
  <c r="AC260" i="1"/>
  <c r="Q274" i="1"/>
  <c r="Z260" i="1"/>
  <c r="AA260" i="1" s="1"/>
  <c r="S273" i="1"/>
  <c r="U273" i="1" s="1"/>
  <c r="T273" i="1" l="1"/>
  <c r="V273" i="1" s="1"/>
  <c r="Y273" i="1"/>
  <c r="AF260" i="1"/>
  <c r="AG260" i="1" s="1"/>
  <c r="AE260" i="1"/>
  <c r="F261" i="1" s="1"/>
  <c r="W274" i="1"/>
  <c r="R274" i="1"/>
  <c r="K260" i="1"/>
  <c r="L260" i="1" s="1"/>
  <c r="M260" i="1" s="1"/>
  <c r="N260" i="1" s="1"/>
  <c r="O260" i="1" s="1"/>
  <c r="H260" i="1"/>
  <c r="I260" i="1"/>
  <c r="J260" i="1"/>
  <c r="P265" i="1"/>
  <c r="AD265" i="1" l="1"/>
  <c r="S274" i="1"/>
  <c r="U274" i="1" s="1"/>
  <c r="G261" i="1"/>
  <c r="AC261" i="1"/>
  <c r="Q275" i="1"/>
  <c r="X261" i="1"/>
  <c r="Z261" i="1"/>
  <c r="AA261" i="1" s="1"/>
  <c r="AF261" i="1" l="1"/>
  <c r="AG261" i="1" s="1"/>
  <c r="AE261" i="1"/>
  <c r="F262" i="1" s="1"/>
  <c r="H261" i="1"/>
  <c r="I261" i="1"/>
  <c r="J261" i="1"/>
  <c r="K261" i="1"/>
  <c r="L261" i="1" s="1"/>
  <c r="M261" i="1" s="1"/>
  <c r="N261" i="1" s="1"/>
  <c r="O261" i="1" s="1"/>
  <c r="P266" i="1"/>
  <c r="R275" i="1"/>
  <c r="W275" i="1"/>
  <c r="Y274" i="1"/>
  <c r="T274" i="1"/>
  <c r="V274" i="1" s="1"/>
  <c r="S275" i="1" l="1"/>
  <c r="U275" i="1" s="1"/>
  <c r="T275" i="1"/>
  <c r="X262" i="1"/>
  <c r="G262" i="1"/>
  <c r="AC262" i="1"/>
  <c r="Q276" i="1"/>
  <c r="Z262" i="1"/>
  <c r="AA262" i="1" s="1"/>
  <c r="AD266" i="1"/>
  <c r="V275" i="1"/>
  <c r="AF262" i="1" l="1"/>
  <c r="AG262" i="1" s="1"/>
  <c r="AE262" i="1"/>
  <c r="F263" i="1" s="1"/>
  <c r="W276" i="1"/>
  <c r="R276" i="1"/>
  <c r="H262" i="1"/>
  <c r="I262" i="1"/>
  <c r="J262" i="1"/>
  <c r="K262" i="1"/>
  <c r="L262" i="1" s="1"/>
  <c r="M262" i="1" s="1"/>
  <c r="N262" i="1" s="1"/>
  <c r="O262" i="1" s="1"/>
  <c r="P267" i="1"/>
  <c r="Y275" i="1"/>
  <c r="AD267" i="1" l="1"/>
  <c r="S276" i="1"/>
  <c r="U276" i="1" s="1"/>
  <c r="X263" i="1"/>
  <c r="G263" i="1"/>
  <c r="AC263" i="1"/>
  <c r="Q277" i="1"/>
  <c r="Z263" i="1"/>
  <c r="AA263" i="1" s="1"/>
  <c r="R277" i="1" l="1"/>
  <c r="W277" i="1"/>
  <c r="H263" i="1"/>
  <c r="I263" i="1"/>
  <c r="J263" i="1"/>
  <c r="K263" i="1"/>
  <c r="L263" i="1" s="1"/>
  <c r="M263" i="1" s="1"/>
  <c r="N263" i="1" s="1"/>
  <c r="O263" i="1" s="1"/>
  <c r="P268" i="1"/>
  <c r="T276" i="1"/>
  <c r="V276" i="1" s="1"/>
  <c r="AF263" i="1"/>
  <c r="AG263" i="1" s="1"/>
  <c r="AE263" i="1"/>
  <c r="F264" i="1" s="1"/>
  <c r="Y276" i="1"/>
  <c r="AC264" i="1" l="1"/>
  <c r="X264" i="1"/>
  <c r="G264" i="1"/>
  <c r="Q278" i="1"/>
  <c r="Z264" i="1"/>
  <c r="AA264" i="1" s="1"/>
  <c r="AD268" i="1"/>
  <c r="S277" i="1"/>
  <c r="U277" i="1" s="1"/>
  <c r="Y277" i="1" l="1"/>
  <c r="T277" i="1"/>
  <c r="V277" i="1" s="1"/>
  <c r="AF264" i="1"/>
  <c r="AG264" i="1" s="1"/>
  <c r="AE264" i="1"/>
  <c r="F265" i="1" s="1"/>
  <c r="R278" i="1"/>
  <c r="W278" i="1"/>
  <c r="J264" i="1"/>
  <c r="K264" i="1"/>
  <c r="L264" i="1" s="1"/>
  <c r="M264" i="1" s="1"/>
  <c r="N264" i="1" s="1"/>
  <c r="O264" i="1" s="1"/>
  <c r="H264" i="1"/>
  <c r="I264" i="1"/>
  <c r="P269" i="1"/>
  <c r="S278" i="1" l="1"/>
  <c r="U278" i="1" s="1"/>
  <c r="X265" i="1"/>
  <c r="AC265" i="1"/>
  <c r="Q279" i="1"/>
  <c r="G265" i="1"/>
  <c r="Z265" i="1"/>
  <c r="AA265" i="1" s="1"/>
  <c r="AD269" i="1"/>
  <c r="AF265" i="1" l="1"/>
  <c r="AG265" i="1" s="1"/>
  <c r="AE265" i="1"/>
  <c r="F266" i="1" s="1"/>
  <c r="J265" i="1"/>
  <c r="K265" i="1"/>
  <c r="L265" i="1" s="1"/>
  <c r="M265" i="1" s="1"/>
  <c r="N265" i="1" s="1"/>
  <c r="O265" i="1" s="1"/>
  <c r="I265" i="1"/>
  <c r="P270" i="1"/>
  <c r="H265" i="1"/>
  <c r="T278" i="1"/>
  <c r="V278" i="1" s="1"/>
  <c r="W279" i="1"/>
  <c r="R279" i="1"/>
  <c r="Y278" i="1"/>
  <c r="S279" i="1" l="1"/>
  <c r="U279" i="1" s="1"/>
  <c r="AD270" i="1"/>
  <c r="G266" i="1"/>
  <c r="X266" i="1"/>
  <c r="Q280" i="1"/>
  <c r="AC266" i="1"/>
  <c r="Z266" i="1"/>
  <c r="AA266" i="1" s="1"/>
  <c r="AF266" i="1" l="1"/>
  <c r="AG266" i="1" s="1"/>
  <c r="AE266" i="1"/>
  <c r="F267" i="1" s="1"/>
  <c r="R280" i="1"/>
  <c r="W280" i="1"/>
  <c r="H266" i="1"/>
  <c r="I266" i="1"/>
  <c r="J266" i="1"/>
  <c r="K266" i="1"/>
  <c r="L266" i="1" s="1"/>
  <c r="M266" i="1" s="1"/>
  <c r="N266" i="1" s="1"/>
  <c r="O266" i="1" s="1"/>
  <c r="P271" i="1"/>
  <c r="Y279" i="1"/>
  <c r="T279" i="1"/>
  <c r="V279" i="1" s="1"/>
  <c r="S280" i="1" l="1"/>
  <c r="U280" i="1" s="1"/>
  <c r="G267" i="1"/>
  <c r="AC267" i="1"/>
  <c r="Q281" i="1"/>
  <c r="X267" i="1"/>
  <c r="Z267" i="1"/>
  <c r="AA267" i="1" s="1"/>
  <c r="AD271" i="1"/>
  <c r="AF267" i="1" l="1"/>
  <c r="AG267" i="1" s="1"/>
  <c r="AE267" i="1"/>
  <c r="F268" i="1" s="1"/>
  <c r="Y280" i="1"/>
  <c r="R281" i="1"/>
  <c r="W281" i="1"/>
  <c r="H267" i="1"/>
  <c r="J267" i="1"/>
  <c r="K267" i="1"/>
  <c r="L267" i="1" s="1"/>
  <c r="M267" i="1" s="1"/>
  <c r="N267" i="1" s="1"/>
  <c r="O267" i="1" s="1"/>
  <c r="I267" i="1"/>
  <c r="P272" i="1"/>
  <c r="T280" i="1"/>
  <c r="V280" i="1" s="1"/>
  <c r="AD272" i="1" l="1"/>
  <c r="S281" i="1"/>
  <c r="U281" i="1" s="1"/>
  <c r="G268" i="1"/>
  <c r="X268" i="1"/>
  <c r="AC268" i="1"/>
  <c r="Q282" i="1"/>
  <c r="Z268" i="1"/>
  <c r="AA268" i="1" s="1"/>
  <c r="R282" i="1" l="1"/>
  <c r="W282" i="1"/>
  <c r="T281" i="1"/>
  <c r="V281" i="1" s="1"/>
  <c r="AF268" i="1"/>
  <c r="AG268" i="1" s="1"/>
  <c r="AE268" i="1"/>
  <c r="F269" i="1" s="1"/>
  <c r="H268" i="1"/>
  <c r="I268" i="1"/>
  <c r="J268" i="1"/>
  <c r="K268" i="1"/>
  <c r="L268" i="1" s="1"/>
  <c r="M268" i="1" s="1"/>
  <c r="N268" i="1" s="1"/>
  <c r="O268" i="1" s="1"/>
  <c r="P273" i="1"/>
  <c r="Y281" i="1"/>
  <c r="G269" i="1" l="1"/>
  <c r="X269" i="1"/>
  <c r="AC269" i="1"/>
  <c r="Q283" i="1"/>
  <c r="Z269" i="1"/>
  <c r="AA269" i="1" s="1"/>
  <c r="AD273" i="1"/>
  <c r="S282" i="1"/>
  <c r="U282" i="1" s="1"/>
  <c r="T282" i="1" l="1"/>
  <c r="V282" i="1" s="1"/>
  <c r="Y282" i="1"/>
  <c r="AF269" i="1"/>
  <c r="AG269" i="1" s="1"/>
  <c r="AE269" i="1"/>
  <c r="F270" i="1" s="1"/>
  <c r="W283" i="1"/>
  <c r="R283" i="1"/>
  <c r="J269" i="1"/>
  <c r="H269" i="1"/>
  <c r="I269" i="1"/>
  <c r="K269" i="1"/>
  <c r="L269" i="1" s="1"/>
  <c r="M269" i="1" s="1"/>
  <c r="N269" i="1" s="1"/>
  <c r="O269" i="1" s="1"/>
  <c r="P274" i="1"/>
  <c r="S283" i="1" l="1"/>
  <c r="U283" i="1" s="1"/>
  <c r="AC270" i="1"/>
  <c r="G270" i="1"/>
  <c r="X270" i="1"/>
  <c r="Q284" i="1"/>
  <c r="Z270" i="1"/>
  <c r="AA270" i="1" s="1"/>
  <c r="AD274" i="1"/>
  <c r="T283" i="1" l="1"/>
  <c r="V283" i="1" s="1"/>
  <c r="R284" i="1"/>
  <c r="W284" i="1"/>
  <c r="AF270" i="1"/>
  <c r="AG270" i="1" s="1"/>
  <c r="AE270" i="1"/>
  <c r="F271" i="1" s="1"/>
  <c r="J270" i="1"/>
  <c r="K270" i="1"/>
  <c r="L270" i="1" s="1"/>
  <c r="M270" i="1" s="1"/>
  <c r="N270" i="1" s="1"/>
  <c r="O270" i="1" s="1"/>
  <c r="H270" i="1"/>
  <c r="I270" i="1"/>
  <c r="P275" i="1"/>
  <c r="Y283" i="1"/>
  <c r="AD275" i="1" l="1"/>
  <c r="AC271" i="1"/>
  <c r="X271" i="1"/>
  <c r="G271" i="1"/>
  <c r="Q285" i="1"/>
  <c r="Z271" i="1"/>
  <c r="AA271" i="1" s="1"/>
  <c r="S284" i="1"/>
  <c r="U284" i="1" s="1"/>
  <c r="T284" i="1"/>
  <c r="V284" i="1" s="1"/>
  <c r="Y284" i="1" l="1"/>
  <c r="AF271" i="1"/>
  <c r="AG271" i="1" s="1"/>
  <c r="AE271" i="1"/>
  <c r="F272" i="1" s="1"/>
  <c r="R285" i="1"/>
  <c r="W285" i="1"/>
  <c r="H271" i="1"/>
  <c r="I271" i="1"/>
  <c r="J271" i="1"/>
  <c r="K271" i="1"/>
  <c r="L271" i="1" s="1"/>
  <c r="M271" i="1" s="1"/>
  <c r="N271" i="1" s="1"/>
  <c r="O271" i="1" s="1"/>
  <c r="P276" i="1"/>
  <c r="AD276" i="1" l="1"/>
  <c r="S285" i="1"/>
  <c r="U285" i="1" s="1"/>
  <c r="X272" i="1"/>
  <c r="G272" i="1"/>
  <c r="AC272" i="1"/>
  <c r="Q286" i="1"/>
  <c r="Z272" i="1"/>
  <c r="AA272" i="1" s="1"/>
  <c r="R286" i="1" l="1"/>
  <c r="W286" i="1"/>
  <c r="AF272" i="1"/>
  <c r="AG272" i="1" s="1"/>
  <c r="AE272" i="1"/>
  <c r="F273" i="1" s="1"/>
  <c r="H272" i="1"/>
  <c r="I272" i="1"/>
  <c r="J272" i="1"/>
  <c r="K272" i="1"/>
  <c r="L272" i="1" s="1"/>
  <c r="M272" i="1" s="1"/>
  <c r="N272" i="1" s="1"/>
  <c r="O272" i="1" s="1"/>
  <c r="P277" i="1"/>
  <c r="T285" i="1"/>
  <c r="V285" i="1" s="1"/>
  <c r="Y285" i="1"/>
  <c r="AD277" i="1" l="1"/>
  <c r="G273" i="1"/>
  <c r="X273" i="1"/>
  <c r="AC273" i="1"/>
  <c r="Q287" i="1"/>
  <c r="Z273" i="1"/>
  <c r="AA273" i="1" s="1"/>
  <c r="S286" i="1"/>
  <c r="U286" i="1" s="1"/>
  <c r="AF273" i="1" l="1"/>
  <c r="AG273" i="1" s="1"/>
  <c r="AE273" i="1"/>
  <c r="F274" i="1" s="1"/>
  <c r="Y286" i="1"/>
  <c r="H273" i="1"/>
  <c r="I273" i="1"/>
  <c r="J273" i="1"/>
  <c r="K273" i="1"/>
  <c r="L273" i="1" s="1"/>
  <c r="M273" i="1" s="1"/>
  <c r="N273" i="1" s="1"/>
  <c r="O273" i="1" s="1"/>
  <c r="P278" i="1"/>
  <c r="W287" i="1"/>
  <c r="R287" i="1"/>
  <c r="T286" i="1"/>
  <c r="V286" i="1" s="1"/>
  <c r="S287" i="1" l="1"/>
  <c r="U287" i="1" s="1"/>
  <c r="AD278" i="1"/>
  <c r="G274" i="1"/>
  <c r="X274" i="1"/>
  <c r="AC274" i="1"/>
  <c r="Q288" i="1"/>
  <c r="Z274" i="1"/>
  <c r="AA274" i="1" s="1"/>
  <c r="AF274" i="1" l="1"/>
  <c r="AG274" i="1" s="1"/>
  <c r="AE274" i="1"/>
  <c r="F275" i="1" s="1"/>
  <c r="Y287" i="1"/>
  <c r="W288" i="1"/>
  <c r="R288" i="1"/>
  <c r="I274" i="1"/>
  <c r="H274" i="1"/>
  <c r="J274" i="1"/>
  <c r="K274" i="1"/>
  <c r="L274" i="1" s="1"/>
  <c r="M274" i="1" s="1"/>
  <c r="N274" i="1" s="1"/>
  <c r="O274" i="1" s="1"/>
  <c r="P279" i="1"/>
  <c r="T287" i="1"/>
  <c r="V287" i="1" s="1"/>
  <c r="AD279" i="1" l="1"/>
  <c r="S288" i="1"/>
  <c r="U288" i="1" s="1"/>
  <c r="AC275" i="1"/>
  <c r="G275" i="1"/>
  <c r="X275" i="1"/>
  <c r="Q289" i="1"/>
  <c r="Z275" i="1"/>
  <c r="AA275" i="1" s="1"/>
  <c r="T288" i="1" l="1"/>
  <c r="V288" i="1" s="1"/>
  <c r="AF275" i="1"/>
  <c r="AG275" i="1" s="1"/>
  <c r="AE275" i="1"/>
  <c r="F276" i="1" s="1"/>
  <c r="P280" i="1"/>
  <c r="H275" i="1"/>
  <c r="I275" i="1"/>
  <c r="J275" i="1"/>
  <c r="K275" i="1"/>
  <c r="L275" i="1" s="1"/>
  <c r="M275" i="1" s="1"/>
  <c r="N275" i="1" s="1"/>
  <c r="O275" i="1" s="1"/>
  <c r="R289" i="1"/>
  <c r="W289" i="1"/>
  <c r="Y288" i="1"/>
  <c r="AD280" i="1" l="1"/>
  <c r="S289" i="1"/>
  <c r="U289" i="1" s="1"/>
  <c r="X276" i="1"/>
  <c r="AC276" i="1"/>
  <c r="G276" i="1"/>
  <c r="Q290" i="1"/>
  <c r="Z276" i="1"/>
  <c r="AA276" i="1" s="1"/>
  <c r="R290" i="1" l="1"/>
  <c r="W290" i="1"/>
  <c r="AF276" i="1"/>
  <c r="AG276" i="1" s="1"/>
  <c r="AE276" i="1"/>
  <c r="F277" i="1" s="1"/>
  <c r="K276" i="1"/>
  <c r="L276" i="1" s="1"/>
  <c r="M276" i="1" s="1"/>
  <c r="N276" i="1" s="1"/>
  <c r="O276" i="1" s="1"/>
  <c r="P281" i="1"/>
  <c r="H276" i="1"/>
  <c r="I276" i="1"/>
  <c r="J276" i="1"/>
  <c r="Y289" i="1"/>
  <c r="T289" i="1"/>
  <c r="V289" i="1" s="1"/>
  <c r="AD281" i="1" l="1"/>
  <c r="G277" i="1"/>
  <c r="X277" i="1"/>
  <c r="AC277" i="1"/>
  <c r="Q291" i="1"/>
  <c r="Z277" i="1"/>
  <c r="AA277" i="1" s="1"/>
  <c r="S290" i="1"/>
  <c r="U290" i="1" s="1"/>
  <c r="W291" i="1" l="1"/>
  <c r="R291" i="1"/>
  <c r="Y290" i="1"/>
  <c r="T290" i="1"/>
  <c r="V290" i="1" s="1"/>
  <c r="AF277" i="1"/>
  <c r="AG277" i="1" s="1"/>
  <c r="AE277" i="1"/>
  <c r="F278" i="1" s="1"/>
  <c r="H277" i="1"/>
  <c r="I277" i="1"/>
  <c r="J277" i="1"/>
  <c r="K277" i="1"/>
  <c r="L277" i="1" s="1"/>
  <c r="M277" i="1" s="1"/>
  <c r="N277" i="1" s="1"/>
  <c r="O277" i="1" s="1"/>
  <c r="P282" i="1"/>
  <c r="AD282" i="1" l="1"/>
  <c r="S291" i="1"/>
  <c r="U291" i="1" s="1"/>
  <c r="AC278" i="1"/>
  <c r="G278" i="1"/>
  <c r="X278" i="1"/>
  <c r="Q292" i="1"/>
  <c r="Z278" i="1"/>
  <c r="AA278" i="1" s="1"/>
  <c r="AF278" i="1" l="1"/>
  <c r="AG278" i="1" s="1"/>
  <c r="AE278" i="1"/>
  <c r="F279" i="1" s="1"/>
  <c r="P283" i="1"/>
  <c r="H278" i="1"/>
  <c r="I278" i="1"/>
  <c r="J278" i="1"/>
  <c r="K278" i="1"/>
  <c r="L278" i="1" s="1"/>
  <c r="M278" i="1" s="1"/>
  <c r="N278" i="1" s="1"/>
  <c r="O278" i="1" s="1"/>
  <c r="W292" i="1"/>
  <c r="R292" i="1"/>
  <c r="Y291" i="1"/>
  <c r="T291" i="1"/>
  <c r="V291" i="1" s="1"/>
  <c r="S292" i="1" l="1"/>
  <c r="U292" i="1" s="1"/>
  <c r="AD283" i="1"/>
  <c r="X279" i="1"/>
  <c r="G279" i="1"/>
  <c r="AC279" i="1"/>
  <c r="Q293" i="1"/>
  <c r="Z279" i="1"/>
  <c r="AA279" i="1" s="1"/>
  <c r="AF279" i="1" l="1"/>
  <c r="AG279" i="1" s="1"/>
  <c r="AE279" i="1"/>
  <c r="F280" i="1" s="1"/>
  <c r="T292" i="1"/>
  <c r="V292" i="1" s="1"/>
  <c r="W293" i="1"/>
  <c r="R293" i="1"/>
  <c r="H279" i="1"/>
  <c r="I279" i="1"/>
  <c r="J279" i="1"/>
  <c r="K279" i="1"/>
  <c r="L279" i="1" s="1"/>
  <c r="M279" i="1" s="1"/>
  <c r="N279" i="1" s="1"/>
  <c r="O279" i="1" s="1"/>
  <c r="P284" i="1"/>
  <c r="Y292" i="1"/>
  <c r="AD284" i="1" l="1"/>
  <c r="S293" i="1"/>
  <c r="U293" i="1" s="1"/>
  <c r="AC280" i="1"/>
  <c r="G280" i="1"/>
  <c r="X280" i="1"/>
  <c r="Q294" i="1"/>
  <c r="Z280" i="1"/>
  <c r="AA280" i="1" s="1"/>
  <c r="W294" i="1" l="1"/>
  <c r="R294" i="1"/>
  <c r="H280" i="1"/>
  <c r="I280" i="1"/>
  <c r="J280" i="1"/>
  <c r="K280" i="1"/>
  <c r="L280" i="1" s="1"/>
  <c r="M280" i="1" s="1"/>
  <c r="N280" i="1" s="1"/>
  <c r="O280" i="1" s="1"/>
  <c r="P285" i="1"/>
  <c r="T293" i="1"/>
  <c r="V293" i="1" s="1"/>
  <c r="AF280" i="1"/>
  <c r="AG280" i="1" s="1"/>
  <c r="AE280" i="1"/>
  <c r="F281" i="1" s="1"/>
  <c r="Y293" i="1"/>
  <c r="X281" i="1" l="1"/>
  <c r="AC281" i="1"/>
  <c r="G281" i="1"/>
  <c r="Q295" i="1"/>
  <c r="Z281" i="1"/>
  <c r="AA281" i="1" s="1"/>
  <c r="S294" i="1"/>
  <c r="U294" i="1" s="1"/>
  <c r="T294" i="1"/>
  <c r="V294" i="1" s="1"/>
  <c r="AD285" i="1"/>
  <c r="Y294" i="1" l="1"/>
  <c r="AF281" i="1"/>
  <c r="AG281" i="1" s="1"/>
  <c r="AE281" i="1"/>
  <c r="F282" i="1" s="1"/>
  <c r="W295" i="1"/>
  <c r="R295" i="1"/>
  <c r="J281" i="1"/>
  <c r="K281" i="1"/>
  <c r="L281" i="1" s="1"/>
  <c r="M281" i="1" s="1"/>
  <c r="N281" i="1" s="1"/>
  <c r="O281" i="1" s="1"/>
  <c r="I281" i="1"/>
  <c r="H281" i="1"/>
  <c r="P286" i="1"/>
  <c r="S295" i="1" l="1"/>
  <c r="U295" i="1" s="1"/>
  <c r="AC282" i="1"/>
  <c r="G282" i="1"/>
  <c r="X282" i="1"/>
  <c r="Q296" i="1"/>
  <c r="Z282" i="1"/>
  <c r="AA282" i="1" s="1"/>
  <c r="AD286" i="1"/>
  <c r="AF282" i="1" l="1"/>
  <c r="AG282" i="1" s="1"/>
  <c r="AE282" i="1"/>
  <c r="F283" i="1" s="1"/>
  <c r="Y295" i="1"/>
  <c r="W296" i="1"/>
  <c r="R296" i="1"/>
  <c r="H282" i="1"/>
  <c r="I282" i="1"/>
  <c r="J282" i="1"/>
  <c r="K282" i="1"/>
  <c r="L282" i="1" s="1"/>
  <c r="M282" i="1" s="1"/>
  <c r="N282" i="1" s="1"/>
  <c r="O282" i="1" s="1"/>
  <c r="P287" i="1"/>
  <c r="T295" i="1"/>
  <c r="V295" i="1" s="1"/>
  <c r="AD287" i="1" l="1"/>
  <c r="S296" i="1"/>
  <c r="U296" i="1" s="1"/>
  <c r="X283" i="1"/>
  <c r="AC283" i="1"/>
  <c r="G283" i="1"/>
  <c r="Q297" i="1"/>
  <c r="Z283" i="1"/>
  <c r="AA283" i="1" s="1"/>
  <c r="T296" i="1" l="1"/>
  <c r="V296" i="1" s="1"/>
  <c r="AF283" i="1"/>
  <c r="AG283" i="1" s="1"/>
  <c r="AE283" i="1"/>
  <c r="F284" i="1" s="1"/>
  <c r="W297" i="1"/>
  <c r="R297" i="1"/>
  <c r="H283" i="1"/>
  <c r="K283" i="1"/>
  <c r="L283" i="1" s="1"/>
  <c r="M283" i="1" s="1"/>
  <c r="N283" i="1" s="1"/>
  <c r="O283" i="1" s="1"/>
  <c r="J283" i="1"/>
  <c r="I283" i="1"/>
  <c r="P288" i="1"/>
  <c r="Y296" i="1"/>
  <c r="S297" i="1" l="1"/>
  <c r="U297" i="1" s="1"/>
  <c r="AD288" i="1"/>
  <c r="G284" i="1"/>
  <c r="X284" i="1"/>
  <c r="AC284" i="1"/>
  <c r="Q298" i="1"/>
  <c r="Z284" i="1"/>
  <c r="AA284" i="1" s="1"/>
  <c r="W298" i="1" l="1"/>
  <c r="R298" i="1"/>
  <c r="J284" i="1"/>
  <c r="I284" i="1"/>
  <c r="K284" i="1"/>
  <c r="L284" i="1" s="1"/>
  <c r="M284" i="1" s="1"/>
  <c r="N284" i="1" s="1"/>
  <c r="O284" i="1" s="1"/>
  <c r="P289" i="1"/>
  <c r="H284" i="1"/>
  <c r="T297" i="1"/>
  <c r="V297" i="1" s="1"/>
  <c r="AF284" i="1"/>
  <c r="AG284" i="1" s="1"/>
  <c r="AE284" i="1"/>
  <c r="F285" i="1" s="1"/>
  <c r="Y297" i="1"/>
  <c r="G285" i="1" l="1"/>
  <c r="X285" i="1"/>
  <c r="Q299" i="1"/>
  <c r="AC285" i="1"/>
  <c r="Z285" i="1"/>
  <c r="AA285" i="1" s="1"/>
  <c r="S298" i="1"/>
  <c r="U298" i="1" s="1"/>
  <c r="T298" i="1"/>
  <c r="V298" i="1" s="1"/>
  <c r="AD289" i="1"/>
  <c r="Y298" i="1" l="1"/>
  <c r="AF285" i="1"/>
  <c r="AG285" i="1" s="1"/>
  <c r="AE285" i="1"/>
  <c r="F286" i="1" s="1"/>
  <c r="I285" i="1"/>
  <c r="J285" i="1"/>
  <c r="H285" i="1"/>
  <c r="K285" i="1"/>
  <c r="L285" i="1" s="1"/>
  <c r="M285" i="1" s="1"/>
  <c r="N285" i="1" s="1"/>
  <c r="O285" i="1" s="1"/>
  <c r="P290" i="1"/>
  <c r="R299" i="1"/>
  <c r="W299" i="1"/>
  <c r="S299" i="1" l="1"/>
  <c r="U299" i="1" s="1"/>
  <c r="AD290" i="1"/>
  <c r="X286" i="1"/>
  <c r="Q300" i="1"/>
  <c r="G286" i="1"/>
  <c r="AC286" i="1"/>
  <c r="Z286" i="1"/>
  <c r="AA286" i="1" s="1"/>
  <c r="AF286" i="1" l="1"/>
  <c r="AG286" i="1" s="1"/>
  <c r="AE286" i="1"/>
  <c r="F287" i="1" s="1"/>
  <c r="I286" i="1"/>
  <c r="H286" i="1"/>
  <c r="J286" i="1"/>
  <c r="K286" i="1"/>
  <c r="L286" i="1" s="1"/>
  <c r="M286" i="1" s="1"/>
  <c r="N286" i="1" s="1"/>
  <c r="O286" i="1" s="1"/>
  <c r="P291" i="1"/>
  <c r="T299" i="1"/>
  <c r="V299" i="1" s="1"/>
  <c r="W300" i="1"/>
  <c r="R300" i="1"/>
  <c r="Y299" i="1"/>
  <c r="S300" i="1" l="1"/>
  <c r="U300" i="1" s="1"/>
  <c r="Q301" i="1"/>
  <c r="G287" i="1"/>
  <c r="X287" i="1"/>
  <c r="AC287" i="1"/>
  <c r="Z287" i="1"/>
  <c r="AA287" i="1" s="1"/>
  <c r="AD291" i="1"/>
  <c r="R301" i="1" l="1"/>
  <c r="W301" i="1"/>
  <c r="T300" i="1"/>
  <c r="V300" i="1" s="1"/>
  <c r="AF287" i="1"/>
  <c r="AG287" i="1" s="1"/>
  <c r="AE287" i="1"/>
  <c r="F288" i="1" s="1"/>
  <c r="I287" i="1"/>
  <c r="K287" i="1"/>
  <c r="L287" i="1" s="1"/>
  <c r="M287" i="1" s="1"/>
  <c r="N287" i="1" s="1"/>
  <c r="O287" i="1" s="1"/>
  <c r="H287" i="1"/>
  <c r="J287" i="1"/>
  <c r="P292" i="1"/>
  <c r="Y300" i="1"/>
  <c r="AD292" i="1" l="1"/>
  <c r="G288" i="1"/>
  <c r="X288" i="1"/>
  <c r="Q302" i="1"/>
  <c r="AC288" i="1"/>
  <c r="Z288" i="1"/>
  <c r="AA288" i="1" s="1"/>
  <c r="S301" i="1"/>
  <c r="U301" i="1" s="1"/>
  <c r="T301" i="1"/>
  <c r="V301" i="1" s="1"/>
  <c r="Y301" i="1" l="1"/>
  <c r="AF288" i="1"/>
  <c r="AG288" i="1" s="1"/>
  <c r="AE288" i="1"/>
  <c r="F289" i="1" s="1"/>
  <c r="R302" i="1"/>
  <c r="W302" i="1"/>
  <c r="K288" i="1"/>
  <c r="L288" i="1" s="1"/>
  <c r="M288" i="1" s="1"/>
  <c r="N288" i="1" s="1"/>
  <c r="O288" i="1" s="1"/>
  <c r="H288" i="1"/>
  <c r="I288" i="1"/>
  <c r="J288" i="1"/>
  <c r="P293" i="1"/>
  <c r="G289" i="1" l="1"/>
  <c r="X289" i="1"/>
  <c r="AC289" i="1"/>
  <c r="Q303" i="1"/>
  <c r="Z289" i="1"/>
  <c r="AA289" i="1" s="1"/>
  <c r="AD293" i="1"/>
  <c r="S302" i="1"/>
  <c r="U302" i="1" s="1"/>
  <c r="T302" i="1"/>
  <c r="V302" i="1" s="1"/>
  <c r="Y302" i="1" l="1"/>
  <c r="AF289" i="1"/>
  <c r="AG289" i="1" s="1"/>
  <c r="AE289" i="1"/>
  <c r="F290" i="1" s="1"/>
  <c r="K289" i="1"/>
  <c r="L289" i="1" s="1"/>
  <c r="M289" i="1" s="1"/>
  <c r="N289" i="1" s="1"/>
  <c r="O289" i="1" s="1"/>
  <c r="H289" i="1"/>
  <c r="I289" i="1"/>
  <c r="J289" i="1"/>
  <c r="P294" i="1"/>
  <c r="W303" i="1"/>
  <c r="R303" i="1"/>
  <c r="AD294" i="1" l="1"/>
  <c r="G290" i="1"/>
  <c r="X290" i="1"/>
  <c r="Q304" i="1"/>
  <c r="AC290" i="1"/>
  <c r="Z290" i="1"/>
  <c r="AA290" i="1" s="1"/>
  <c r="S303" i="1"/>
  <c r="U303" i="1" s="1"/>
  <c r="T303" i="1"/>
  <c r="V303" i="1" s="1"/>
  <c r="R304" i="1" l="1"/>
  <c r="W304" i="1"/>
  <c r="Y303" i="1"/>
  <c r="AF290" i="1"/>
  <c r="AG290" i="1" s="1"/>
  <c r="AE290" i="1"/>
  <c r="F291" i="1" s="1"/>
  <c r="H290" i="1"/>
  <c r="I290" i="1"/>
  <c r="J290" i="1"/>
  <c r="K290" i="1"/>
  <c r="L290" i="1" s="1"/>
  <c r="M290" i="1" s="1"/>
  <c r="N290" i="1" s="1"/>
  <c r="O290" i="1" s="1"/>
  <c r="P295" i="1"/>
  <c r="X291" i="1" l="1"/>
  <c r="AC291" i="1"/>
  <c r="Q305" i="1"/>
  <c r="G291" i="1"/>
  <c r="Z291" i="1"/>
  <c r="AA291" i="1" s="1"/>
  <c r="S304" i="1"/>
  <c r="U304" i="1" s="1"/>
  <c r="T304" i="1"/>
  <c r="V304" i="1" s="1"/>
  <c r="AD295" i="1"/>
  <c r="Y304" i="1" l="1"/>
  <c r="AF291" i="1"/>
  <c r="AG291" i="1" s="1"/>
  <c r="AE291" i="1"/>
  <c r="F292" i="1" s="1"/>
  <c r="H291" i="1"/>
  <c r="I291" i="1"/>
  <c r="J291" i="1"/>
  <c r="K291" i="1"/>
  <c r="L291" i="1" s="1"/>
  <c r="M291" i="1" s="1"/>
  <c r="N291" i="1" s="1"/>
  <c r="O291" i="1" s="1"/>
  <c r="P296" i="1"/>
  <c r="W305" i="1"/>
  <c r="R305" i="1"/>
  <c r="AD296" i="1" l="1"/>
  <c r="X292" i="1"/>
  <c r="Q306" i="1"/>
  <c r="AC292" i="1"/>
  <c r="G292" i="1"/>
  <c r="Z292" i="1"/>
  <c r="AA292" i="1" s="1"/>
  <c r="S305" i="1"/>
  <c r="U305" i="1" s="1"/>
  <c r="T305" i="1"/>
  <c r="V305" i="1" s="1"/>
  <c r="Y305" i="1" l="1"/>
  <c r="AF292" i="1"/>
  <c r="AG292" i="1" s="1"/>
  <c r="AE292" i="1"/>
  <c r="F293" i="1" s="1"/>
  <c r="H292" i="1"/>
  <c r="I292" i="1"/>
  <c r="J292" i="1"/>
  <c r="K292" i="1"/>
  <c r="L292" i="1" s="1"/>
  <c r="M292" i="1" s="1"/>
  <c r="N292" i="1" s="1"/>
  <c r="O292" i="1" s="1"/>
  <c r="P297" i="1"/>
  <c r="R306" i="1"/>
  <c r="W306" i="1"/>
  <c r="S306" i="1" l="1"/>
  <c r="U306" i="1" s="1"/>
  <c r="T306" i="1"/>
  <c r="V306" i="1" s="1"/>
  <c r="AD297" i="1"/>
  <c r="X293" i="1"/>
  <c r="AC293" i="1"/>
  <c r="Q307" i="1"/>
  <c r="G293" i="1"/>
  <c r="Z293" i="1"/>
  <c r="AA293" i="1" s="1"/>
  <c r="AF293" i="1" l="1"/>
  <c r="AG293" i="1" s="1"/>
  <c r="AE293" i="1"/>
  <c r="F294" i="1" s="1"/>
  <c r="J293" i="1"/>
  <c r="H293" i="1"/>
  <c r="I293" i="1"/>
  <c r="K293" i="1"/>
  <c r="L293" i="1" s="1"/>
  <c r="M293" i="1" s="1"/>
  <c r="N293" i="1" s="1"/>
  <c r="O293" i="1" s="1"/>
  <c r="P298" i="1"/>
  <c r="W307" i="1"/>
  <c r="R307" i="1"/>
  <c r="Y306" i="1"/>
  <c r="S307" i="1" l="1"/>
  <c r="U307" i="1" s="1"/>
  <c r="AC294" i="1"/>
  <c r="G294" i="1"/>
  <c r="X294" i="1"/>
  <c r="Q308" i="1"/>
  <c r="Z294" i="1"/>
  <c r="AA294" i="1" s="1"/>
  <c r="AD298" i="1"/>
  <c r="R308" i="1" l="1"/>
  <c r="W308" i="1"/>
  <c r="Y307" i="1"/>
  <c r="AF294" i="1"/>
  <c r="AG294" i="1" s="1"/>
  <c r="AE294" i="1"/>
  <c r="F295" i="1" s="1"/>
  <c r="J294" i="1"/>
  <c r="H294" i="1"/>
  <c r="I294" i="1"/>
  <c r="K294" i="1"/>
  <c r="L294" i="1" s="1"/>
  <c r="M294" i="1" s="1"/>
  <c r="N294" i="1" s="1"/>
  <c r="O294" i="1" s="1"/>
  <c r="P299" i="1"/>
  <c r="T307" i="1"/>
  <c r="V307" i="1" s="1"/>
  <c r="AD299" i="1" l="1"/>
  <c r="X295" i="1"/>
  <c r="AC295" i="1"/>
  <c r="G295" i="1"/>
  <c r="Q309" i="1"/>
  <c r="Z295" i="1"/>
  <c r="AA295" i="1" s="1"/>
  <c r="S308" i="1"/>
  <c r="U308" i="1" s="1"/>
  <c r="T308" i="1"/>
  <c r="V308" i="1" s="1"/>
  <c r="Y308" i="1" l="1"/>
  <c r="AF295" i="1"/>
  <c r="AG295" i="1" s="1"/>
  <c r="AE295" i="1"/>
  <c r="F296" i="1" s="1"/>
  <c r="R309" i="1"/>
  <c r="W309" i="1"/>
  <c r="H295" i="1"/>
  <c r="I295" i="1"/>
  <c r="J295" i="1"/>
  <c r="K295" i="1"/>
  <c r="L295" i="1" s="1"/>
  <c r="M295" i="1" s="1"/>
  <c r="N295" i="1" s="1"/>
  <c r="O295" i="1" s="1"/>
  <c r="P300" i="1"/>
  <c r="G296" i="1" l="1"/>
  <c r="X296" i="1"/>
  <c r="AC296" i="1"/>
  <c r="Q310" i="1"/>
  <c r="Z296" i="1"/>
  <c r="AA296" i="1" s="1"/>
  <c r="AD300" i="1"/>
  <c r="S309" i="1"/>
  <c r="U309" i="1" s="1"/>
  <c r="T309" i="1"/>
  <c r="V309" i="1" s="1"/>
  <c r="Y309" i="1" l="1"/>
  <c r="AF296" i="1"/>
  <c r="AG296" i="1" s="1"/>
  <c r="AE296" i="1"/>
  <c r="F297" i="1" s="1"/>
  <c r="R310" i="1"/>
  <c r="W310" i="1"/>
  <c r="H296" i="1"/>
  <c r="I296" i="1"/>
  <c r="J296" i="1"/>
  <c r="K296" i="1"/>
  <c r="L296" i="1" s="1"/>
  <c r="M296" i="1" s="1"/>
  <c r="N296" i="1" s="1"/>
  <c r="O296" i="1" s="1"/>
  <c r="P301" i="1"/>
  <c r="S310" i="1" l="1"/>
  <c r="U310" i="1" s="1"/>
  <c r="G297" i="1"/>
  <c r="X297" i="1"/>
  <c r="AC297" i="1"/>
  <c r="Q311" i="1"/>
  <c r="Z297" i="1"/>
  <c r="AA297" i="1" s="1"/>
  <c r="AD301" i="1"/>
  <c r="AF297" i="1" l="1"/>
  <c r="AG297" i="1" s="1"/>
  <c r="AE297" i="1"/>
  <c r="F298" i="1" s="1"/>
  <c r="Y310" i="1"/>
  <c r="W311" i="1"/>
  <c r="R311" i="1"/>
  <c r="H297" i="1"/>
  <c r="I297" i="1"/>
  <c r="J297" i="1"/>
  <c r="P302" i="1"/>
  <c r="K297" i="1"/>
  <c r="L297" i="1" s="1"/>
  <c r="M297" i="1" s="1"/>
  <c r="N297" i="1" s="1"/>
  <c r="O297" i="1" s="1"/>
  <c r="T310" i="1"/>
  <c r="V310" i="1" s="1"/>
  <c r="AD302" i="1" l="1"/>
  <c r="S311" i="1"/>
  <c r="U311" i="1" s="1"/>
  <c r="G298" i="1"/>
  <c r="X298" i="1"/>
  <c r="Q312" i="1"/>
  <c r="AC298" i="1"/>
  <c r="Z298" i="1"/>
  <c r="AA298" i="1" s="1"/>
  <c r="AF298" i="1" l="1"/>
  <c r="AG298" i="1" s="1"/>
  <c r="AE298" i="1"/>
  <c r="F299" i="1" s="1"/>
  <c r="I298" i="1"/>
  <c r="H298" i="1"/>
  <c r="J298" i="1"/>
  <c r="K298" i="1"/>
  <c r="L298" i="1" s="1"/>
  <c r="M298" i="1" s="1"/>
  <c r="N298" i="1" s="1"/>
  <c r="O298" i="1" s="1"/>
  <c r="P303" i="1"/>
  <c r="W312" i="1"/>
  <c r="R312" i="1"/>
  <c r="Y311" i="1"/>
  <c r="T311" i="1"/>
  <c r="V311" i="1" s="1"/>
  <c r="S312" i="1" l="1"/>
  <c r="U312" i="1" s="1"/>
  <c r="AD303" i="1"/>
  <c r="Q313" i="1"/>
  <c r="AC299" i="1"/>
  <c r="G299" i="1"/>
  <c r="X299" i="1"/>
  <c r="Z299" i="1"/>
  <c r="AA299" i="1" s="1"/>
  <c r="T312" i="1" l="1"/>
  <c r="V312" i="1" s="1"/>
  <c r="AF299" i="1"/>
  <c r="AG299" i="1" s="1"/>
  <c r="AE299" i="1"/>
  <c r="F300" i="1" s="1"/>
  <c r="P304" i="1"/>
  <c r="H299" i="1"/>
  <c r="I299" i="1"/>
  <c r="J299" i="1"/>
  <c r="K299" i="1"/>
  <c r="L299" i="1" s="1"/>
  <c r="M299" i="1" s="1"/>
  <c r="N299" i="1" s="1"/>
  <c r="O299" i="1" s="1"/>
  <c r="R313" i="1"/>
  <c r="W313" i="1"/>
  <c r="Y312" i="1"/>
  <c r="S313" i="1" l="1"/>
  <c r="U313" i="1" s="1"/>
  <c r="AD304" i="1"/>
  <c r="X300" i="1"/>
  <c r="Q314" i="1"/>
  <c r="AC300" i="1"/>
  <c r="G300" i="1"/>
  <c r="Z300" i="1"/>
  <c r="AA300" i="1" s="1"/>
  <c r="AF300" i="1" l="1"/>
  <c r="AG300" i="1" s="1"/>
  <c r="AE300" i="1"/>
  <c r="F301" i="1" s="1"/>
  <c r="J300" i="1"/>
  <c r="K300" i="1"/>
  <c r="L300" i="1" s="1"/>
  <c r="M300" i="1" s="1"/>
  <c r="N300" i="1" s="1"/>
  <c r="O300" i="1" s="1"/>
  <c r="H300" i="1"/>
  <c r="I300" i="1"/>
  <c r="P305" i="1"/>
  <c r="T313" i="1"/>
  <c r="V313" i="1" s="1"/>
  <c r="R314" i="1"/>
  <c r="W314" i="1"/>
  <c r="Y313" i="1"/>
  <c r="S314" i="1" l="1"/>
  <c r="U314" i="1" s="1"/>
  <c r="AC301" i="1"/>
  <c r="G301" i="1"/>
  <c r="X301" i="1"/>
  <c r="Q315" i="1"/>
  <c r="Z301" i="1"/>
  <c r="AA301" i="1" s="1"/>
  <c r="AD305" i="1"/>
  <c r="AF301" i="1" l="1"/>
  <c r="AG301" i="1" s="1"/>
  <c r="AE301" i="1"/>
  <c r="F302" i="1" s="1"/>
  <c r="Y314" i="1"/>
  <c r="R315" i="1"/>
  <c r="W315" i="1"/>
  <c r="P306" i="1"/>
  <c r="H301" i="1"/>
  <c r="I301" i="1"/>
  <c r="J301" i="1"/>
  <c r="K301" i="1"/>
  <c r="L301" i="1" s="1"/>
  <c r="M301" i="1" s="1"/>
  <c r="N301" i="1" s="1"/>
  <c r="O301" i="1" s="1"/>
  <c r="T314" i="1"/>
  <c r="V314" i="1" s="1"/>
  <c r="AD306" i="1" l="1"/>
  <c r="S315" i="1"/>
  <c r="U315" i="1" s="1"/>
  <c r="X302" i="1"/>
  <c r="AC302" i="1"/>
  <c r="G302" i="1"/>
  <c r="Q316" i="1"/>
  <c r="Z302" i="1"/>
  <c r="AA302" i="1" s="1"/>
  <c r="AF302" i="1" l="1"/>
  <c r="AG302" i="1" s="1"/>
  <c r="AE302" i="1"/>
  <c r="F303" i="1" s="1"/>
  <c r="H302" i="1"/>
  <c r="I302" i="1"/>
  <c r="J302" i="1"/>
  <c r="K302" i="1"/>
  <c r="L302" i="1" s="1"/>
  <c r="M302" i="1" s="1"/>
  <c r="N302" i="1" s="1"/>
  <c r="O302" i="1" s="1"/>
  <c r="P307" i="1"/>
  <c r="T315" i="1"/>
  <c r="V315" i="1" s="1"/>
  <c r="R316" i="1"/>
  <c r="W316" i="1"/>
  <c r="Y315" i="1"/>
  <c r="S316" i="1" l="1"/>
  <c r="U316" i="1" s="1"/>
  <c r="G303" i="1"/>
  <c r="X303" i="1"/>
  <c r="AC303" i="1"/>
  <c r="Q317" i="1"/>
  <c r="Z303" i="1"/>
  <c r="AA303" i="1" s="1"/>
  <c r="AD307" i="1"/>
  <c r="W317" i="1" l="1"/>
  <c r="R317" i="1"/>
  <c r="H303" i="1"/>
  <c r="I303" i="1"/>
  <c r="J303" i="1"/>
  <c r="K303" i="1"/>
  <c r="L303" i="1" s="1"/>
  <c r="M303" i="1" s="1"/>
  <c r="N303" i="1" s="1"/>
  <c r="O303" i="1" s="1"/>
  <c r="P308" i="1"/>
  <c r="T316" i="1"/>
  <c r="V316" i="1" s="1"/>
  <c r="AF303" i="1"/>
  <c r="AG303" i="1" s="1"/>
  <c r="AE303" i="1"/>
  <c r="F304" i="1" s="1"/>
  <c r="Y316" i="1"/>
  <c r="Q318" i="1" l="1"/>
  <c r="AC304" i="1"/>
  <c r="G304" i="1"/>
  <c r="X304" i="1"/>
  <c r="Z304" i="1"/>
  <c r="AA304" i="1" s="1"/>
  <c r="AD308" i="1"/>
  <c r="S317" i="1"/>
  <c r="U317" i="1" s="1"/>
  <c r="Y317" i="1" l="1"/>
  <c r="T317" i="1"/>
  <c r="V317" i="1" s="1"/>
  <c r="AF304" i="1"/>
  <c r="AG304" i="1" s="1"/>
  <c r="AE304" i="1"/>
  <c r="F305" i="1" s="1"/>
  <c r="P309" i="1"/>
  <c r="H304" i="1"/>
  <c r="I304" i="1"/>
  <c r="J304" i="1"/>
  <c r="K304" i="1"/>
  <c r="L304" i="1" s="1"/>
  <c r="M304" i="1" s="1"/>
  <c r="N304" i="1" s="1"/>
  <c r="O304" i="1" s="1"/>
  <c r="W318" i="1"/>
  <c r="R318" i="1"/>
  <c r="X305" i="1" l="1"/>
  <c r="AC305" i="1"/>
  <c r="G305" i="1"/>
  <c r="Q319" i="1"/>
  <c r="Z305" i="1"/>
  <c r="AA305" i="1" s="1"/>
  <c r="AD309" i="1"/>
  <c r="S318" i="1"/>
  <c r="U318" i="1" s="1"/>
  <c r="T318" i="1" l="1"/>
  <c r="V318" i="1" s="1"/>
  <c r="Y318" i="1"/>
  <c r="AF305" i="1"/>
  <c r="AG305" i="1" s="1"/>
  <c r="AE305" i="1"/>
  <c r="F306" i="1" s="1"/>
  <c r="R319" i="1"/>
  <c r="W319" i="1"/>
  <c r="I305" i="1"/>
  <c r="J305" i="1"/>
  <c r="K305" i="1"/>
  <c r="L305" i="1" s="1"/>
  <c r="M305" i="1" s="1"/>
  <c r="N305" i="1" s="1"/>
  <c r="O305" i="1" s="1"/>
  <c r="H305" i="1"/>
  <c r="P310" i="1"/>
  <c r="S319" i="1" l="1"/>
  <c r="U319" i="1" s="1"/>
  <c r="AC306" i="1"/>
  <c r="G306" i="1"/>
  <c r="X306" i="1"/>
  <c r="Q320" i="1"/>
  <c r="Z306" i="1"/>
  <c r="AA306" i="1" s="1"/>
  <c r="AD310" i="1"/>
  <c r="W320" i="1" l="1"/>
  <c r="R320" i="1"/>
  <c r="T319" i="1"/>
  <c r="V319" i="1" s="1"/>
  <c r="AF306" i="1"/>
  <c r="AG306" i="1" s="1"/>
  <c r="AE306" i="1"/>
  <c r="F307" i="1" s="1"/>
  <c r="H306" i="1"/>
  <c r="I306" i="1"/>
  <c r="J306" i="1"/>
  <c r="K306" i="1"/>
  <c r="L306" i="1" s="1"/>
  <c r="M306" i="1" s="1"/>
  <c r="N306" i="1" s="1"/>
  <c r="O306" i="1" s="1"/>
  <c r="P311" i="1"/>
  <c r="Y319" i="1"/>
  <c r="X307" i="1" l="1"/>
  <c r="AC307" i="1"/>
  <c r="G307" i="1"/>
  <c r="Q321" i="1"/>
  <c r="Z307" i="1"/>
  <c r="AA307" i="1" s="1"/>
  <c r="S320" i="1"/>
  <c r="U320" i="1" s="1"/>
  <c r="T320" i="1"/>
  <c r="AD311" i="1"/>
  <c r="V320" i="1"/>
  <c r="R321" i="1" l="1"/>
  <c r="W321" i="1"/>
  <c r="Y320" i="1"/>
  <c r="AF307" i="1"/>
  <c r="AG307" i="1" s="1"/>
  <c r="AE307" i="1"/>
  <c r="F308" i="1" s="1"/>
  <c r="K307" i="1"/>
  <c r="L307" i="1" s="1"/>
  <c r="M307" i="1" s="1"/>
  <c r="N307" i="1" s="1"/>
  <c r="O307" i="1" s="1"/>
  <c r="P312" i="1"/>
  <c r="I307" i="1"/>
  <c r="J307" i="1"/>
  <c r="H307" i="1"/>
  <c r="S321" i="1" l="1"/>
  <c r="U321" i="1" s="1"/>
  <c r="AD312" i="1"/>
  <c r="G308" i="1"/>
  <c r="X308" i="1"/>
  <c r="AC308" i="1"/>
  <c r="Q322" i="1"/>
  <c r="Z308" i="1"/>
  <c r="AA308" i="1" s="1"/>
  <c r="AF308" i="1" l="1"/>
  <c r="AG308" i="1" s="1"/>
  <c r="AE308" i="1"/>
  <c r="F309" i="1" s="1"/>
  <c r="R322" i="1"/>
  <c r="W322" i="1"/>
  <c r="H308" i="1"/>
  <c r="I308" i="1"/>
  <c r="J308" i="1"/>
  <c r="K308" i="1"/>
  <c r="L308" i="1" s="1"/>
  <c r="M308" i="1" s="1"/>
  <c r="N308" i="1" s="1"/>
  <c r="O308" i="1" s="1"/>
  <c r="P313" i="1"/>
  <c r="Y321" i="1"/>
  <c r="T321" i="1"/>
  <c r="V321" i="1" s="1"/>
  <c r="AC309" i="1" l="1"/>
  <c r="G309" i="1"/>
  <c r="X309" i="1"/>
  <c r="Q323" i="1"/>
  <c r="Z309" i="1"/>
  <c r="AA309" i="1" s="1"/>
  <c r="AD313" i="1"/>
  <c r="S322" i="1"/>
  <c r="U322" i="1" s="1"/>
  <c r="T322" i="1" l="1"/>
  <c r="V322" i="1" s="1"/>
  <c r="R323" i="1"/>
  <c r="W323" i="1"/>
  <c r="Y322" i="1"/>
  <c r="AF309" i="1"/>
  <c r="AG309" i="1" s="1"/>
  <c r="AE309" i="1"/>
  <c r="F310" i="1" s="1"/>
  <c r="H309" i="1"/>
  <c r="I309" i="1"/>
  <c r="P314" i="1"/>
  <c r="J309" i="1"/>
  <c r="K309" i="1"/>
  <c r="L309" i="1" s="1"/>
  <c r="M309" i="1" s="1"/>
  <c r="N309" i="1" s="1"/>
  <c r="O309" i="1" s="1"/>
  <c r="AD314" i="1" l="1"/>
  <c r="G310" i="1"/>
  <c r="X310" i="1"/>
  <c r="AC310" i="1"/>
  <c r="Q324" i="1"/>
  <c r="Z310" i="1"/>
  <c r="AA310" i="1" s="1"/>
  <c r="S323" i="1"/>
  <c r="U323" i="1" s="1"/>
  <c r="W324" i="1" l="1"/>
  <c r="R324" i="1"/>
  <c r="Y323" i="1"/>
  <c r="T323" i="1"/>
  <c r="V323" i="1" s="1"/>
  <c r="AF310" i="1"/>
  <c r="AG310" i="1" s="1"/>
  <c r="AE310" i="1"/>
  <c r="F311" i="1" s="1"/>
  <c r="H310" i="1"/>
  <c r="I310" i="1"/>
  <c r="K310" i="1"/>
  <c r="L310" i="1" s="1"/>
  <c r="M310" i="1" s="1"/>
  <c r="N310" i="1" s="1"/>
  <c r="O310" i="1" s="1"/>
  <c r="P315" i="1"/>
  <c r="J310" i="1"/>
  <c r="AD315" i="1" l="1"/>
  <c r="S324" i="1"/>
  <c r="U324" i="1" s="1"/>
  <c r="Q325" i="1"/>
  <c r="X311" i="1"/>
  <c r="AC311" i="1"/>
  <c r="G311" i="1"/>
  <c r="Z311" i="1"/>
  <c r="AA311" i="1" s="1"/>
  <c r="R325" i="1" l="1"/>
  <c r="W325" i="1"/>
  <c r="AF311" i="1"/>
  <c r="AG311" i="1" s="1"/>
  <c r="AE311" i="1"/>
  <c r="F312" i="1" s="1"/>
  <c r="H311" i="1"/>
  <c r="I311" i="1"/>
  <c r="J311" i="1"/>
  <c r="K311" i="1"/>
  <c r="L311" i="1" s="1"/>
  <c r="M311" i="1" s="1"/>
  <c r="N311" i="1" s="1"/>
  <c r="O311" i="1" s="1"/>
  <c r="P316" i="1"/>
  <c r="Y324" i="1"/>
  <c r="T324" i="1"/>
  <c r="V324" i="1" s="1"/>
  <c r="AD316" i="1" l="1"/>
  <c r="AC312" i="1"/>
  <c r="G312" i="1"/>
  <c r="Q326" i="1"/>
  <c r="X312" i="1"/>
  <c r="Z312" i="1"/>
  <c r="AA312" i="1" s="1"/>
  <c r="S325" i="1"/>
  <c r="U325" i="1" s="1"/>
  <c r="T325" i="1"/>
  <c r="V325" i="1" s="1"/>
  <c r="Y325" i="1" l="1"/>
  <c r="AF312" i="1"/>
  <c r="AG312" i="1" s="1"/>
  <c r="AE312" i="1"/>
  <c r="F313" i="1" s="1"/>
  <c r="J312" i="1"/>
  <c r="K312" i="1"/>
  <c r="L312" i="1" s="1"/>
  <c r="M312" i="1" s="1"/>
  <c r="N312" i="1" s="1"/>
  <c r="O312" i="1" s="1"/>
  <c r="I312" i="1"/>
  <c r="H312" i="1"/>
  <c r="P317" i="1"/>
  <c r="W326" i="1"/>
  <c r="R326" i="1"/>
  <c r="S326" i="1" l="1"/>
  <c r="U326" i="1" s="1"/>
  <c r="AD317" i="1"/>
  <c r="AC313" i="1"/>
  <c r="X313" i="1"/>
  <c r="Q327" i="1"/>
  <c r="G313" i="1"/>
  <c r="Z313" i="1"/>
  <c r="AA313" i="1" s="1"/>
  <c r="R327" i="1" l="1"/>
  <c r="W327" i="1"/>
  <c r="T326" i="1"/>
  <c r="V326" i="1" s="1"/>
  <c r="AF313" i="1"/>
  <c r="AG313" i="1" s="1"/>
  <c r="AE313" i="1"/>
  <c r="F314" i="1" s="1"/>
  <c r="J313" i="1"/>
  <c r="K313" i="1"/>
  <c r="L313" i="1" s="1"/>
  <c r="M313" i="1" s="1"/>
  <c r="N313" i="1" s="1"/>
  <c r="O313" i="1" s="1"/>
  <c r="H313" i="1"/>
  <c r="I313" i="1"/>
  <c r="P318" i="1"/>
  <c r="Y326" i="1"/>
  <c r="AD318" i="1" l="1"/>
  <c r="X314" i="1"/>
  <c r="AC314" i="1"/>
  <c r="G314" i="1"/>
  <c r="Q328" i="1"/>
  <c r="Z314" i="1"/>
  <c r="AA314" i="1" s="1"/>
  <c r="S327" i="1"/>
  <c r="U327" i="1" s="1"/>
  <c r="T327" i="1" l="1"/>
  <c r="V327" i="1" s="1"/>
  <c r="R328" i="1"/>
  <c r="W328" i="1"/>
  <c r="Y327" i="1"/>
  <c r="AF314" i="1"/>
  <c r="AG314" i="1" s="1"/>
  <c r="AE314" i="1"/>
  <c r="F315" i="1" s="1"/>
  <c r="K314" i="1"/>
  <c r="L314" i="1" s="1"/>
  <c r="M314" i="1" s="1"/>
  <c r="N314" i="1" s="1"/>
  <c r="O314" i="1" s="1"/>
  <c r="H314" i="1"/>
  <c r="I314" i="1"/>
  <c r="J314" i="1"/>
  <c r="P319" i="1"/>
  <c r="AD319" i="1" l="1"/>
  <c r="G315" i="1"/>
  <c r="X315" i="1"/>
  <c r="Q329" i="1"/>
  <c r="AC315" i="1"/>
  <c r="Z315" i="1"/>
  <c r="AA315" i="1" s="1"/>
  <c r="S328" i="1"/>
  <c r="U328" i="1" s="1"/>
  <c r="T328" i="1" l="1"/>
  <c r="V328" i="1" s="1"/>
  <c r="Y328" i="1"/>
  <c r="AF315" i="1"/>
  <c r="AG315" i="1" s="1"/>
  <c r="AE315" i="1"/>
  <c r="F316" i="1" s="1"/>
  <c r="H315" i="1"/>
  <c r="I315" i="1"/>
  <c r="J315" i="1"/>
  <c r="K315" i="1"/>
  <c r="L315" i="1" s="1"/>
  <c r="M315" i="1" s="1"/>
  <c r="N315" i="1" s="1"/>
  <c r="O315" i="1" s="1"/>
  <c r="P320" i="1"/>
  <c r="W329" i="1"/>
  <c r="R329" i="1"/>
  <c r="AD320" i="1" l="1"/>
  <c r="G316" i="1"/>
  <c r="AC316" i="1"/>
  <c r="Q330" i="1"/>
  <c r="X316" i="1"/>
  <c r="Z316" i="1"/>
  <c r="AA316" i="1" s="1"/>
  <c r="S329" i="1"/>
  <c r="U329" i="1" s="1"/>
  <c r="T329" i="1" l="1"/>
  <c r="V329" i="1" s="1"/>
  <c r="R330" i="1"/>
  <c r="W330" i="1"/>
  <c r="Y329" i="1"/>
  <c r="AF316" i="1"/>
  <c r="AG316" i="1" s="1"/>
  <c r="AE316" i="1"/>
  <c r="F317" i="1" s="1"/>
  <c r="H316" i="1"/>
  <c r="I316" i="1"/>
  <c r="J316" i="1"/>
  <c r="P321" i="1"/>
  <c r="K316" i="1"/>
  <c r="L316" i="1" s="1"/>
  <c r="M316" i="1" s="1"/>
  <c r="N316" i="1" s="1"/>
  <c r="O316" i="1" s="1"/>
  <c r="AD321" i="1" l="1"/>
  <c r="S330" i="1"/>
  <c r="U330" i="1" s="1"/>
  <c r="X317" i="1"/>
  <c r="G317" i="1"/>
  <c r="AC317" i="1"/>
  <c r="Q331" i="1"/>
  <c r="Z317" i="1"/>
  <c r="AA317" i="1" s="1"/>
  <c r="W331" i="1" l="1"/>
  <c r="R331" i="1"/>
  <c r="I317" i="1"/>
  <c r="J317" i="1"/>
  <c r="H317" i="1"/>
  <c r="K317" i="1"/>
  <c r="L317" i="1" s="1"/>
  <c r="M317" i="1" s="1"/>
  <c r="N317" i="1" s="1"/>
  <c r="O317" i="1" s="1"/>
  <c r="P322" i="1"/>
  <c r="T330" i="1"/>
  <c r="V330" i="1" s="1"/>
  <c r="AF317" i="1"/>
  <c r="AG317" i="1" s="1"/>
  <c r="AE317" i="1"/>
  <c r="F318" i="1" s="1"/>
  <c r="Y330" i="1"/>
  <c r="AD322" i="1" l="1"/>
  <c r="S331" i="1"/>
  <c r="U331" i="1" s="1"/>
  <c r="AC318" i="1"/>
  <c r="Q332" i="1"/>
  <c r="X318" i="1"/>
  <c r="G318" i="1"/>
  <c r="Z318" i="1"/>
  <c r="AA318" i="1" s="1"/>
  <c r="R332" i="1" l="1"/>
  <c r="W332" i="1"/>
  <c r="T331" i="1"/>
  <c r="V331" i="1" s="1"/>
  <c r="AF318" i="1"/>
  <c r="AG318" i="1" s="1"/>
  <c r="AE318" i="1"/>
  <c r="F319" i="1" s="1"/>
  <c r="I318" i="1"/>
  <c r="K318" i="1"/>
  <c r="L318" i="1" s="1"/>
  <c r="M318" i="1" s="1"/>
  <c r="N318" i="1" s="1"/>
  <c r="O318" i="1" s="1"/>
  <c r="J318" i="1"/>
  <c r="H318" i="1"/>
  <c r="P323" i="1"/>
  <c r="Y331" i="1"/>
  <c r="AD323" i="1" l="1"/>
  <c r="X319" i="1"/>
  <c r="G319" i="1"/>
  <c r="Q333" i="1"/>
  <c r="AC319" i="1"/>
  <c r="Z319" i="1"/>
  <c r="AA319" i="1" s="1"/>
  <c r="S332" i="1"/>
  <c r="U332" i="1" s="1"/>
  <c r="Y332" i="1" l="1"/>
  <c r="T332" i="1"/>
  <c r="V332" i="1" s="1"/>
  <c r="AF319" i="1"/>
  <c r="AG319" i="1" s="1"/>
  <c r="AE319" i="1"/>
  <c r="F320" i="1" s="1"/>
  <c r="J319" i="1"/>
  <c r="H319" i="1"/>
  <c r="I319" i="1"/>
  <c r="K319" i="1"/>
  <c r="L319" i="1" s="1"/>
  <c r="M319" i="1" s="1"/>
  <c r="N319" i="1" s="1"/>
  <c r="O319" i="1" s="1"/>
  <c r="P324" i="1"/>
  <c r="W333" i="1"/>
  <c r="R333" i="1"/>
  <c r="S333" i="1" l="1"/>
  <c r="U333" i="1" s="1"/>
  <c r="AD324" i="1"/>
  <c r="G320" i="1"/>
  <c r="AC320" i="1"/>
  <c r="X320" i="1"/>
  <c r="Q334" i="1"/>
  <c r="Z320" i="1"/>
  <c r="AA320" i="1" s="1"/>
  <c r="R334" i="1" l="1"/>
  <c r="W334" i="1"/>
  <c r="K320" i="1"/>
  <c r="L320" i="1" s="1"/>
  <c r="M320" i="1" s="1"/>
  <c r="N320" i="1" s="1"/>
  <c r="O320" i="1" s="1"/>
  <c r="H320" i="1"/>
  <c r="I320" i="1"/>
  <c r="J320" i="1"/>
  <c r="P325" i="1"/>
  <c r="T333" i="1"/>
  <c r="V333" i="1" s="1"/>
  <c r="AF320" i="1"/>
  <c r="AG320" i="1" s="1"/>
  <c r="AE320" i="1"/>
  <c r="F321" i="1" s="1"/>
  <c r="Y333" i="1"/>
  <c r="X321" i="1" l="1"/>
  <c r="AC321" i="1"/>
  <c r="Q335" i="1"/>
  <c r="G321" i="1"/>
  <c r="Z321" i="1"/>
  <c r="AA321" i="1" s="1"/>
  <c r="AD325" i="1"/>
  <c r="S334" i="1"/>
  <c r="U334" i="1" s="1"/>
  <c r="T334" i="1" l="1"/>
  <c r="V334" i="1" s="1"/>
  <c r="Y334" i="1"/>
  <c r="AF321" i="1"/>
  <c r="AG321" i="1" s="1"/>
  <c r="AE321" i="1"/>
  <c r="F322" i="1" s="1"/>
  <c r="H321" i="1"/>
  <c r="K321" i="1"/>
  <c r="L321" i="1" s="1"/>
  <c r="M321" i="1" s="1"/>
  <c r="N321" i="1" s="1"/>
  <c r="O321" i="1" s="1"/>
  <c r="I321" i="1"/>
  <c r="J321" i="1"/>
  <c r="P326" i="1"/>
  <c r="R335" i="1"/>
  <c r="W335" i="1"/>
  <c r="S335" i="1" l="1"/>
  <c r="U335" i="1" s="1"/>
  <c r="AD326" i="1"/>
  <c r="G322" i="1"/>
  <c r="X322" i="1"/>
  <c r="AC322" i="1"/>
  <c r="Q336" i="1"/>
  <c r="Z322" i="1"/>
  <c r="AA322" i="1" s="1"/>
  <c r="R336" i="1" l="1"/>
  <c r="W336" i="1"/>
  <c r="T335" i="1"/>
  <c r="V335" i="1" s="1"/>
  <c r="AF322" i="1"/>
  <c r="AG322" i="1" s="1"/>
  <c r="AE322" i="1"/>
  <c r="F323" i="1" s="1"/>
  <c r="I322" i="1"/>
  <c r="H322" i="1"/>
  <c r="J322" i="1"/>
  <c r="K322" i="1"/>
  <c r="L322" i="1" s="1"/>
  <c r="M322" i="1" s="1"/>
  <c r="N322" i="1" s="1"/>
  <c r="O322" i="1" s="1"/>
  <c r="P327" i="1"/>
  <c r="Y335" i="1"/>
  <c r="AD327" i="1" l="1"/>
  <c r="G323" i="1"/>
  <c r="X323" i="1"/>
  <c r="Q337" i="1"/>
  <c r="AC323" i="1"/>
  <c r="Z323" i="1"/>
  <c r="AA323" i="1" s="1"/>
  <c r="S336" i="1"/>
  <c r="U336" i="1" s="1"/>
  <c r="W337" i="1" l="1"/>
  <c r="R337" i="1"/>
  <c r="Y336" i="1"/>
  <c r="T336" i="1"/>
  <c r="V336" i="1" s="1"/>
  <c r="AF323" i="1"/>
  <c r="AG323" i="1" s="1"/>
  <c r="AE323" i="1"/>
  <c r="F324" i="1" s="1"/>
  <c r="H323" i="1"/>
  <c r="J323" i="1"/>
  <c r="I323" i="1"/>
  <c r="K323" i="1"/>
  <c r="L323" i="1" s="1"/>
  <c r="M323" i="1" s="1"/>
  <c r="N323" i="1" s="1"/>
  <c r="O323" i="1" s="1"/>
  <c r="P328" i="1"/>
  <c r="S337" i="1" l="1"/>
  <c r="U337" i="1" s="1"/>
  <c r="AD328" i="1"/>
  <c r="G324" i="1"/>
  <c r="X324" i="1"/>
  <c r="AC324" i="1"/>
  <c r="Q338" i="1"/>
  <c r="Z324" i="1"/>
  <c r="AA324" i="1" s="1"/>
  <c r="W338" i="1" l="1"/>
  <c r="R338" i="1"/>
  <c r="Y337" i="1"/>
  <c r="AF324" i="1"/>
  <c r="AG324" i="1" s="1"/>
  <c r="AE324" i="1"/>
  <c r="F325" i="1" s="1"/>
  <c r="H324" i="1"/>
  <c r="I324" i="1"/>
  <c r="J324" i="1"/>
  <c r="K324" i="1"/>
  <c r="L324" i="1" s="1"/>
  <c r="M324" i="1" s="1"/>
  <c r="N324" i="1" s="1"/>
  <c r="O324" i="1" s="1"/>
  <c r="P329" i="1"/>
  <c r="T337" i="1"/>
  <c r="V337" i="1" s="1"/>
  <c r="AD329" i="1" l="1"/>
  <c r="S338" i="1"/>
  <c r="U338" i="1" s="1"/>
  <c r="Q339" i="1"/>
  <c r="AC325" i="1"/>
  <c r="G325" i="1"/>
  <c r="X325" i="1"/>
  <c r="Z325" i="1"/>
  <c r="AA325" i="1" s="1"/>
  <c r="T338" i="1" l="1"/>
  <c r="V338" i="1" s="1"/>
  <c r="R339" i="1"/>
  <c r="W339" i="1"/>
  <c r="AF325" i="1"/>
  <c r="AG325" i="1" s="1"/>
  <c r="AE325" i="1"/>
  <c r="F326" i="1" s="1"/>
  <c r="H325" i="1"/>
  <c r="I325" i="1"/>
  <c r="J325" i="1"/>
  <c r="K325" i="1"/>
  <c r="L325" i="1" s="1"/>
  <c r="M325" i="1" s="1"/>
  <c r="N325" i="1" s="1"/>
  <c r="O325" i="1" s="1"/>
  <c r="P330" i="1"/>
  <c r="Y338" i="1"/>
  <c r="AD330" i="1" l="1"/>
  <c r="X326" i="1"/>
  <c r="Q340" i="1"/>
  <c r="AC326" i="1"/>
  <c r="G326" i="1"/>
  <c r="Z326" i="1"/>
  <c r="AA326" i="1" s="1"/>
  <c r="S339" i="1"/>
  <c r="U339" i="1" s="1"/>
  <c r="T339" i="1" l="1"/>
  <c r="V339" i="1" s="1"/>
  <c r="R340" i="1"/>
  <c r="W340" i="1"/>
  <c r="Y339" i="1"/>
  <c r="AF326" i="1"/>
  <c r="AG326" i="1" s="1"/>
  <c r="AE326" i="1"/>
  <c r="F327" i="1" s="1"/>
  <c r="J326" i="1"/>
  <c r="K326" i="1"/>
  <c r="L326" i="1" s="1"/>
  <c r="M326" i="1" s="1"/>
  <c r="N326" i="1" s="1"/>
  <c r="O326" i="1" s="1"/>
  <c r="H326" i="1"/>
  <c r="I326" i="1"/>
  <c r="P331" i="1"/>
  <c r="AC327" i="1" l="1"/>
  <c r="G327" i="1"/>
  <c r="X327" i="1"/>
  <c r="Q341" i="1"/>
  <c r="Z327" i="1"/>
  <c r="AA327" i="1" s="1"/>
  <c r="S340" i="1"/>
  <c r="U340" i="1" s="1"/>
  <c r="T340" i="1"/>
  <c r="AD331" i="1"/>
  <c r="V340" i="1"/>
  <c r="R341" i="1" l="1"/>
  <c r="W341" i="1"/>
  <c r="Y340" i="1"/>
  <c r="AF327" i="1"/>
  <c r="AG327" i="1" s="1"/>
  <c r="AE327" i="1"/>
  <c r="F328" i="1" s="1"/>
  <c r="H327" i="1"/>
  <c r="I327" i="1"/>
  <c r="J327" i="1"/>
  <c r="K327" i="1"/>
  <c r="L327" i="1" s="1"/>
  <c r="M327" i="1" s="1"/>
  <c r="N327" i="1" s="1"/>
  <c r="O327" i="1" s="1"/>
  <c r="P332" i="1"/>
  <c r="X328" i="1" l="1"/>
  <c r="AC328" i="1"/>
  <c r="G328" i="1"/>
  <c r="Q342" i="1"/>
  <c r="Z328" i="1"/>
  <c r="AA328" i="1" s="1"/>
  <c r="S341" i="1"/>
  <c r="U341" i="1" s="1"/>
  <c r="T341" i="1"/>
  <c r="V341" i="1" s="1"/>
  <c r="AD332" i="1"/>
  <c r="Y341" i="1" l="1"/>
  <c r="AF328" i="1"/>
  <c r="AG328" i="1" s="1"/>
  <c r="AE328" i="1"/>
  <c r="F329" i="1" s="1"/>
  <c r="R342" i="1"/>
  <c r="W342" i="1"/>
  <c r="P333" i="1"/>
  <c r="H328" i="1"/>
  <c r="I328" i="1"/>
  <c r="J328" i="1"/>
  <c r="K328" i="1"/>
  <c r="L328" i="1" s="1"/>
  <c r="M328" i="1" s="1"/>
  <c r="N328" i="1" s="1"/>
  <c r="O328" i="1" s="1"/>
  <c r="AD333" i="1" l="1"/>
  <c r="S342" i="1"/>
  <c r="U342" i="1" s="1"/>
  <c r="G329" i="1"/>
  <c r="X329" i="1"/>
  <c r="AC329" i="1"/>
  <c r="Q343" i="1"/>
  <c r="Z329" i="1"/>
  <c r="AA329" i="1" s="1"/>
  <c r="W343" i="1" l="1"/>
  <c r="R343" i="1"/>
  <c r="H329" i="1"/>
  <c r="I329" i="1"/>
  <c r="J329" i="1"/>
  <c r="K329" i="1"/>
  <c r="L329" i="1" s="1"/>
  <c r="M329" i="1" s="1"/>
  <c r="N329" i="1" s="1"/>
  <c r="O329" i="1" s="1"/>
  <c r="P334" i="1"/>
  <c r="AF329" i="1"/>
  <c r="AG329" i="1" s="1"/>
  <c r="AE329" i="1"/>
  <c r="F330" i="1" s="1"/>
  <c r="Y342" i="1"/>
  <c r="T342" i="1"/>
  <c r="V342" i="1" s="1"/>
  <c r="AC330" i="1" l="1"/>
  <c r="G330" i="1"/>
  <c r="X330" i="1"/>
  <c r="Q344" i="1"/>
  <c r="Z330" i="1"/>
  <c r="AA330" i="1" s="1"/>
  <c r="S343" i="1"/>
  <c r="U343" i="1" s="1"/>
  <c r="AD334" i="1"/>
  <c r="Y343" i="1" l="1"/>
  <c r="T343" i="1"/>
  <c r="V343" i="1" s="1"/>
  <c r="AF330" i="1"/>
  <c r="AG330" i="1" s="1"/>
  <c r="AE330" i="1"/>
  <c r="F331" i="1" s="1"/>
  <c r="W344" i="1"/>
  <c r="R344" i="1"/>
  <c r="H330" i="1"/>
  <c r="I330" i="1"/>
  <c r="J330" i="1"/>
  <c r="K330" i="1"/>
  <c r="L330" i="1" s="1"/>
  <c r="M330" i="1" s="1"/>
  <c r="N330" i="1" s="1"/>
  <c r="O330" i="1" s="1"/>
  <c r="P335" i="1"/>
  <c r="X331" i="1" l="1"/>
  <c r="Q345" i="1"/>
  <c r="AC331" i="1"/>
  <c r="G331" i="1"/>
  <c r="Z331" i="1"/>
  <c r="AA331" i="1" s="1"/>
  <c r="S344" i="1"/>
  <c r="U344" i="1" s="1"/>
  <c r="T344" i="1"/>
  <c r="V344" i="1" s="1"/>
  <c r="AD335" i="1"/>
  <c r="Y344" i="1" l="1"/>
  <c r="AF331" i="1"/>
  <c r="AG331" i="1" s="1"/>
  <c r="AE331" i="1"/>
  <c r="F332" i="1" s="1"/>
  <c r="I331" i="1"/>
  <c r="J331" i="1"/>
  <c r="K331" i="1"/>
  <c r="L331" i="1" s="1"/>
  <c r="M331" i="1" s="1"/>
  <c r="N331" i="1" s="1"/>
  <c r="O331" i="1" s="1"/>
  <c r="H331" i="1"/>
  <c r="P336" i="1"/>
  <c r="R345" i="1"/>
  <c r="W345" i="1"/>
  <c r="S345" i="1" l="1"/>
  <c r="U345" i="1" s="1"/>
  <c r="AD336" i="1"/>
  <c r="AC332" i="1"/>
  <c r="G332" i="1"/>
  <c r="X332" i="1"/>
  <c r="Q346" i="1"/>
  <c r="Z332" i="1"/>
  <c r="AA332" i="1" s="1"/>
  <c r="T345" i="1" l="1"/>
  <c r="V345" i="1" s="1"/>
  <c r="R346" i="1"/>
  <c r="W346" i="1"/>
  <c r="AF332" i="1"/>
  <c r="AG332" i="1" s="1"/>
  <c r="AE332" i="1"/>
  <c r="F333" i="1" s="1"/>
  <c r="H332" i="1"/>
  <c r="I332" i="1"/>
  <c r="J332" i="1"/>
  <c r="K332" i="1"/>
  <c r="L332" i="1" s="1"/>
  <c r="M332" i="1" s="1"/>
  <c r="N332" i="1" s="1"/>
  <c r="O332" i="1" s="1"/>
  <c r="P337" i="1"/>
  <c r="Y345" i="1"/>
  <c r="AD337" i="1" l="1"/>
  <c r="X333" i="1"/>
  <c r="AC333" i="1"/>
  <c r="G333" i="1"/>
  <c r="Q347" i="1"/>
  <c r="Z333" i="1"/>
  <c r="AA333" i="1" s="1"/>
  <c r="S346" i="1"/>
  <c r="U346" i="1" s="1"/>
  <c r="T346" i="1"/>
  <c r="V346" i="1" s="1"/>
  <c r="Y346" i="1" l="1"/>
  <c r="AF333" i="1"/>
  <c r="AG333" i="1" s="1"/>
  <c r="AE333" i="1"/>
  <c r="F334" i="1" s="1"/>
  <c r="K333" i="1"/>
  <c r="L333" i="1" s="1"/>
  <c r="M333" i="1" s="1"/>
  <c r="N333" i="1" s="1"/>
  <c r="O333" i="1" s="1"/>
  <c r="H333" i="1"/>
  <c r="I333" i="1"/>
  <c r="J333" i="1"/>
  <c r="P338" i="1"/>
  <c r="R347" i="1"/>
  <c r="W347" i="1"/>
  <c r="S347" i="1" l="1"/>
  <c r="U347" i="1" s="1"/>
  <c r="AD338" i="1"/>
  <c r="G334" i="1"/>
  <c r="X334" i="1"/>
  <c r="AC334" i="1"/>
  <c r="Q348" i="1"/>
  <c r="Z334" i="1"/>
  <c r="AA334" i="1" s="1"/>
  <c r="R348" i="1" l="1"/>
  <c r="W348" i="1"/>
  <c r="Y347" i="1"/>
  <c r="AF334" i="1"/>
  <c r="AG334" i="1" s="1"/>
  <c r="AE334" i="1"/>
  <c r="F335" i="1" s="1"/>
  <c r="H334" i="1"/>
  <c r="J334" i="1"/>
  <c r="K334" i="1"/>
  <c r="L334" i="1" s="1"/>
  <c r="M334" i="1" s="1"/>
  <c r="N334" i="1" s="1"/>
  <c r="O334" i="1" s="1"/>
  <c r="P339" i="1"/>
  <c r="I334" i="1"/>
  <c r="T347" i="1"/>
  <c r="V347" i="1" s="1"/>
  <c r="AD339" i="1" l="1"/>
  <c r="G335" i="1"/>
  <c r="X335" i="1"/>
  <c r="AC335" i="1"/>
  <c r="Q349" i="1"/>
  <c r="Z335" i="1"/>
  <c r="AA335" i="1" s="1"/>
  <c r="S348" i="1"/>
  <c r="U348" i="1" s="1"/>
  <c r="T348" i="1" l="1"/>
  <c r="V348" i="1" s="1"/>
  <c r="Y348" i="1"/>
  <c r="AF335" i="1"/>
  <c r="AG335" i="1" s="1"/>
  <c r="AE335" i="1"/>
  <c r="F336" i="1" s="1"/>
  <c r="R349" i="1"/>
  <c r="W349" i="1"/>
  <c r="H335" i="1"/>
  <c r="I335" i="1"/>
  <c r="J335" i="1"/>
  <c r="K335" i="1"/>
  <c r="L335" i="1" s="1"/>
  <c r="M335" i="1" s="1"/>
  <c r="N335" i="1" s="1"/>
  <c r="O335" i="1" s="1"/>
  <c r="P340" i="1"/>
  <c r="S349" i="1" l="1"/>
  <c r="U349" i="1" s="1"/>
  <c r="Q350" i="1"/>
  <c r="G336" i="1"/>
  <c r="X336" i="1"/>
  <c r="AC336" i="1"/>
  <c r="Z336" i="1"/>
  <c r="AA336" i="1" s="1"/>
  <c r="AD340" i="1"/>
  <c r="T349" i="1" l="1"/>
  <c r="V349" i="1" s="1"/>
  <c r="AF336" i="1"/>
  <c r="AG336" i="1" s="1"/>
  <c r="AE336" i="1"/>
  <c r="F337" i="1" s="1"/>
  <c r="H336" i="1"/>
  <c r="I336" i="1"/>
  <c r="J336" i="1"/>
  <c r="P341" i="1"/>
  <c r="K336" i="1"/>
  <c r="L336" i="1" s="1"/>
  <c r="M336" i="1" s="1"/>
  <c r="N336" i="1" s="1"/>
  <c r="O336" i="1" s="1"/>
  <c r="W350" i="1"/>
  <c r="R350" i="1"/>
  <c r="Y349" i="1"/>
  <c r="S350" i="1" l="1"/>
  <c r="U350" i="1" s="1"/>
  <c r="AD341" i="1"/>
  <c r="X337" i="1"/>
  <c r="AC337" i="1"/>
  <c r="G337" i="1"/>
  <c r="Q351" i="1"/>
  <c r="Z337" i="1"/>
  <c r="AA337" i="1" s="1"/>
  <c r="AF337" i="1" l="1"/>
  <c r="AG337" i="1" s="1"/>
  <c r="AE337" i="1"/>
  <c r="F338" i="1" s="1"/>
  <c r="Y350" i="1"/>
  <c r="R351" i="1"/>
  <c r="W351" i="1"/>
  <c r="H337" i="1"/>
  <c r="I337" i="1"/>
  <c r="J337" i="1"/>
  <c r="K337" i="1"/>
  <c r="L337" i="1" s="1"/>
  <c r="M337" i="1" s="1"/>
  <c r="N337" i="1" s="1"/>
  <c r="O337" i="1" s="1"/>
  <c r="P342" i="1"/>
  <c r="T350" i="1"/>
  <c r="V350" i="1" s="1"/>
  <c r="AD342" i="1" l="1"/>
  <c r="S351" i="1"/>
  <c r="U351" i="1" s="1"/>
  <c r="AC338" i="1"/>
  <c r="Q352" i="1"/>
  <c r="X338" i="1"/>
  <c r="G338" i="1"/>
  <c r="Z338" i="1"/>
  <c r="AA338" i="1" s="1"/>
  <c r="AF338" i="1" l="1"/>
  <c r="AG338" i="1" s="1"/>
  <c r="AE338" i="1"/>
  <c r="F339" i="1" s="1"/>
  <c r="J338" i="1"/>
  <c r="K338" i="1"/>
  <c r="L338" i="1" s="1"/>
  <c r="M338" i="1" s="1"/>
  <c r="N338" i="1" s="1"/>
  <c r="O338" i="1" s="1"/>
  <c r="I338" i="1"/>
  <c r="H338" i="1"/>
  <c r="P343" i="1"/>
  <c r="Y351" i="1"/>
  <c r="R352" i="1"/>
  <c r="W352" i="1"/>
  <c r="T351" i="1"/>
  <c r="V351" i="1" s="1"/>
  <c r="S352" i="1" l="1"/>
  <c r="U352" i="1" s="1"/>
  <c r="AD343" i="1"/>
  <c r="AC339" i="1"/>
  <c r="X339" i="1"/>
  <c r="G339" i="1"/>
  <c r="Q353" i="1"/>
  <c r="Z339" i="1"/>
  <c r="AA339" i="1" s="1"/>
  <c r="W353" i="1" l="1"/>
  <c r="R353" i="1"/>
  <c r="Y352" i="1"/>
  <c r="AF339" i="1"/>
  <c r="AG339" i="1" s="1"/>
  <c r="AE339" i="1"/>
  <c r="F340" i="1" s="1"/>
  <c r="P344" i="1"/>
  <c r="J339" i="1"/>
  <c r="K339" i="1"/>
  <c r="L339" i="1" s="1"/>
  <c r="M339" i="1" s="1"/>
  <c r="N339" i="1" s="1"/>
  <c r="O339" i="1" s="1"/>
  <c r="H339" i="1"/>
  <c r="I339" i="1"/>
  <c r="T352" i="1"/>
  <c r="V352" i="1" s="1"/>
  <c r="AD344" i="1" l="1"/>
  <c r="S353" i="1"/>
  <c r="U353" i="1" s="1"/>
  <c r="X340" i="1"/>
  <c r="G340" i="1"/>
  <c r="Q354" i="1"/>
  <c r="AC340" i="1"/>
  <c r="Z340" i="1"/>
  <c r="AA340" i="1" s="1"/>
  <c r="T353" i="1" l="1"/>
  <c r="V353" i="1" s="1"/>
  <c r="R354" i="1"/>
  <c r="W354" i="1"/>
  <c r="AF340" i="1"/>
  <c r="AG340" i="1" s="1"/>
  <c r="AE340" i="1"/>
  <c r="F341" i="1" s="1"/>
  <c r="P345" i="1"/>
  <c r="H340" i="1"/>
  <c r="I340" i="1"/>
  <c r="J340" i="1"/>
  <c r="K340" i="1"/>
  <c r="L340" i="1" s="1"/>
  <c r="M340" i="1" s="1"/>
  <c r="N340" i="1" s="1"/>
  <c r="O340" i="1" s="1"/>
  <c r="Y353" i="1"/>
  <c r="G341" i="1" l="1"/>
  <c r="X341" i="1"/>
  <c r="AC341" i="1"/>
  <c r="Q355" i="1"/>
  <c r="Z341" i="1"/>
  <c r="AA341" i="1" s="1"/>
  <c r="AD345" i="1"/>
  <c r="S354" i="1"/>
  <c r="U354" i="1" s="1"/>
  <c r="T354" i="1" l="1"/>
  <c r="V354" i="1" s="1"/>
  <c r="Y354" i="1"/>
  <c r="AF341" i="1"/>
  <c r="AG341" i="1" s="1"/>
  <c r="AE341" i="1"/>
  <c r="F342" i="1" s="1"/>
  <c r="H341" i="1"/>
  <c r="I341" i="1"/>
  <c r="J341" i="1"/>
  <c r="K341" i="1"/>
  <c r="L341" i="1" s="1"/>
  <c r="M341" i="1" s="1"/>
  <c r="N341" i="1" s="1"/>
  <c r="O341" i="1" s="1"/>
  <c r="P346" i="1"/>
  <c r="R355" i="1"/>
  <c r="W355" i="1"/>
  <c r="S355" i="1" l="1"/>
  <c r="U355" i="1" s="1"/>
  <c r="X342" i="1"/>
  <c r="G342" i="1"/>
  <c r="AC342" i="1"/>
  <c r="Q356" i="1"/>
  <c r="Z342" i="1"/>
  <c r="AA342" i="1" s="1"/>
  <c r="AD346" i="1"/>
  <c r="T355" i="1" l="1"/>
  <c r="V355" i="1" s="1"/>
  <c r="AF342" i="1"/>
  <c r="AG342" i="1" s="1"/>
  <c r="AE342" i="1"/>
  <c r="F343" i="1" s="1"/>
  <c r="W356" i="1"/>
  <c r="R356" i="1"/>
  <c r="H342" i="1"/>
  <c r="I342" i="1"/>
  <c r="P347" i="1"/>
  <c r="J342" i="1"/>
  <c r="K342" i="1"/>
  <c r="L342" i="1" s="1"/>
  <c r="M342" i="1" s="1"/>
  <c r="N342" i="1" s="1"/>
  <c r="O342" i="1" s="1"/>
  <c r="Y355" i="1"/>
  <c r="S356" i="1" l="1"/>
  <c r="U356" i="1" s="1"/>
  <c r="T356" i="1"/>
  <c r="V356" i="1" s="1"/>
  <c r="X343" i="1"/>
  <c r="G343" i="1"/>
  <c r="Q357" i="1"/>
  <c r="AC343" i="1"/>
  <c r="Z343" i="1"/>
  <c r="AA343" i="1" s="1"/>
  <c r="AD347" i="1"/>
  <c r="AF343" i="1" l="1"/>
  <c r="AG343" i="1" s="1"/>
  <c r="AE343" i="1"/>
  <c r="F344" i="1" s="1"/>
  <c r="I343" i="1"/>
  <c r="J343" i="1"/>
  <c r="H343" i="1"/>
  <c r="P348" i="1"/>
  <c r="K343" i="1"/>
  <c r="L343" i="1" s="1"/>
  <c r="M343" i="1" s="1"/>
  <c r="N343" i="1" s="1"/>
  <c r="O343" i="1" s="1"/>
  <c r="R357" i="1"/>
  <c r="W357" i="1"/>
  <c r="Y356" i="1"/>
  <c r="S357" i="1" l="1"/>
  <c r="U357" i="1" s="1"/>
  <c r="AD348" i="1"/>
  <c r="AC344" i="1"/>
  <c r="G344" i="1"/>
  <c r="Q358" i="1"/>
  <c r="X344" i="1"/>
  <c r="Z344" i="1"/>
  <c r="AA344" i="1" s="1"/>
  <c r="W358" i="1" l="1"/>
  <c r="R358" i="1"/>
  <c r="T357" i="1"/>
  <c r="V357" i="1" s="1"/>
  <c r="AF344" i="1"/>
  <c r="AG344" i="1" s="1"/>
  <c r="AE344" i="1"/>
  <c r="F345" i="1" s="1"/>
  <c r="J344" i="1"/>
  <c r="K344" i="1"/>
  <c r="L344" i="1" s="1"/>
  <c r="M344" i="1" s="1"/>
  <c r="N344" i="1" s="1"/>
  <c r="O344" i="1" s="1"/>
  <c r="H344" i="1"/>
  <c r="I344" i="1"/>
  <c r="P349" i="1"/>
  <c r="Y357" i="1"/>
  <c r="AD349" i="1" l="1"/>
  <c r="X345" i="1"/>
  <c r="Q359" i="1"/>
  <c r="AC345" i="1"/>
  <c r="G345" i="1"/>
  <c r="Z345" i="1"/>
  <c r="AA345" i="1" s="1"/>
  <c r="S358" i="1"/>
  <c r="U358" i="1" s="1"/>
  <c r="AF345" i="1" l="1"/>
  <c r="AG345" i="1" s="1"/>
  <c r="AE345" i="1"/>
  <c r="F346" i="1" s="1"/>
  <c r="Y358" i="1"/>
  <c r="T358" i="1"/>
  <c r="V358" i="1" s="1"/>
  <c r="J345" i="1"/>
  <c r="K345" i="1"/>
  <c r="L345" i="1" s="1"/>
  <c r="M345" i="1" s="1"/>
  <c r="N345" i="1" s="1"/>
  <c r="O345" i="1" s="1"/>
  <c r="P350" i="1"/>
  <c r="H345" i="1"/>
  <c r="I345" i="1"/>
  <c r="R359" i="1"/>
  <c r="W359" i="1"/>
  <c r="S359" i="1" l="1"/>
  <c r="U359" i="1" s="1"/>
  <c r="AD350" i="1"/>
  <c r="G346" i="1"/>
  <c r="AC346" i="1"/>
  <c r="Q360" i="1"/>
  <c r="X346" i="1"/>
  <c r="Z346" i="1"/>
  <c r="AA346" i="1" s="1"/>
  <c r="W360" i="1" l="1"/>
  <c r="R360" i="1"/>
  <c r="K346" i="1"/>
  <c r="L346" i="1" s="1"/>
  <c r="M346" i="1" s="1"/>
  <c r="N346" i="1" s="1"/>
  <c r="O346" i="1" s="1"/>
  <c r="H346" i="1"/>
  <c r="P351" i="1"/>
  <c r="I346" i="1"/>
  <c r="J346" i="1"/>
  <c r="T359" i="1"/>
  <c r="V359" i="1" s="1"/>
  <c r="AF346" i="1"/>
  <c r="AG346" i="1" s="1"/>
  <c r="AE346" i="1"/>
  <c r="F347" i="1" s="1"/>
  <c r="Y359" i="1"/>
  <c r="AD351" i="1" l="1"/>
  <c r="AC347" i="1"/>
  <c r="G347" i="1"/>
  <c r="X347" i="1"/>
  <c r="Q361" i="1"/>
  <c r="Z347" i="1"/>
  <c r="AA347" i="1" s="1"/>
  <c r="S360" i="1"/>
  <c r="U360" i="1" s="1"/>
  <c r="Y360" i="1" l="1"/>
  <c r="T360" i="1"/>
  <c r="V360" i="1" s="1"/>
  <c r="AF347" i="1"/>
  <c r="AG347" i="1" s="1"/>
  <c r="AE347" i="1"/>
  <c r="F348" i="1" s="1"/>
  <c r="R361" i="1"/>
  <c r="W361" i="1"/>
  <c r="H347" i="1"/>
  <c r="K347" i="1"/>
  <c r="L347" i="1" s="1"/>
  <c r="M347" i="1" s="1"/>
  <c r="N347" i="1" s="1"/>
  <c r="O347" i="1" s="1"/>
  <c r="I347" i="1"/>
  <c r="J347" i="1"/>
  <c r="P352" i="1"/>
  <c r="AC348" i="1" l="1"/>
  <c r="G348" i="1"/>
  <c r="X348" i="1"/>
  <c r="Q362" i="1"/>
  <c r="Z348" i="1"/>
  <c r="AA348" i="1" s="1"/>
  <c r="S361" i="1"/>
  <c r="U361" i="1" s="1"/>
  <c r="AD352" i="1"/>
  <c r="T361" i="1" l="1"/>
  <c r="V361" i="1" s="1"/>
  <c r="AF348" i="1"/>
  <c r="AG348" i="1" s="1"/>
  <c r="AE348" i="1"/>
  <c r="F349" i="1" s="1"/>
  <c r="Y361" i="1"/>
  <c r="R362" i="1"/>
  <c r="W362" i="1"/>
  <c r="I348" i="1"/>
  <c r="K348" i="1"/>
  <c r="L348" i="1" s="1"/>
  <c r="M348" i="1" s="1"/>
  <c r="N348" i="1" s="1"/>
  <c r="O348" i="1" s="1"/>
  <c r="P353" i="1"/>
  <c r="H348" i="1"/>
  <c r="J348" i="1"/>
  <c r="AD353" i="1" l="1"/>
  <c r="S362" i="1"/>
  <c r="U362" i="1" s="1"/>
  <c r="AC349" i="1"/>
  <c r="G349" i="1"/>
  <c r="Q363" i="1"/>
  <c r="X349" i="1"/>
  <c r="Z349" i="1"/>
  <c r="AA349" i="1" s="1"/>
  <c r="T362" i="1" l="1"/>
  <c r="V362" i="1" s="1"/>
  <c r="W363" i="1"/>
  <c r="R363" i="1"/>
  <c r="AF349" i="1"/>
  <c r="AG349" i="1" s="1"/>
  <c r="AE349" i="1"/>
  <c r="F350" i="1" s="1"/>
  <c r="J349" i="1"/>
  <c r="K349" i="1"/>
  <c r="L349" i="1" s="1"/>
  <c r="M349" i="1" s="1"/>
  <c r="N349" i="1" s="1"/>
  <c r="O349" i="1" s="1"/>
  <c r="H349" i="1"/>
  <c r="I349" i="1"/>
  <c r="P354" i="1"/>
  <c r="Y362" i="1"/>
  <c r="AD354" i="1" l="1"/>
  <c r="X350" i="1"/>
  <c r="Q364" i="1"/>
  <c r="AC350" i="1"/>
  <c r="G350" i="1"/>
  <c r="Z350" i="1"/>
  <c r="AA350" i="1" s="1"/>
  <c r="S363" i="1"/>
  <c r="U363" i="1" s="1"/>
  <c r="Y363" i="1" l="1"/>
  <c r="T363" i="1"/>
  <c r="V363" i="1" s="1"/>
  <c r="K350" i="1"/>
  <c r="L350" i="1" s="1"/>
  <c r="M350" i="1" s="1"/>
  <c r="N350" i="1" s="1"/>
  <c r="O350" i="1" s="1"/>
  <c r="H350" i="1"/>
  <c r="I350" i="1"/>
  <c r="J350" i="1"/>
  <c r="P355" i="1"/>
  <c r="AF350" i="1"/>
  <c r="AG350" i="1" s="1"/>
  <c r="AE350" i="1"/>
  <c r="F351" i="1" s="1"/>
  <c r="R364" i="1"/>
  <c r="W364" i="1"/>
  <c r="G351" i="1" l="1"/>
  <c r="X351" i="1"/>
  <c r="Q365" i="1"/>
  <c r="AC351" i="1"/>
  <c r="Z351" i="1"/>
  <c r="AA351" i="1" s="1"/>
  <c r="AD355" i="1"/>
  <c r="S364" i="1"/>
  <c r="U364" i="1" s="1"/>
  <c r="T364" i="1"/>
  <c r="V364" i="1" s="1"/>
  <c r="Y364" i="1" l="1"/>
  <c r="AF351" i="1"/>
  <c r="AG351" i="1" s="1"/>
  <c r="AE351" i="1"/>
  <c r="F352" i="1" s="1"/>
  <c r="W365" i="1"/>
  <c r="R365" i="1"/>
  <c r="H351" i="1"/>
  <c r="I351" i="1"/>
  <c r="J351" i="1"/>
  <c r="K351" i="1"/>
  <c r="L351" i="1" s="1"/>
  <c r="M351" i="1" s="1"/>
  <c r="N351" i="1" s="1"/>
  <c r="O351" i="1" s="1"/>
  <c r="P356" i="1"/>
  <c r="S365" i="1" l="1"/>
  <c r="U365" i="1" s="1"/>
  <c r="T365" i="1"/>
  <c r="V365" i="1" s="1"/>
  <c r="Q366" i="1"/>
  <c r="AC352" i="1"/>
  <c r="G352" i="1"/>
  <c r="X352" i="1"/>
  <c r="Z352" i="1"/>
  <c r="AA352" i="1" s="1"/>
  <c r="AD356" i="1"/>
  <c r="R366" i="1" l="1"/>
  <c r="W366" i="1"/>
  <c r="AF352" i="1"/>
  <c r="AG352" i="1" s="1"/>
  <c r="AE352" i="1"/>
  <c r="F353" i="1" s="1"/>
  <c r="P357" i="1"/>
  <c r="H352" i="1"/>
  <c r="I352" i="1"/>
  <c r="J352" i="1"/>
  <c r="K352" i="1"/>
  <c r="L352" i="1" s="1"/>
  <c r="M352" i="1" s="1"/>
  <c r="N352" i="1" s="1"/>
  <c r="O352" i="1" s="1"/>
  <c r="Y365" i="1"/>
  <c r="X353" i="1" l="1"/>
  <c r="AC353" i="1"/>
  <c r="G353" i="1"/>
  <c r="Q367" i="1"/>
  <c r="Z353" i="1"/>
  <c r="AA353" i="1" s="1"/>
  <c r="AD357" i="1"/>
  <c r="S366" i="1"/>
  <c r="U366" i="1" s="1"/>
  <c r="Y366" i="1" l="1"/>
  <c r="T366" i="1"/>
  <c r="V366" i="1" s="1"/>
  <c r="AF353" i="1"/>
  <c r="AG353" i="1" s="1"/>
  <c r="AE353" i="1"/>
  <c r="F354" i="1" s="1"/>
  <c r="R367" i="1"/>
  <c r="W367" i="1"/>
  <c r="J353" i="1"/>
  <c r="K353" i="1"/>
  <c r="L353" i="1" s="1"/>
  <c r="M353" i="1" s="1"/>
  <c r="N353" i="1" s="1"/>
  <c r="O353" i="1" s="1"/>
  <c r="H353" i="1"/>
  <c r="I353" i="1"/>
  <c r="P358" i="1"/>
  <c r="S367" i="1" l="1"/>
  <c r="U367" i="1" s="1"/>
  <c r="AC354" i="1"/>
  <c r="G354" i="1"/>
  <c r="X354" i="1"/>
  <c r="Q368" i="1"/>
  <c r="Z354" i="1"/>
  <c r="AA354" i="1" s="1"/>
  <c r="AD358" i="1"/>
  <c r="R368" i="1" l="1"/>
  <c r="W368" i="1"/>
  <c r="T367" i="1"/>
  <c r="V367" i="1" s="1"/>
  <c r="AF354" i="1"/>
  <c r="AG354" i="1" s="1"/>
  <c r="AE354" i="1"/>
  <c r="F355" i="1" s="1"/>
  <c r="P359" i="1"/>
  <c r="H354" i="1"/>
  <c r="I354" i="1"/>
  <c r="J354" i="1"/>
  <c r="K354" i="1"/>
  <c r="L354" i="1" s="1"/>
  <c r="M354" i="1" s="1"/>
  <c r="N354" i="1" s="1"/>
  <c r="O354" i="1" s="1"/>
  <c r="Y367" i="1"/>
  <c r="AD359" i="1" l="1"/>
  <c r="X355" i="1"/>
  <c r="Q369" i="1"/>
  <c r="AC355" i="1"/>
  <c r="G355" i="1"/>
  <c r="Z355" i="1"/>
  <c r="AA355" i="1" s="1"/>
  <c r="S368" i="1"/>
  <c r="U368" i="1" s="1"/>
  <c r="T368" i="1"/>
  <c r="V368" i="1" s="1"/>
  <c r="Y368" i="1" l="1"/>
  <c r="AF355" i="1"/>
  <c r="AG355" i="1" s="1"/>
  <c r="AE355" i="1"/>
  <c r="F356" i="1" s="1"/>
  <c r="P360" i="1"/>
  <c r="H355" i="1"/>
  <c r="I355" i="1"/>
  <c r="J355" i="1"/>
  <c r="K355" i="1"/>
  <c r="L355" i="1" s="1"/>
  <c r="M355" i="1" s="1"/>
  <c r="N355" i="1" s="1"/>
  <c r="O355" i="1" s="1"/>
  <c r="W369" i="1"/>
  <c r="R369" i="1"/>
  <c r="G356" i="1" l="1"/>
  <c r="X356" i="1"/>
  <c r="AC356" i="1"/>
  <c r="Q370" i="1"/>
  <c r="Z356" i="1"/>
  <c r="AA356" i="1" s="1"/>
  <c r="AD360" i="1"/>
  <c r="S369" i="1"/>
  <c r="U369" i="1" s="1"/>
  <c r="T369" i="1" l="1"/>
  <c r="V369" i="1" s="1"/>
  <c r="Y369" i="1"/>
  <c r="AF356" i="1"/>
  <c r="AG356" i="1" s="1"/>
  <c r="AE356" i="1"/>
  <c r="F357" i="1" s="1"/>
  <c r="W370" i="1"/>
  <c r="R370" i="1"/>
  <c r="H356" i="1"/>
  <c r="I356" i="1"/>
  <c r="J356" i="1"/>
  <c r="K356" i="1"/>
  <c r="L356" i="1" s="1"/>
  <c r="M356" i="1" s="1"/>
  <c r="N356" i="1" s="1"/>
  <c r="O356" i="1" s="1"/>
  <c r="P361" i="1"/>
  <c r="S370" i="1" l="1"/>
  <c r="U370" i="1" s="1"/>
  <c r="AC357" i="1"/>
  <c r="G357" i="1"/>
  <c r="X357" i="1"/>
  <c r="Q371" i="1"/>
  <c r="Z357" i="1"/>
  <c r="AA357" i="1" s="1"/>
  <c r="AD361" i="1"/>
  <c r="AF357" i="1" l="1"/>
  <c r="AG357" i="1" s="1"/>
  <c r="AE357" i="1"/>
  <c r="F358" i="1" s="1"/>
  <c r="Y370" i="1"/>
  <c r="W371" i="1"/>
  <c r="R371" i="1"/>
  <c r="H357" i="1"/>
  <c r="I357" i="1"/>
  <c r="J357" i="1"/>
  <c r="K357" i="1"/>
  <c r="L357" i="1" s="1"/>
  <c r="M357" i="1" s="1"/>
  <c r="N357" i="1" s="1"/>
  <c r="O357" i="1" s="1"/>
  <c r="P362" i="1"/>
  <c r="T370" i="1"/>
  <c r="V370" i="1" s="1"/>
  <c r="AD362" i="1" l="1"/>
  <c r="S371" i="1"/>
  <c r="U371" i="1" s="1"/>
  <c r="X358" i="1"/>
  <c r="AC358" i="1"/>
  <c r="G358" i="1"/>
  <c r="Q372" i="1"/>
  <c r="Z358" i="1"/>
  <c r="AA358" i="1" s="1"/>
  <c r="AF358" i="1" l="1"/>
  <c r="AG358" i="1" s="1"/>
  <c r="AE358" i="1"/>
  <c r="F359" i="1" s="1"/>
  <c r="I358" i="1"/>
  <c r="J358" i="1"/>
  <c r="K358" i="1"/>
  <c r="L358" i="1" s="1"/>
  <c r="M358" i="1" s="1"/>
  <c r="N358" i="1" s="1"/>
  <c r="O358" i="1" s="1"/>
  <c r="H358" i="1"/>
  <c r="P363" i="1"/>
  <c r="R372" i="1"/>
  <c r="W372" i="1"/>
  <c r="Y371" i="1"/>
  <c r="T371" i="1"/>
  <c r="V371" i="1" s="1"/>
  <c r="S372" i="1" l="1"/>
  <c r="U372" i="1" s="1"/>
  <c r="AC359" i="1"/>
  <c r="G359" i="1"/>
  <c r="X359" i="1"/>
  <c r="Q373" i="1"/>
  <c r="Z359" i="1"/>
  <c r="AA359" i="1" s="1"/>
  <c r="AD363" i="1"/>
  <c r="AF359" i="1" l="1"/>
  <c r="AG359" i="1" s="1"/>
  <c r="AE359" i="1"/>
  <c r="F360" i="1" s="1"/>
  <c r="H359" i="1"/>
  <c r="I359" i="1"/>
  <c r="J359" i="1"/>
  <c r="K359" i="1"/>
  <c r="L359" i="1" s="1"/>
  <c r="M359" i="1" s="1"/>
  <c r="N359" i="1" s="1"/>
  <c r="O359" i="1" s="1"/>
  <c r="P364" i="1"/>
  <c r="T372" i="1"/>
  <c r="V372" i="1" s="1"/>
  <c r="R373" i="1"/>
  <c r="W373" i="1"/>
  <c r="Y372" i="1"/>
  <c r="S373" i="1" l="1"/>
  <c r="U373" i="1" s="1"/>
  <c r="AD364" i="1"/>
  <c r="X360" i="1"/>
  <c r="AC360" i="1"/>
  <c r="G360" i="1"/>
  <c r="Q374" i="1"/>
  <c r="Z360" i="1"/>
  <c r="AA360" i="1" s="1"/>
  <c r="R374" i="1" l="1"/>
  <c r="W374" i="1"/>
  <c r="T373" i="1"/>
  <c r="V373" i="1" s="1"/>
  <c r="AF360" i="1"/>
  <c r="AG360" i="1" s="1"/>
  <c r="AE360" i="1"/>
  <c r="F361" i="1" s="1"/>
  <c r="K360" i="1"/>
  <c r="L360" i="1" s="1"/>
  <c r="M360" i="1" s="1"/>
  <c r="N360" i="1" s="1"/>
  <c r="O360" i="1" s="1"/>
  <c r="H360" i="1"/>
  <c r="J360" i="1"/>
  <c r="I360" i="1"/>
  <c r="P365" i="1"/>
  <c r="Y373" i="1"/>
  <c r="AD365" i="1" l="1"/>
  <c r="G361" i="1"/>
  <c r="X361" i="1"/>
  <c r="AC361" i="1"/>
  <c r="Q375" i="1"/>
  <c r="Z361" i="1"/>
  <c r="AA361" i="1" s="1"/>
  <c r="S374" i="1"/>
  <c r="U374" i="1" s="1"/>
  <c r="Y374" i="1" l="1"/>
  <c r="R375" i="1"/>
  <c r="W375" i="1"/>
  <c r="T374" i="1"/>
  <c r="V374" i="1" s="1"/>
  <c r="AF361" i="1"/>
  <c r="AG361" i="1" s="1"/>
  <c r="AE361" i="1"/>
  <c r="F362" i="1" s="1"/>
  <c r="H361" i="1"/>
  <c r="I361" i="1"/>
  <c r="J361" i="1"/>
  <c r="K361" i="1"/>
  <c r="L361" i="1" s="1"/>
  <c r="M361" i="1" s="1"/>
  <c r="N361" i="1" s="1"/>
  <c r="O361" i="1" s="1"/>
  <c r="P366" i="1"/>
  <c r="G362" i="1" l="1"/>
  <c r="X362" i="1"/>
  <c r="AC362" i="1"/>
  <c r="Q376" i="1"/>
  <c r="Z362" i="1"/>
  <c r="AA362" i="1" s="1"/>
  <c r="S375" i="1"/>
  <c r="U375" i="1" s="1"/>
  <c r="T375" i="1"/>
  <c r="V375" i="1" s="1"/>
  <c r="AD366" i="1"/>
  <c r="Y375" i="1" l="1"/>
  <c r="AF362" i="1"/>
  <c r="AG362" i="1" s="1"/>
  <c r="AE362" i="1"/>
  <c r="F363" i="1" s="1"/>
  <c r="R376" i="1"/>
  <c r="W376" i="1"/>
  <c r="H362" i="1"/>
  <c r="I362" i="1"/>
  <c r="J362" i="1"/>
  <c r="P367" i="1"/>
  <c r="K362" i="1"/>
  <c r="L362" i="1" s="1"/>
  <c r="M362" i="1" s="1"/>
  <c r="N362" i="1" s="1"/>
  <c r="O362" i="1" s="1"/>
  <c r="AD367" i="1" l="1"/>
  <c r="S376" i="1"/>
  <c r="U376" i="1" s="1"/>
  <c r="AC363" i="1"/>
  <c r="G363" i="1"/>
  <c r="X363" i="1"/>
  <c r="Q377" i="1"/>
  <c r="Z363" i="1"/>
  <c r="AA363" i="1" s="1"/>
  <c r="AF363" i="1" l="1"/>
  <c r="AG363" i="1" s="1"/>
  <c r="AE363" i="1"/>
  <c r="F364" i="1" s="1"/>
  <c r="T376" i="1"/>
  <c r="V376" i="1" s="1"/>
  <c r="W377" i="1"/>
  <c r="R377" i="1"/>
  <c r="H363" i="1"/>
  <c r="I363" i="1"/>
  <c r="J363" i="1"/>
  <c r="K363" i="1"/>
  <c r="L363" i="1" s="1"/>
  <c r="M363" i="1" s="1"/>
  <c r="N363" i="1" s="1"/>
  <c r="O363" i="1" s="1"/>
  <c r="P368" i="1"/>
  <c r="Y376" i="1"/>
  <c r="S377" i="1" l="1"/>
  <c r="U377" i="1" s="1"/>
  <c r="AC364" i="1"/>
  <c r="X364" i="1"/>
  <c r="G364" i="1"/>
  <c r="Q378" i="1"/>
  <c r="Z364" i="1"/>
  <c r="AA364" i="1" s="1"/>
  <c r="AD368" i="1"/>
  <c r="R378" i="1" l="1"/>
  <c r="W378" i="1"/>
  <c r="T377" i="1"/>
  <c r="V377" i="1" s="1"/>
  <c r="AF364" i="1"/>
  <c r="AG364" i="1" s="1"/>
  <c r="AE364" i="1"/>
  <c r="F365" i="1" s="1"/>
  <c r="I364" i="1"/>
  <c r="J364" i="1"/>
  <c r="K364" i="1"/>
  <c r="L364" i="1" s="1"/>
  <c r="M364" i="1" s="1"/>
  <c r="N364" i="1" s="1"/>
  <c r="O364" i="1" s="1"/>
  <c r="P369" i="1"/>
  <c r="H364" i="1"/>
  <c r="Y377" i="1"/>
  <c r="AD369" i="1" l="1"/>
  <c r="X365" i="1"/>
  <c r="AC365" i="1"/>
  <c r="G365" i="1"/>
  <c r="Q379" i="1"/>
  <c r="Z365" i="1"/>
  <c r="AA365" i="1" s="1"/>
  <c r="S378" i="1"/>
  <c r="U378" i="1" s="1"/>
  <c r="Y378" i="1" l="1"/>
  <c r="T378" i="1"/>
  <c r="V378" i="1" s="1"/>
  <c r="AF365" i="1"/>
  <c r="AG365" i="1" s="1"/>
  <c r="AE365" i="1"/>
  <c r="F366" i="1" s="1"/>
  <c r="J365" i="1"/>
  <c r="K365" i="1"/>
  <c r="L365" i="1" s="1"/>
  <c r="M365" i="1" s="1"/>
  <c r="N365" i="1" s="1"/>
  <c r="O365" i="1" s="1"/>
  <c r="I365" i="1"/>
  <c r="H365" i="1"/>
  <c r="P370" i="1"/>
  <c r="W379" i="1"/>
  <c r="R379" i="1"/>
  <c r="AD370" i="1" l="1"/>
  <c r="AC366" i="1"/>
  <c r="G366" i="1"/>
  <c r="X366" i="1"/>
  <c r="Q380" i="1"/>
  <c r="Z366" i="1"/>
  <c r="AA366" i="1" s="1"/>
  <c r="S379" i="1"/>
  <c r="U379" i="1" s="1"/>
  <c r="T379" i="1"/>
  <c r="V379" i="1" s="1"/>
  <c r="R380" i="1" l="1"/>
  <c r="W380" i="1"/>
  <c r="Y379" i="1"/>
  <c r="AF366" i="1"/>
  <c r="AG366" i="1" s="1"/>
  <c r="AE366" i="1"/>
  <c r="F367" i="1" s="1"/>
  <c r="H366" i="1"/>
  <c r="K366" i="1"/>
  <c r="L366" i="1" s="1"/>
  <c r="M366" i="1" s="1"/>
  <c r="N366" i="1" s="1"/>
  <c r="O366" i="1" s="1"/>
  <c r="I366" i="1"/>
  <c r="J366" i="1"/>
  <c r="P371" i="1"/>
  <c r="AD371" i="1" l="1"/>
  <c r="X367" i="1"/>
  <c r="G367" i="1"/>
  <c r="Q381" i="1"/>
  <c r="AC367" i="1"/>
  <c r="Z367" i="1"/>
  <c r="AA367" i="1" s="1"/>
  <c r="S380" i="1"/>
  <c r="U380" i="1" s="1"/>
  <c r="Y380" i="1" l="1"/>
  <c r="T380" i="1"/>
  <c r="V380" i="1" s="1"/>
  <c r="AF367" i="1"/>
  <c r="AG367" i="1" s="1"/>
  <c r="AE367" i="1"/>
  <c r="F368" i="1" s="1"/>
  <c r="R381" i="1"/>
  <c r="W381" i="1"/>
  <c r="H367" i="1"/>
  <c r="I367" i="1"/>
  <c r="K367" i="1"/>
  <c r="L367" i="1" s="1"/>
  <c r="M367" i="1" s="1"/>
  <c r="N367" i="1" s="1"/>
  <c r="O367" i="1" s="1"/>
  <c r="J367" i="1"/>
  <c r="P372" i="1"/>
  <c r="S381" i="1" l="1"/>
  <c r="U381" i="1" s="1"/>
  <c r="G368" i="1"/>
  <c r="X368" i="1"/>
  <c r="AC368" i="1"/>
  <c r="Q382" i="1"/>
  <c r="Z368" i="1"/>
  <c r="AA368" i="1" s="1"/>
  <c r="AD372" i="1"/>
  <c r="AF368" i="1" l="1"/>
  <c r="AG368" i="1" s="1"/>
  <c r="AE368" i="1"/>
  <c r="F369" i="1" s="1"/>
  <c r="H368" i="1"/>
  <c r="I368" i="1"/>
  <c r="J368" i="1"/>
  <c r="P373" i="1"/>
  <c r="K368" i="1"/>
  <c r="L368" i="1" s="1"/>
  <c r="M368" i="1" s="1"/>
  <c r="N368" i="1" s="1"/>
  <c r="O368" i="1" s="1"/>
  <c r="T381" i="1"/>
  <c r="V381" i="1" s="1"/>
  <c r="W382" i="1"/>
  <c r="R382" i="1"/>
  <c r="Y381" i="1"/>
  <c r="S382" i="1" l="1"/>
  <c r="U382" i="1" s="1"/>
  <c r="AD373" i="1"/>
  <c r="Q383" i="1"/>
  <c r="X369" i="1"/>
  <c r="AC369" i="1"/>
  <c r="G369" i="1"/>
  <c r="Z369" i="1"/>
  <c r="AA369" i="1" s="1"/>
  <c r="T382" i="1" l="1"/>
  <c r="V382" i="1" s="1"/>
  <c r="AF369" i="1"/>
  <c r="AG369" i="1" s="1"/>
  <c r="AE369" i="1"/>
  <c r="F370" i="1" s="1"/>
  <c r="R383" i="1"/>
  <c r="W383" i="1"/>
  <c r="H369" i="1"/>
  <c r="I369" i="1"/>
  <c r="K369" i="1"/>
  <c r="L369" i="1" s="1"/>
  <c r="M369" i="1" s="1"/>
  <c r="N369" i="1" s="1"/>
  <c r="O369" i="1" s="1"/>
  <c r="P374" i="1"/>
  <c r="J369" i="1"/>
  <c r="Y382" i="1"/>
  <c r="AD374" i="1" l="1"/>
  <c r="G370" i="1"/>
  <c r="X370" i="1"/>
  <c r="Q384" i="1"/>
  <c r="AC370" i="1"/>
  <c r="Z370" i="1"/>
  <c r="AA370" i="1" s="1"/>
  <c r="S383" i="1"/>
  <c r="U383" i="1" s="1"/>
  <c r="T383" i="1" l="1"/>
  <c r="V383" i="1" s="1"/>
  <c r="Y383" i="1"/>
  <c r="AF370" i="1"/>
  <c r="AG370" i="1" s="1"/>
  <c r="AE370" i="1"/>
  <c r="F371" i="1" s="1"/>
  <c r="W384" i="1"/>
  <c r="R384" i="1"/>
  <c r="J370" i="1"/>
  <c r="H370" i="1"/>
  <c r="P375" i="1"/>
  <c r="I370" i="1"/>
  <c r="K370" i="1"/>
  <c r="L370" i="1" s="1"/>
  <c r="M370" i="1" s="1"/>
  <c r="N370" i="1" s="1"/>
  <c r="O370" i="1" s="1"/>
  <c r="AD375" i="1" l="1"/>
  <c r="AC371" i="1"/>
  <c r="G371" i="1"/>
  <c r="X371" i="1"/>
  <c r="Q385" i="1"/>
  <c r="Z371" i="1"/>
  <c r="AA371" i="1" s="1"/>
  <c r="S384" i="1"/>
  <c r="U384" i="1" s="1"/>
  <c r="T384" i="1" l="1"/>
  <c r="V384" i="1" s="1"/>
  <c r="Y384" i="1"/>
  <c r="AF371" i="1"/>
  <c r="AG371" i="1" s="1"/>
  <c r="AE371" i="1"/>
  <c r="F372" i="1" s="1"/>
  <c r="R385" i="1"/>
  <c r="W385" i="1"/>
  <c r="K371" i="1"/>
  <c r="L371" i="1" s="1"/>
  <c r="M371" i="1" s="1"/>
  <c r="N371" i="1" s="1"/>
  <c r="O371" i="1" s="1"/>
  <c r="H371" i="1"/>
  <c r="I371" i="1"/>
  <c r="J371" i="1"/>
  <c r="P376" i="1"/>
  <c r="S385" i="1" l="1"/>
  <c r="U385" i="1" s="1"/>
  <c r="X372" i="1"/>
  <c r="G372" i="1"/>
  <c r="Q386" i="1"/>
  <c r="AC372" i="1"/>
  <c r="Z372" i="1"/>
  <c r="AA372" i="1" s="1"/>
  <c r="AD376" i="1"/>
  <c r="AF372" i="1" l="1"/>
  <c r="AG372" i="1" s="1"/>
  <c r="AE372" i="1"/>
  <c r="F373" i="1" s="1"/>
  <c r="J372" i="1"/>
  <c r="H372" i="1"/>
  <c r="I372" i="1"/>
  <c r="K372" i="1"/>
  <c r="L372" i="1" s="1"/>
  <c r="M372" i="1" s="1"/>
  <c r="N372" i="1" s="1"/>
  <c r="O372" i="1" s="1"/>
  <c r="P377" i="1"/>
  <c r="T385" i="1"/>
  <c r="V385" i="1" s="1"/>
  <c r="R386" i="1"/>
  <c r="W386" i="1"/>
  <c r="Y385" i="1"/>
  <c r="S386" i="1" l="1"/>
  <c r="U386" i="1" s="1"/>
  <c r="AD377" i="1"/>
  <c r="G373" i="1"/>
  <c r="AC373" i="1"/>
  <c r="X373" i="1"/>
  <c r="Q387" i="1"/>
  <c r="Z373" i="1"/>
  <c r="AA373" i="1" s="1"/>
  <c r="R387" i="1" l="1"/>
  <c r="W387" i="1"/>
  <c r="T386" i="1"/>
  <c r="V386" i="1" s="1"/>
  <c r="AF373" i="1"/>
  <c r="AG373" i="1" s="1"/>
  <c r="AE373" i="1"/>
  <c r="F374" i="1" s="1"/>
  <c r="I373" i="1"/>
  <c r="J373" i="1"/>
  <c r="K373" i="1"/>
  <c r="L373" i="1" s="1"/>
  <c r="M373" i="1" s="1"/>
  <c r="N373" i="1" s="1"/>
  <c r="O373" i="1" s="1"/>
  <c r="H373" i="1"/>
  <c r="P378" i="1"/>
  <c r="Y386" i="1"/>
  <c r="AD378" i="1" l="1"/>
  <c r="X374" i="1"/>
  <c r="AC374" i="1"/>
  <c r="G374" i="1"/>
  <c r="Q388" i="1"/>
  <c r="Z374" i="1"/>
  <c r="AA374" i="1" s="1"/>
  <c r="S387" i="1"/>
  <c r="U387" i="1" s="1"/>
  <c r="Y387" i="1" l="1"/>
  <c r="T387" i="1"/>
  <c r="V387" i="1" s="1"/>
  <c r="AF374" i="1"/>
  <c r="AG374" i="1" s="1"/>
  <c r="AE374" i="1"/>
  <c r="F375" i="1" s="1"/>
  <c r="H374" i="1"/>
  <c r="K374" i="1"/>
  <c r="L374" i="1" s="1"/>
  <c r="M374" i="1" s="1"/>
  <c r="N374" i="1" s="1"/>
  <c r="O374" i="1" s="1"/>
  <c r="I374" i="1"/>
  <c r="J374" i="1"/>
  <c r="P379" i="1"/>
  <c r="R388" i="1"/>
  <c r="W388" i="1"/>
  <c r="AD379" i="1" l="1"/>
  <c r="S388" i="1"/>
  <c r="U388" i="1" s="1"/>
  <c r="G375" i="1"/>
  <c r="X375" i="1"/>
  <c r="Q389" i="1"/>
  <c r="AC375" i="1"/>
  <c r="Z375" i="1"/>
  <c r="AA375" i="1" s="1"/>
  <c r="R389" i="1" l="1"/>
  <c r="W389" i="1"/>
  <c r="I375" i="1"/>
  <c r="H375" i="1"/>
  <c r="J375" i="1"/>
  <c r="K375" i="1"/>
  <c r="L375" i="1" s="1"/>
  <c r="M375" i="1" s="1"/>
  <c r="N375" i="1" s="1"/>
  <c r="O375" i="1" s="1"/>
  <c r="P380" i="1"/>
  <c r="AF375" i="1"/>
  <c r="AG375" i="1" s="1"/>
  <c r="AE375" i="1"/>
  <c r="F376" i="1" s="1"/>
  <c r="Y388" i="1"/>
  <c r="T388" i="1"/>
  <c r="V388" i="1" s="1"/>
  <c r="Q390" i="1" l="1"/>
  <c r="G376" i="1"/>
  <c r="X376" i="1"/>
  <c r="AC376" i="1"/>
  <c r="Z376" i="1"/>
  <c r="AA376" i="1" s="1"/>
  <c r="AD380" i="1"/>
  <c r="S389" i="1"/>
  <c r="U389" i="1" s="1"/>
  <c r="T389" i="1" l="1"/>
  <c r="V389" i="1" s="1"/>
  <c r="Y389" i="1"/>
  <c r="AF376" i="1"/>
  <c r="AG376" i="1" s="1"/>
  <c r="AE376" i="1"/>
  <c r="F377" i="1" s="1"/>
  <c r="J376" i="1"/>
  <c r="P381" i="1"/>
  <c r="H376" i="1"/>
  <c r="I376" i="1"/>
  <c r="K376" i="1"/>
  <c r="L376" i="1" s="1"/>
  <c r="M376" i="1" s="1"/>
  <c r="N376" i="1" s="1"/>
  <c r="O376" i="1" s="1"/>
  <c r="R390" i="1"/>
  <c r="W390" i="1"/>
  <c r="S390" i="1" l="1"/>
  <c r="U390" i="1" s="1"/>
  <c r="AD381" i="1"/>
  <c r="AC377" i="1"/>
  <c r="G377" i="1"/>
  <c r="X377" i="1"/>
  <c r="Q391" i="1"/>
  <c r="Z377" i="1"/>
  <c r="AA377" i="1" s="1"/>
  <c r="AF377" i="1" l="1"/>
  <c r="AG377" i="1" s="1"/>
  <c r="AE377" i="1"/>
  <c r="F378" i="1" s="1"/>
  <c r="T390" i="1"/>
  <c r="V390" i="1" s="1"/>
  <c r="W391" i="1"/>
  <c r="R391" i="1"/>
  <c r="K377" i="1"/>
  <c r="L377" i="1" s="1"/>
  <c r="M377" i="1" s="1"/>
  <c r="N377" i="1" s="1"/>
  <c r="O377" i="1" s="1"/>
  <c r="I377" i="1"/>
  <c r="H377" i="1"/>
  <c r="J377" i="1"/>
  <c r="P382" i="1"/>
  <c r="Y390" i="1"/>
  <c r="AD382" i="1" l="1"/>
  <c r="S391" i="1"/>
  <c r="U391" i="1" s="1"/>
  <c r="G378" i="1"/>
  <c r="X378" i="1"/>
  <c r="AC378" i="1"/>
  <c r="Q392" i="1"/>
  <c r="Z378" i="1"/>
  <c r="AA378" i="1" s="1"/>
  <c r="T391" i="1" l="1"/>
  <c r="V391" i="1" s="1"/>
  <c r="R392" i="1"/>
  <c r="W392" i="1"/>
  <c r="H378" i="1"/>
  <c r="I378" i="1"/>
  <c r="J378" i="1"/>
  <c r="K378" i="1"/>
  <c r="L378" i="1" s="1"/>
  <c r="M378" i="1" s="1"/>
  <c r="N378" i="1" s="1"/>
  <c r="O378" i="1" s="1"/>
  <c r="P383" i="1"/>
  <c r="AF378" i="1"/>
  <c r="AG378" i="1" s="1"/>
  <c r="AE378" i="1"/>
  <c r="F379" i="1" s="1"/>
  <c r="Y391" i="1"/>
  <c r="G379" i="1" l="1"/>
  <c r="X379" i="1"/>
  <c r="AC379" i="1"/>
  <c r="Q393" i="1"/>
  <c r="Z379" i="1"/>
  <c r="AA379" i="1" s="1"/>
  <c r="AD383" i="1"/>
  <c r="S392" i="1"/>
  <c r="U392" i="1" s="1"/>
  <c r="T392" i="1"/>
  <c r="V392" i="1" s="1"/>
  <c r="R393" i="1" l="1"/>
  <c r="W393" i="1"/>
  <c r="K379" i="1"/>
  <c r="L379" i="1" s="1"/>
  <c r="M379" i="1" s="1"/>
  <c r="N379" i="1" s="1"/>
  <c r="O379" i="1" s="1"/>
  <c r="H379" i="1"/>
  <c r="I379" i="1"/>
  <c r="J379" i="1"/>
  <c r="P384" i="1"/>
  <c r="Y392" i="1"/>
  <c r="AF379" i="1"/>
  <c r="AG379" i="1" s="1"/>
  <c r="AE379" i="1"/>
  <c r="F380" i="1" s="1"/>
  <c r="AD384" i="1" l="1"/>
  <c r="S393" i="1"/>
  <c r="U393" i="1" s="1"/>
  <c r="G380" i="1"/>
  <c r="X380" i="1"/>
  <c r="AC380" i="1"/>
  <c r="Q394" i="1"/>
  <c r="Z380" i="1"/>
  <c r="AA380" i="1" s="1"/>
  <c r="T393" i="1" l="1"/>
  <c r="V393" i="1" s="1"/>
  <c r="AF380" i="1"/>
  <c r="AG380" i="1" s="1"/>
  <c r="AE380" i="1"/>
  <c r="F381" i="1" s="1"/>
  <c r="H380" i="1"/>
  <c r="I380" i="1"/>
  <c r="J380" i="1"/>
  <c r="K380" i="1"/>
  <c r="L380" i="1" s="1"/>
  <c r="M380" i="1" s="1"/>
  <c r="N380" i="1" s="1"/>
  <c r="O380" i="1" s="1"/>
  <c r="P385" i="1"/>
  <c r="W394" i="1"/>
  <c r="R394" i="1"/>
  <c r="Y393" i="1"/>
  <c r="S394" i="1" l="1"/>
  <c r="U394" i="1" s="1"/>
  <c r="AD385" i="1"/>
  <c r="AC381" i="1"/>
  <c r="G381" i="1"/>
  <c r="X381" i="1"/>
  <c r="Q395" i="1"/>
  <c r="Z381" i="1"/>
  <c r="AA381" i="1" s="1"/>
  <c r="W395" i="1" l="1"/>
  <c r="R395" i="1"/>
  <c r="Y394" i="1"/>
  <c r="AF381" i="1"/>
  <c r="AG381" i="1" s="1"/>
  <c r="AE381" i="1"/>
  <c r="F382" i="1" s="1"/>
  <c r="P386" i="1"/>
  <c r="H381" i="1"/>
  <c r="I381" i="1"/>
  <c r="J381" i="1"/>
  <c r="K381" i="1"/>
  <c r="L381" i="1" s="1"/>
  <c r="M381" i="1" s="1"/>
  <c r="N381" i="1" s="1"/>
  <c r="O381" i="1" s="1"/>
  <c r="T394" i="1"/>
  <c r="V394" i="1" s="1"/>
  <c r="X382" i="1" l="1"/>
  <c r="AC382" i="1"/>
  <c r="G382" i="1"/>
  <c r="Q396" i="1"/>
  <c r="Z382" i="1"/>
  <c r="AA382" i="1" s="1"/>
  <c r="S395" i="1"/>
  <c r="U395" i="1" s="1"/>
  <c r="T395" i="1"/>
  <c r="V395" i="1" s="1"/>
  <c r="AD386" i="1"/>
  <c r="W396" i="1" l="1"/>
  <c r="R396" i="1"/>
  <c r="Y395" i="1"/>
  <c r="AF382" i="1"/>
  <c r="AG382" i="1" s="1"/>
  <c r="AE382" i="1"/>
  <c r="F383" i="1" s="1"/>
  <c r="I382" i="1"/>
  <c r="J382" i="1"/>
  <c r="K382" i="1"/>
  <c r="L382" i="1" s="1"/>
  <c r="M382" i="1" s="1"/>
  <c r="N382" i="1" s="1"/>
  <c r="O382" i="1" s="1"/>
  <c r="P387" i="1"/>
  <c r="H382" i="1"/>
  <c r="AD387" i="1" l="1"/>
  <c r="AC383" i="1"/>
  <c r="G383" i="1"/>
  <c r="X383" i="1"/>
  <c r="Q397" i="1"/>
  <c r="Z383" i="1"/>
  <c r="AA383" i="1" s="1"/>
  <c r="S396" i="1"/>
  <c r="U396" i="1" s="1"/>
  <c r="T396" i="1"/>
  <c r="V396" i="1" s="1"/>
  <c r="Y396" i="1" l="1"/>
  <c r="AF383" i="1"/>
  <c r="AG383" i="1" s="1"/>
  <c r="AE383" i="1"/>
  <c r="F384" i="1" s="1"/>
  <c r="R397" i="1"/>
  <c r="W397" i="1"/>
  <c r="H383" i="1"/>
  <c r="I383" i="1"/>
  <c r="J383" i="1"/>
  <c r="K383" i="1"/>
  <c r="L383" i="1" s="1"/>
  <c r="M383" i="1" s="1"/>
  <c r="N383" i="1" s="1"/>
  <c r="O383" i="1" s="1"/>
  <c r="P388" i="1"/>
  <c r="S397" i="1" l="1"/>
  <c r="U397" i="1" s="1"/>
  <c r="T397" i="1"/>
  <c r="V397" i="1" s="1"/>
  <c r="X384" i="1"/>
  <c r="AC384" i="1"/>
  <c r="G384" i="1"/>
  <c r="Q398" i="1"/>
  <c r="Z384" i="1"/>
  <c r="AA384" i="1" s="1"/>
  <c r="AD388" i="1"/>
  <c r="AF384" i="1" l="1"/>
  <c r="AG384" i="1" s="1"/>
  <c r="AE384" i="1"/>
  <c r="F385" i="1" s="1"/>
  <c r="K384" i="1"/>
  <c r="L384" i="1" s="1"/>
  <c r="M384" i="1" s="1"/>
  <c r="N384" i="1" s="1"/>
  <c r="O384" i="1" s="1"/>
  <c r="H384" i="1"/>
  <c r="I384" i="1"/>
  <c r="J384" i="1"/>
  <c r="P389" i="1"/>
  <c r="R398" i="1"/>
  <c r="W398" i="1"/>
  <c r="Y397" i="1"/>
  <c r="S398" i="1" l="1"/>
  <c r="U398" i="1" s="1"/>
  <c r="AD389" i="1"/>
  <c r="G385" i="1"/>
  <c r="AC385" i="1"/>
  <c r="Q399" i="1"/>
  <c r="X385" i="1"/>
  <c r="Z385" i="1"/>
  <c r="AA385" i="1" s="1"/>
  <c r="R399" i="1" l="1"/>
  <c r="W399" i="1"/>
  <c r="T398" i="1"/>
  <c r="V398" i="1" s="1"/>
  <c r="AF385" i="1"/>
  <c r="AG385" i="1" s="1"/>
  <c r="AE385" i="1"/>
  <c r="F386" i="1" s="1"/>
  <c r="H385" i="1"/>
  <c r="I385" i="1"/>
  <c r="J385" i="1"/>
  <c r="K385" i="1"/>
  <c r="L385" i="1" s="1"/>
  <c r="M385" i="1" s="1"/>
  <c r="N385" i="1" s="1"/>
  <c r="O385" i="1" s="1"/>
  <c r="P390" i="1"/>
  <c r="Y398" i="1"/>
  <c r="AD390" i="1" l="1"/>
  <c r="AC386" i="1"/>
  <c r="X386" i="1"/>
  <c r="G386" i="1"/>
  <c r="Q400" i="1"/>
  <c r="Z386" i="1"/>
  <c r="AA386" i="1" s="1"/>
  <c r="S399" i="1"/>
  <c r="U399" i="1" s="1"/>
  <c r="R400" i="1" l="1"/>
  <c r="W400" i="1"/>
  <c r="Y399" i="1"/>
  <c r="T399" i="1"/>
  <c r="V399" i="1" s="1"/>
  <c r="AF386" i="1"/>
  <c r="AG386" i="1" s="1"/>
  <c r="AE386" i="1"/>
  <c r="F387" i="1" s="1"/>
  <c r="H386" i="1"/>
  <c r="I386" i="1"/>
  <c r="J386" i="1"/>
  <c r="K386" i="1"/>
  <c r="L386" i="1" s="1"/>
  <c r="M386" i="1" s="1"/>
  <c r="N386" i="1" s="1"/>
  <c r="O386" i="1" s="1"/>
  <c r="P391" i="1"/>
  <c r="X387" i="1" l="1"/>
  <c r="AC387" i="1"/>
  <c r="G387" i="1"/>
  <c r="Q401" i="1"/>
  <c r="Z387" i="1"/>
  <c r="AA387" i="1" s="1"/>
  <c r="AD391" i="1"/>
  <c r="S400" i="1"/>
  <c r="U400" i="1" s="1"/>
  <c r="Y400" i="1" l="1"/>
  <c r="T400" i="1"/>
  <c r="V400" i="1" s="1"/>
  <c r="AF387" i="1"/>
  <c r="AG387" i="1" s="1"/>
  <c r="AE387" i="1"/>
  <c r="F388" i="1" s="1"/>
  <c r="R401" i="1"/>
  <c r="W401" i="1"/>
  <c r="H387" i="1"/>
  <c r="I387" i="1"/>
  <c r="J387" i="1"/>
  <c r="K387" i="1"/>
  <c r="L387" i="1" s="1"/>
  <c r="M387" i="1" s="1"/>
  <c r="N387" i="1" s="1"/>
  <c r="O387" i="1" s="1"/>
  <c r="P392" i="1"/>
  <c r="S401" i="1" l="1"/>
  <c r="U401" i="1" s="1"/>
  <c r="X388" i="1"/>
  <c r="G388" i="1"/>
  <c r="AC388" i="1"/>
  <c r="Q402" i="1"/>
  <c r="Z388" i="1"/>
  <c r="AA388" i="1" s="1"/>
  <c r="AD392" i="1"/>
  <c r="R402" i="1" l="1"/>
  <c r="W402" i="1"/>
  <c r="H388" i="1"/>
  <c r="J388" i="1"/>
  <c r="I388" i="1"/>
  <c r="K388" i="1"/>
  <c r="L388" i="1" s="1"/>
  <c r="M388" i="1" s="1"/>
  <c r="N388" i="1" s="1"/>
  <c r="O388" i="1" s="1"/>
  <c r="P393" i="1"/>
  <c r="T401" i="1"/>
  <c r="V401" i="1" s="1"/>
  <c r="AF388" i="1"/>
  <c r="AG388" i="1" s="1"/>
  <c r="AE388" i="1"/>
  <c r="F389" i="1" s="1"/>
  <c r="Y401" i="1"/>
  <c r="AD393" i="1" l="1"/>
  <c r="AC389" i="1"/>
  <c r="G389" i="1"/>
  <c r="X389" i="1"/>
  <c r="Q403" i="1"/>
  <c r="Z389" i="1"/>
  <c r="AA389" i="1" s="1"/>
  <c r="S402" i="1"/>
  <c r="U402" i="1" s="1"/>
  <c r="T402" i="1"/>
  <c r="V402" i="1" s="1"/>
  <c r="Y402" i="1" l="1"/>
  <c r="AF389" i="1"/>
  <c r="AG389" i="1" s="1"/>
  <c r="AE389" i="1"/>
  <c r="F390" i="1" s="1"/>
  <c r="W403" i="1"/>
  <c r="R403" i="1"/>
  <c r="J389" i="1"/>
  <c r="H389" i="1"/>
  <c r="I389" i="1"/>
  <c r="K389" i="1"/>
  <c r="L389" i="1" s="1"/>
  <c r="M389" i="1" s="1"/>
  <c r="N389" i="1" s="1"/>
  <c r="O389" i="1" s="1"/>
  <c r="P394" i="1"/>
  <c r="S403" i="1" l="1"/>
  <c r="U403" i="1" s="1"/>
  <c r="AC390" i="1"/>
  <c r="X390" i="1"/>
  <c r="G390" i="1"/>
  <c r="Q404" i="1"/>
  <c r="Z390" i="1"/>
  <c r="AA390" i="1" s="1"/>
  <c r="AD394" i="1"/>
  <c r="W404" i="1" l="1"/>
  <c r="R404" i="1"/>
  <c r="T403" i="1"/>
  <c r="V403" i="1" s="1"/>
  <c r="AF390" i="1"/>
  <c r="AG390" i="1" s="1"/>
  <c r="AE390" i="1"/>
  <c r="F391" i="1" s="1"/>
  <c r="J390" i="1"/>
  <c r="H390" i="1"/>
  <c r="I390" i="1"/>
  <c r="K390" i="1"/>
  <c r="L390" i="1" s="1"/>
  <c r="M390" i="1" s="1"/>
  <c r="N390" i="1" s="1"/>
  <c r="O390" i="1" s="1"/>
  <c r="P395" i="1"/>
  <c r="Y403" i="1"/>
  <c r="AD395" i="1" l="1"/>
  <c r="S404" i="1"/>
  <c r="U404" i="1" s="1"/>
  <c r="X391" i="1"/>
  <c r="AC391" i="1"/>
  <c r="G391" i="1"/>
  <c r="Q405" i="1"/>
  <c r="Z391" i="1"/>
  <c r="AA391" i="1" s="1"/>
  <c r="T404" i="1" l="1"/>
  <c r="V404" i="1" s="1"/>
  <c r="AF391" i="1"/>
  <c r="AG391" i="1" s="1"/>
  <c r="AE391" i="1"/>
  <c r="F392" i="1" s="1"/>
  <c r="W405" i="1"/>
  <c r="R405" i="1"/>
  <c r="K391" i="1"/>
  <c r="L391" i="1" s="1"/>
  <c r="M391" i="1" s="1"/>
  <c r="N391" i="1" s="1"/>
  <c r="O391" i="1" s="1"/>
  <c r="H391" i="1"/>
  <c r="I391" i="1"/>
  <c r="J391" i="1"/>
  <c r="P396" i="1"/>
  <c r="Y404" i="1"/>
  <c r="AD396" i="1" l="1"/>
  <c r="S405" i="1"/>
  <c r="U405" i="1" s="1"/>
  <c r="G392" i="1"/>
  <c r="X392" i="1"/>
  <c r="AC392" i="1"/>
  <c r="Q406" i="1"/>
  <c r="Z392" i="1"/>
  <c r="AA392" i="1" s="1"/>
  <c r="AF392" i="1" l="1"/>
  <c r="AG392" i="1" s="1"/>
  <c r="AE392" i="1"/>
  <c r="F393" i="1" s="1"/>
  <c r="J392" i="1"/>
  <c r="K392" i="1"/>
  <c r="L392" i="1" s="1"/>
  <c r="M392" i="1" s="1"/>
  <c r="N392" i="1" s="1"/>
  <c r="O392" i="1" s="1"/>
  <c r="H392" i="1"/>
  <c r="I392" i="1"/>
  <c r="P397" i="1"/>
  <c r="T405" i="1"/>
  <c r="V405" i="1" s="1"/>
  <c r="W406" i="1"/>
  <c r="R406" i="1"/>
  <c r="Y405" i="1"/>
  <c r="S406" i="1" l="1"/>
  <c r="U406" i="1" s="1"/>
  <c r="T406" i="1"/>
  <c r="AD397" i="1"/>
  <c r="G393" i="1"/>
  <c r="X393" i="1"/>
  <c r="AC393" i="1"/>
  <c r="Q407" i="1"/>
  <c r="Z393" i="1"/>
  <c r="AA393" i="1" s="1"/>
  <c r="V406" i="1"/>
  <c r="W407" i="1" l="1"/>
  <c r="R407" i="1"/>
  <c r="AF393" i="1"/>
  <c r="AG393" i="1" s="1"/>
  <c r="AE393" i="1"/>
  <c r="F394" i="1" s="1"/>
  <c r="I393" i="1"/>
  <c r="P398" i="1"/>
  <c r="H393" i="1"/>
  <c r="J393" i="1"/>
  <c r="K393" i="1"/>
  <c r="L393" i="1" s="1"/>
  <c r="M393" i="1" s="1"/>
  <c r="N393" i="1" s="1"/>
  <c r="O393" i="1" s="1"/>
  <c r="Y406" i="1"/>
  <c r="AD398" i="1" l="1"/>
  <c r="G394" i="1"/>
  <c r="X394" i="1"/>
  <c r="Q408" i="1"/>
  <c r="AC394" i="1"/>
  <c r="Z394" i="1"/>
  <c r="AA394" i="1" s="1"/>
  <c r="S407" i="1"/>
  <c r="U407" i="1" s="1"/>
  <c r="T407" i="1"/>
  <c r="V407" i="1" s="1"/>
  <c r="R408" i="1" l="1"/>
  <c r="W408" i="1"/>
  <c r="Y407" i="1"/>
  <c r="AF394" i="1"/>
  <c r="AG394" i="1" s="1"/>
  <c r="AE394" i="1"/>
  <c r="F395" i="1" s="1"/>
  <c r="I394" i="1"/>
  <c r="H394" i="1"/>
  <c r="J394" i="1"/>
  <c r="P399" i="1"/>
  <c r="K394" i="1"/>
  <c r="L394" i="1" s="1"/>
  <c r="M394" i="1" s="1"/>
  <c r="N394" i="1" s="1"/>
  <c r="O394" i="1" s="1"/>
  <c r="AD399" i="1" l="1"/>
  <c r="S408" i="1"/>
  <c r="U408" i="1" s="1"/>
  <c r="G395" i="1"/>
  <c r="X395" i="1"/>
  <c r="AC395" i="1"/>
  <c r="Q409" i="1"/>
  <c r="Z395" i="1"/>
  <c r="AA395" i="1" s="1"/>
  <c r="T408" i="1" l="1"/>
  <c r="V408" i="1" s="1"/>
  <c r="AF395" i="1"/>
  <c r="AG395" i="1" s="1"/>
  <c r="AE395" i="1"/>
  <c r="F396" i="1" s="1"/>
  <c r="W409" i="1"/>
  <c r="R409" i="1"/>
  <c r="I395" i="1"/>
  <c r="K395" i="1"/>
  <c r="L395" i="1" s="1"/>
  <c r="M395" i="1" s="1"/>
  <c r="N395" i="1" s="1"/>
  <c r="O395" i="1" s="1"/>
  <c r="H395" i="1"/>
  <c r="J395" i="1"/>
  <c r="P400" i="1"/>
  <c r="Y408" i="1"/>
  <c r="AD400" i="1" l="1"/>
  <c r="AC396" i="1"/>
  <c r="G396" i="1"/>
  <c r="X396" i="1"/>
  <c r="Q410" i="1"/>
  <c r="Z396" i="1"/>
  <c r="AA396" i="1" s="1"/>
  <c r="S409" i="1"/>
  <c r="U409" i="1" s="1"/>
  <c r="T409" i="1" l="1"/>
  <c r="V409" i="1" s="1"/>
  <c r="Y409" i="1"/>
  <c r="AF396" i="1"/>
  <c r="AG396" i="1" s="1"/>
  <c r="AE396" i="1"/>
  <c r="F397" i="1" s="1"/>
  <c r="R410" i="1"/>
  <c r="W410" i="1"/>
  <c r="K396" i="1"/>
  <c r="L396" i="1" s="1"/>
  <c r="M396" i="1" s="1"/>
  <c r="N396" i="1" s="1"/>
  <c r="O396" i="1" s="1"/>
  <c r="I396" i="1"/>
  <c r="J396" i="1"/>
  <c r="P401" i="1"/>
  <c r="H396" i="1"/>
  <c r="AC397" i="1" l="1"/>
  <c r="Q411" i="1"/>
  <c r="G397" i="1"/>
  <c r="X397" i="1"/>
  <c r="Z397" i="1"/>
  <c r="AA397" i="1" s="1"/>
  <c r="AD401" i="1"/>
  <c r="S410" i="1"/>
  <c r="U410" i="1" s="1"/>
  <c r="T410" i="1" l="1"/>
  <c r="V410" i="1" s="1"/>
  <c r="Y410" i="1"/>
  <c r="AF397" i="1"/>
  <c r="AG397" i="1" s="1"/>
  <c r="AE397" i="1"/>
  <c r="F398" i="1" s="1"/>
  <c r="K397" i="1"/>
  <c r="L397" i="1" s="1"/>
  <c r="M397" i="1" s="1"/>
  <c r="N397" i="1" s="1"/>
  <c r="O397" i="1" s="1"/>
  <c r="J397" i="1"/>
  <c r="H397" i="1"/>
  <c r="I397" i="1"/>
  <c r="P402" i="1"/>
  <c r="W411" i="1"/>
  <c r="R411" i="1"/>
  <c r="AD402" i="1" l="1"/>
  <c r="AC398" i="1"/>
  <c r="G398" i="1"/>
  <c r="X398" i="1"/>
  <c r="Q412" i="1"/>
  <c r="Z398" i="1"/>
  <c r="AA398" i="1" s="1"/>
  <c r="S411" i="1"/>
  <c r="U411" i="1" s="1"/>
  <c r="T411" i="1"/>
  <c r="V411" i="1" s="1"/>
  <c r="R412" i="1" l="1"/>
  <c r="W412" i="1"/>
  <c r="Y411" i="1"/>
  <c r="AF398" i="1"/>
  <c r="AG398" i="1" s="1"/>
  <c r="AE398" i="1"/>
  <c r="F399" i="1" s="1"/>
  <c r="P403" i="1"/>
  <c r="H398" i="1"/>
  <c r="I398" i="1"/>
  <c r="J398" i="1"/>
  <c r="K398" i="1"/>
  <c r="L398" i="1" s="1"/>
  <c r="M398" i="1" s="1"/>
  <c r="N398" i="1" s="1"/>
  <c r="O398" i="1" s="1"/>
  <c r="AD403" i="1" l="1"/>
  <c r="AC399" i="1"/>
  <c r="Q413" i="1"/>
  <c r="G399" i="1"/>
  <c r="X399" i="1"/>
  <c r="Z399" i="1"/>
  <c r="AA399" i="1" s="1"/>
  <c r="S412" i="1"/>
  <c r="U412" i="1" s="1"/>
  <c r="Y412" i="1" l="1"/>
  <c r="T412" i="1"/>
  <c r="V412" i="1" s="1"/>
  <c r="AF399" i="1"/>
  <c r="AG399" i="1" s="1"/>
  <c r="AE399" i="1"/>
  <c r="F400" i="1" s="1"/>
  <c r="H399" i="1"/>
  <c r="I399" i="1"/>
  <c r="J399" i="1"/>
  <c r="K399" i="1"/>
  <c r="L399" i="1" s="1"/>
  <c r="M399" i="1" s="1"/>
  <c r="N399" i="1" s="1"/>
  <c r="O399" i="1" s="1"/>
  <c r="P404" i="1"/>
  <c r="R413" i="1"/>
  <c r="W413" i="1"/>
  <c r="AD404" i="1" l="1"/>
  <c r="AC400" i="1"/>
  <c r="G400" i="1"/>
  <c r="Q414" i="1"/>
  <c r="X400" i="1"/>
  <c r="Z400" i="1"/>
  <c r="AA400" i="1" s="1"/>
  <c r="S413" i="1"/>
  <c r="U413" i="1" s="1"/>
  <c r="T413" i="1"/>
  <c r="V413" i="1" s="1"/>
  <c r="Y413" i="1" l="1"/>
  <c r="AF400" i="1"/>
  <c r="AG400" i="1" s="1"/>
  <c r="AE400" i="1"/>
  <c r="F401" i="1" s="1"/>
  <c r="W414" i="1"/>
  <c r="R414" i="1"/>
  <c r="H400" i="1"/>
  <c r="I400" i="1"/>
  <c r="J400" i="1"/>
  <c r="K400" i="1"/>
  <c r="L400" i="1" s="1"/>
  <c r="M400" i="1" s="1"/>
  <c r="N400" i="1" s="1"/>
  <c r="O400" i="1" s="1"/>
  <c r="P405" i="1"/>
  <c r="S414" i="1" l="1"/>
  <c r="U414" i="1" s="1"/>
  <c r="AC401" i="1"/>
  <c r="Q415" i="1"/>
  <c r="G401" i="1"/>
  <c r="X401" i="1"/>
  <c r="Z401" i="1"/>
  <c r="AA401" i="1" s="1"/>
  <c r="AD405" i="1"/>
  <c r="AF401" i="1" l="1"/>
  <c r="AG401" i="1" s="1"/>
  <c r="AE401" i="1"/>
  <c r="F402" i="1" s="1"/>
  <c r="J401" i="1"/>
  <c r="H401" i="1"/>
  <c r="I401" i="1"/>
  <c r="K401" i="1"/>
  <c r="L401" i="1" s="1"/>
  <c r="M401" i="1" s="1"/>
  <c r="N401" i="1" s="1"/>
  <c r="O401" i="1" s="1"/>
  <c r="P406" i="1"/>
  <c r="Y414" i="1"/>
  <c r="R415" i="1"/>
  <c r="W415" i="1"/>
  <c r="T414" i="1"/>
  <c r="V414" i="1" s="1"/>
  <c r="S415" i="1" l="1"/>
  <c r="U415" i="1" s="1"/>
  <c r="AD406" i="1"/>
  <c r="AC402" i="1"/>
  <c r="Q416" i="1"/>
  <c r="G402" i="1"/>
  <c r="X402" i="1"/>
  <c r="Z402" i="1"/>
  <c r="AA402" i="1" s="1"/>
  <c r="AF402" i="1" l="1"/>
  <c r="AG402" i="1" s="1"/>
  <c r="AE402" i="1"/>
  <c r="F403" i="1" s="1"/>
  <c r="J402" i="1"/>
  <c r="K402" i="1"/>
  <c r="L402" i="1" s="1"/>
  <c r="M402" i="1" s="1"/>
  <c r="N402" i="1" s="1"/>
  <c r="O402" i="1" s="1"/>
  <c r="P407" i="1"/>
  <c r="H402" i="1"/>
  <c r="I402" i="1"/>
  <c r="Y415" i="1"/>
  <c r="W416" i="1"/>
  <c r="R416" i="1"/>
  <c r="T415" i="1"/>
  <c r="V415" i="1" s="1"/>
  <c r="AD407" i="1" l="1"/>
  <c r="X403" i="1"/>
  <c r="AC403" i="1"/>
  <c r="Q417" i="1"/>
  <c r="G403" i="1"/>
  <c r="Z403" i="1"/>
  <c r="AA403" i="1" s="1"/>
  <c r="S416" i="1"/>
  <c r="U416" i="1" s="1"/>
  <c r="T416" i="1"/>
  <c r="V416" i="1" s="1"/>
  <c r="Y416" i="1" l="1"/>
  <c r="AF403" i="1"/>
  <c r="AG403" i="1" s="1"/>
  <c r="AE403" i="1"/>
  <c r="F404" i="1" s="1"/>
  <c r="I403" i="1"/>
  <c r="J403" i="1"/>
  <c r="K403" i="1"/>
  <c r="L403" i="1" s="1"/>
  <c r="M403" i="1" s="1"/>
  <c r="N403" i="1" s="1"/>
  <c r="O403" i="1" s="1"/>
  <c r="H403" i="1"/>
  <c r="P408" i="1"/>
  <c r="R417" i="1"/>
  <c r="W417" i="1"/>
  <c r="S417" i="1" l="1"/>
  <c r="U417" i="1" s="1"/>
  <c r="AD408" i="1"/>
  <c r="G404" i="1"/>
  <c r="X404" i="1"/>
  <c r="AC404" i="1"/>
  <c r="Q418" i="1"/>
  <c r="Z404" i="1"/>
  <c r="AA404" i="1" s="1"/>
  <c r="R418" i="1" l="1"/>
  <c r="W418" i="1"/>
  <c r="T417" i="1"/>
  <c r="V417" i="1" s="1"/>
  <c r="AF404" i="1"/>
  <c r="AG404" i="1" s="1"/>
  <c r="AE404" i="1"/>
  <c r="F405" i="1" s="1"/>
  <c r="I404" i="1"/>
  <c r="J404" i="1"/>
  <c r="K404" i="1"/>
  <c r="L404" i="1" s="1"/>
  <c r="M404" i="1" s="1"/>
  <c r="N404" i="1" s="1"/>
  <c r="O404" i="1" s="1"/>
  <c r="H404" i="1"/>
  <c r="P409" i="1"/>
  <c r="Y417" i="1"/>
  <c r="AD409" i="1" l="1"/>
  <c r="G405" i="1"/>
  <c r="X405" i="1"/>
  <c r="AC405" i="1"/>
  <c r="Q419" i="1"/>
  <c r="Z405" i="1"/>
  <c r="AA405" i="1" s="1"/>
  <c r="S418" i="1"/>
  <c r="U418" i="1" s="1"/>
  <c r="Y418" i="1" l="1"/>
  <c r="T418" i="1"/>
  <c r="V418" i="1" s="1"/>
  <c r="AF405" i="1"/>
  <c r="AG405" i="1" s="1"/>
  <c r="AE405" i="1"/>
  <c r="F406" i="1" s="1"/>
  <c r="I405" i="1"/>
  <c r="J405" i="1"/>
  <c r="K405" i="1"/>
  <c r="L405" i="1" s="1"/>
  <c r="M405" i="1" s="1"/>
  <c r="N405" i="1" s="1"/>
  <c r="O405" i="1" s="1"/>
  <c r="H405" i="1"/>
  <c r="P410" i="1"/>
  <c r="R419" i="1"/>
  <c r="W419" i="1"/>
  <c r="AD410" i="1" l="1"/>
  <c r="X406" i="1"/>
  <c r="AC406" i="1"/>
  <c r="G406" i="1"/>
  <c r="Q420" i="1"/>
  <c r="Z406" i="1"/>
  <c r="AA406" i="1" s="1"/>
  <c r="S419" i="1"/>
  <c r="U419" i="1" s="1"/>
  <c r="T419" i="1" l="1"/>
  <c r="V419" i="1" s="1"/>
  <c r="Y419" i="1"/>
  <c r="AF406" i="1"/>
  <c r="AG406" i="1" s="1"/>
  <c r="AE406" i="1"/>
  <c r="F407" i="1" s="1"/>
  <c r="W420" i="1"/>
  <c r="R420" i="1"/>
  <c r="I406" i="1"/>
  <c r="H406" i="1"/>
  <c r="J406" i="1"/>
  <c r="K406" i="1"/>
  <c r="L406" i="1" s="1"/>
  <c r="M406" i="1" s="1"/>
  <c r="N406" i="1" s="1"/>
  <c r="O406" i="1" s="1"/>
  <c r="P411" i="1"/>
  <c r="AD411" i="1" l="1"/>
  <c r="G407" i="1"/>
  <c r="X407" i="1"/>
  <c r="Q421" i="1"/>
  <c r="AC407" i="1"/>
  <c r="Z407" i="1"/>
  <c r="AA407" i="1" s="1"/>
  <c r="S420" i="1"/>
  <c r="U420" i="1" s="1"/>
  <c r="T420" i="1"/>
  <c r="V420" i="1" s="1"/>
  <c r="Y420" i="1" l="1"/>
  <c r="AF407" i="1"/>
  <c r="AG407" i="1" s="1"/>
  <c r="AE407" i="1"/>
  <c r="F408" i="1" s="1"/>
  <c r="W421" i="1"/>
  <c r="R421" i="1"/>
  <c r="H407" i="1"/>
  <c r="I407" i="1"/>
  <c r="J407" i="1"/>
  <c r="K407" i="1"/>
  <c r="L407" i="1" s="1"/>
  <c r="M407" i="1" s="1"/>
  <c r="N407" i="1" s="1"/>
  <c r="O407" i="1" s="1"/>
  <c r="P412" i="1"/>
  <c r="S421" i="1" l="1"/>
  <c r="U421" i="1" s="1"/>
  <c r="AC408" i="1"/>
  <c r="G408" i="1"/>
  <c r="X408" i="1"/>
  <c r="Q422" i="1"/>
  <c r="Z408" i="1"/>
  <c r="AA408" i="1" s="1"/>
  <c r="AD412" i="1"/>
  <c r="AF408" i="1" l="1"/>
  <c r="AG408" i="1" s="1"/>
  <c r="AE408" i="1"/>
  <c r="F409" i="1" s="1"/>
  <c r="T421" i="1"/>
  <c r="V421" i="1" s="1"/>
  <c r="R422" i="1"/>
  <c r="W422" i="1"/>
  <c r="P413" i="1"/>
  <c r="H408" i="1"/>
  <c r="I408" i="1"/>
  <c r="J408" i="1"/>
  <c r="K408" i="1"/>
  <c r="L408" i="1" s="1"/>
  <c r="M408" i="1" s="1"/>
  <c r="N408" i="1" s="1"/>
  <c r="O408" i="1" s="1"/>
  <c r="Y421" i="1"/>
  <c r="AD413" i="1" l="1"/>
  <c r="S422" i="1"/>
  <c r="U422" i="1" s="1"/>
  <c r="X409" i="1"/>
  <c r="Q423" i="1"/>
  <c r="AC409" i="1"/>
  <c r="G409" i="1"/>
  <c r="Z409" i="1"/>
  <c r="AA409" i="1" s="1"/>
  <c r="W423" i="1" l="1"/>
  <c r="R423" i="1"/>
  <c r="T422" i="1"/>
  <c r="V422" i="1" s="1"/>
  <c r="AF409" i="1"/>
  <c r="AG409" i="1" s="1"/>
  <c r="AE409" i="1"/>
  <c r="F410" i="1" s="1"/>
  <c r="I409" i="1"/>
  <c r="J409" i="1"/>
  <c r="K409" i="1"/>
  <c r="L409" i="1" s="1"/>
  <c r="M409" i="1" s="1"/>
  <c r="N409" i="1" s="1"/>
  <c r="O409" i="1" s="1"/>
  <c r="H409" i="1"/>
  <c r="P414" i="1"/>
  <c r="Y422" i="1"/>
  <c r="S423" i="1" l="1"/>
  <c r="U423" i="1" s="1"/>
  <c r="AD414" i="1"/>
  <c r="AC410" i="1"/>
  <c r="G410" i="1"/>
  <c r="X410" i="1"/>
  <c r="Q424" i="1"/>
  <c r="Z410" i="1"/>
  <c r="AA410" i="1" s="1"/>
  <c r="R424" i="1" l="1"/>
  <c r="W424" i="1"/>
  <c r="Y423" i="1"/>
  <c r="AF410" i="1"/>
  <c r="AG410" i="1" s="1"/>
  <c r="AE410" i="1"/>
  <c r="F411" i="1" s="1"/>
  <c r="H410" i="1"/>
  <c r="I410" i="1"/>
  <c r="J410" i="1"/>
  <c r="K410" i="1"/>
  <c r="L410" i="1" s="1"/>
  <c r="M410" i="1" s="1"/>
  <c r="N410" i="1" s="1"/>
  <c r="O410" i="1" s="1"/>
  <c r="P415" i="1"/>
  <c r="T423" i="1"/>
  <c r="V423" i="1" s="1"/>
  <c r="AD415" i="1" l="1"/>
  <c r="X411" i="1"/>
  <c r="AC411" i="1"/>
  <c r="G411" i="1"/>
  <c r="Q425" i="1"/>
  <c r="Z411" i="1"/>
  <c r="AA411" i="1" s="1"/>
  <c r="S424" i="1"/>
  <c r="U424" i="1" s="1"/>
  <c r="T424" i="1"/>
  <c r="V424" i="1" s="1"/>
  <c r="Y424" i="1" l="1"/>
  <c r="AF411" i="1"/>
  <c r="AG411" i="1" s="1"/>
  <c r="AE411" i="1"/>
  <c r="F412" i="1" s="1"/>
  <c r="K411" i="1"/>
  <c r="L411" i="1" s="1"/>
  <c r="M411" i="1" s="1"/>
  <c r="N411" i="1" s="1"/>
  <c r="O411" i="1" s="1"/>
  <c r="H411" i="1"/>
  <c r="I411" i="1"/>
  <c r="J411" i="1"/>
  <c r="P416" i="1"/>
  <c r="R425" i="1"/>
  <c r="W425" i="1"/>
  <c r="S425" i="1" l="1"/>
  <c r="U425" i="1" s="1"/>
  <c r="AD416" i="1"/>
  <c r="G412" i="1"/>
  <c r="X412" i="1"/>
  <c r="AC412" i="1"/>
  <c r="Q426" i="1"/>
  <c r="Z412" i="1"/>
  <c r="AA412" i="1" s="1"/>
  <c r="R426" i="1" l="1"/>
  <c r="W426" i="1"/>
  <c r="H412" i="1"/>
  <c r="I412" i="1"/>
  <c r="J412" i="1"/>
  <c r="K412" i="1"/>
  <c r="L412" i="1" s="1"/>
  <c r="M412" i="1" s="1"/>
  <c r="N412" i="1" s="1"/>
  <c r="O412" i="1" s="1"/>
  <c r="P417" i="1"/>
  <c r="T425" i="1"/>
  <c r="V425" i="1" s="1"/>
  <c r="AF412" i="1"/>
  <c r="AG412" i="1" s="1"/>
  <c r="AE412" i="1"/>
  <c r="F413" i="1" s="1"/>
  <c r="Y425" i="1"/>
  <c r="Q427" i="1" l="1"/>
  <c r="AC413" i="1"/>
  <c r="G413" i="1"/>
  <c r="X413" i="1"/>
  <c r="Z413" i="1"/>
  <c r="AA413" i="1" s="1"/>
  <c r="AD417" i="1"/>
  <c r="S426" i="1"/>
  <c r="U426" i="1" s="1"/>
  <c r="Y426" i="1" l="1"/>
  <c r="R427" i="1"/>
  <c r="W427" i="1"/>
  <c r="T426" i="1"/>
  <c r="V426" i="1" s="1"/>
  <c r="AF413" i="1"/>
  <c r="AG413" i="1" s="1"/>
  <c r="AE413" i="1"/>
  <c r="F414" i="1" s="1"/>
  <c r="H413" i="1"/>
  <c r="I413" i="1"/>
  <c r="J413" i="1"/>
  <c r="K413" i="1"/>
  <c r="L413" i="1" s="1"/>
  <c r="M413" i="1" s="1"/>
  <c r="N413" i="1" s="1"/>
  <c r="O413" i="1" s="1"/>
  <c r="P418" i="1"/>
  <c r="X414" i="1" l="1"/>
  <c r="AC414" i="1"/>
  <c r="G414" i="1"/>
  <c r="Q428" i="1"/>
  <c r="Z414" i="1"/>
  <c r="AA414" i="1" s="1"/>
  <c r="S427" i="1"/>
  <c r="U427" i="1" s="1"/>
  <c r="AD418" i="1"/>
  <c r="Y427" i="1" l="1"/>
  <c r="T427" i="1"/>
  <c r="V427" i="1" s="1"/>
  <c r="AF414" i="1"/>
  <c r="AG414" i="1" s="1"/>
  <c r="AE414" i="1"/>
  <c r="F415" i="1" s="1"/>
  <c r="W428" i="1"/>
  <c r="R428" i="1"/>
  <c r="H414" i="1"/>
  <c r="I414" i="1"/>
  <c r="J414" i="1"/>
  <c r="K414" i="1"/>
  <c r="L414" i="1" s="1"/>
  <c r="M414" i="1" s="1"/>
  <c r="N414" i="1" s="1"/>
  <c r="O414" i="1" s="1"/>
  <c r="P419" i="1"/>
  <c r="S428" i="1" l="1"/>
  <c r="U428" i="1" s="1"/>
  <c r="AC415" i="1"/>
  <c r="G415" i="1"/>
  <c r="X415" i="1"/>
  <c r="Q429" i="1"/>
  <c r="Z415" i="1"/>
  <c r="AA415" i="1" s="1"/>
  <c r="AD419" i="1"/>
  <c r="R429" i="1" l="1"/>
  <c r="W429" i="1"/>
  <c r="T428" i="1"/>
  <c r="V428" i="1" s="1"/>
  <c r="AF415" i="1"/>
  <c r="AG415" i="1" s="1"/>
  <c r="AE415" i="1"/>
  <c r="F416" i="1" s="1"/>
  <c r="H415" i="1"/>
  <c r="I415" i="1"/>
  <c r="J415" i="1"/>
  <c r="K415" i="1"/>
  <c r="L415" i="1" s="1"/>
  <c r="M415" i="1" s="1"/>
  <c r="N415" i="1" s="1"/>
  <c r="O415" i="1" s="1"/>
  <c r="P420" i="1"/>
  <c r="Y428" i="1"/>
  <c r="X416" i="1" l="1"/>
  <c r="AC416" i="1"/>
  <c r="G416" i="1"/>
  <c r="Q430" i="1"/>
  <c r="Z416" i="1"/>
  <c r="AA416" i="1" s="1"/>
  <c r="AD420" i="1"/>
  <c r="S429" i="1"/>
  <c r="U429" i="1" s="1"/>
  <c r="T429" i="1" l="1"/>
  <c r="V429" i="1" s="1"/>
  <c r="Y429" i="1"/>
  <c r="AF416" i="1"/>
  <c r="AG416" i="1" s="1"/>
  <c r="AE416" i="1"/>
  <c r="F417" i="1" s="1"/>
  <c r="J416" i="1"/>
  <c r="K416" i="1"/>
  <c r="L416" i="1" s="1"/>
  <c r="M416" i="1" s="1"/>
  <c r="N416" i="1" s="1"/>
  <c r="O416" i="1" s="1"/>
  <c r="H416" i="1"/>
  <c r="I416" i="1"/>
  <c r="P421" i="1"/>
  <c r="W430" i="1"/>
  <c r="R430" i="1"/>
  <c r="AD421" i="1" l="1"/>
  <c r="AC417" i="1"/>
  <c r="G417" i="1"/>
  <c r="X417" i="1"/>
  <c r="Q431" i="1"/>
  <c r="Z417" i="1"/>
  <c r="AA417" i="1" s="1"/>
  <c r="S430" i="1"/>
  <c r="U430" i="1" s="1"/>
  <c r="T430" i="1"/>
  <c r="V430" i="1"/>
  <c r="Y430" i="1" l="1"/>
  <c r="AF417" i="1"/>
  <c r="AG417" i="1" s="1"/>
  <c r="AE417" i="1"/>
  <c r="F418" i="1" s="1"/>
  <c r="R431" i="1"/>
  <c r="W431" i="1"/>
  <c r="H417" i="1"/>
  <c r="I417" i="1"/>
  <c r="J417" i="1"/>
  <c r="K417" i="1"/>
  <c r="L417" i="1" s="1"/>
  <c r="M417" i="1" s="1"/>
  <c r="N417" i="1" s="1"/>
  <c r="O417" i="1" s="1"/>
  <c r="P422" i="1"/>
  <c r="X418" i="1" l="1"/>
  <c r="AC418" i="1"/>
  <c r="G418" i="1"/>
  <c r="Q432" i="1"/>
  <c r="Z418" i="1"/>
  <c r="AA418" i="1" s="1"/>
  <c r="S431" i="1"/>
  <c r="U431" i="1" s="1"/>
  <c r="T431" i="1"/>
  <c r="V431" i="1" s="1"/>
  <c r="AD422" i="1"/>
  <c r="Y431" i="1" l="1"/>
  <c r="AF418" i="1"/>
  <c r="AG418" i="1" s="1"/>
  <c r="AE418" i="1"/>
  <c r="F419" i="1" s="1"/>
  <c r="R432" i="1"/>
  <c r="W432" i="1"/>
  <c r="H418" i="1"/>
  <c r="I418" i="1"/>
  <c r="J418" i="1"/>
  <c r="K418" i="1"/>
  <c r="L418" i="1" s="1"/>
  <c r="M418" i="1" s="1"/>
  <c r="N418" i="1" s="1"/>
  <c r="O418" i="1" s="1"/>
  <c r="P423" i="1"/>
  <c r="S432" i="1" l="1"/>
  <c r="U432" i="1" s="1"/>
  <c r="G419" i="1"/>
  <c r="X419" i="1"/>
  <c r="AC419" i="1"/>
  <c r="Q433" i="1"/>
  <c r="Z419" i="1"/>
  <c r="AA419" i="1" s="1"/>
  <c r="AD423" i="1"/>
  <c r="AF419" i="1" l="1"/>
  <c r="AG419" i="1" s="1"/>
  <c r="AE419" i="1"/>
  <c r="F420" i="1" s="1"/>
  <c r="H419" i="1"/>
  <c r="I419" i="1"/>
  <c r="P424" i="1"/>
  <c r="J419" i="1"/>
  <c r="K419" i="1"/>
  <c r="L419" i="1" s="1"/>
  <c r="M419" i="1" s="1"/>
  <c r="N419" i="1" s="1"/>
  <c r="O419" i="1" s="1"/>
  <c r="T432" i="1"/>
  <c r="V432" i="1" s="1"/>
  <c r="R433" i="1"/>
  <c r="W433" i="1"/>
  <c r="Y432" i="1"/>
  <c r="S433" i="1" l="1"/>
  <c r="U433" i="1" s="1"/>
  <c r="T433" i="1"/>
  <c r="V433" i="1"/>
  <c r="AD424" i="1"/>
  <c r="G420" i="1"/>
  <c r="X420" i="1"/>
  <c r="AC420" i="1"/>
  <c r="Q434" i="1"/>
  <c r="Z420" i="1"/>
  <c r="AA420" i="1" s="1"/>
  <c r="AF420" i="1" l="1"/>
  <c r="AG420" i="1" s="1"/>
  <c r="AE420" i="1"/>
  <c r="F421" i="1" s="1"/>
  <c r="H420" i="1"/>
  <c r="I420" i="1"/>
  <c r="J420" i="1"/>
  <c r="K420" i="1"/>
  <c r="L420" i="1" s="1"/>
  <c r="M420" i="1" s="1"/>
  <c r="N420" i="1" s="1"/>
  <c r="O420" i="1" s="1"/>
  <c r="P425" i="1"/>
  <c r="W434" i="1"/>
  <c r="R434" i="1"/>
  <c r="Y433" i="1"/>
  <c r="S434" i="1" l="1"/>
  <c r="U434" i="1" s="1"/>
  <c r="AD425" i="1"/>
  <c r="AC421" i="1"/>
  <c r="G421" i="1"/>
  <c r="X421" i="1"/>
  <c r="Q435" i="1"/>
  <c r="Z421" i="1"/>
  <c r="AA421" i="1" s="1"/>
  <c r="W435" i="1" l="1"/>
  <c r="R435" i="1"/>
  <c r="I421" i="1"/>
  <c r="J421" i="1"/>
  <c r="K421" i="1"/>
  <c r="L421" i="1" s="1"/>
  <c r="M421" i="1" s="1"/>
  <c r="N421" i="1" s="1"/>
  <c r="O421" i="1" s="1"/>
  <c r="H421" i="1"/>
  <c r="P426" i="1"/>
  <c r="Y434" i="1"/>
  <c r="AF421" i="1"/>
  <c r="AG421" i="1" s="1"/>
  <c r="AE421" i="1"/>
  <c r="F422" i="1" s="1"/>
  <c r="T434" i="1"/>
  <c r="V434" i="1" s="1"/>
  <c r="AC422" i="1" l="1"/>
  <c r="X422" i="1"/>
  <c r="G422" i="1"/>
  <c r="Q436" i="1"/>
  <c r="Z422" i="1"/>
  <c r="AA422" i="1" s="1"/>
  <c r="AD426" i="1"/>
  <c r="S435" i="1"/>
  <c r="U435" i="1" s="1"/>
  <c r="T435" i="1" l="1"/>
  <c r="V435" i="1" s="1"/>
  <c r="Y435" i="1"/>
  <c r="AF422" i="1"/>
  <c r="AG422" i="1" s="1"/>
  <c r="AE422" i="1"/>
  <c r="F423" i="1" s="1"/>
  <c r="R436" i="1"/>
  <c r="W436" i="1"/>
  <c r="I422" i="1"/>
  <c r="J422" i="1"/>
  <c r="K422" i="1"/>
  <c r="L422" i="1" s="1"/>
  <c r="M422" i="1" s="1"/>
  <c r="N422" i="1" s="1"/>
  <c r="O422" i="1" s="1"/>
  <c r="H422" i="1"/>
  <c r="P427" i="1"/>
  <c r="X423" i="1" l="1"/>
  <c r="AC423" i="1"/>
  <c r="G423" i="1"/>
  <c r="Q437" i="1"/>
  <c r="Z423" i="1"/>
  <c r="AA423" i="1" s="1"/>
  <c r="S436" i="1"/>
  <c r="U436" i="1" s="1"/>
  <c r="AD427" i="1"/>
  <c r="T436" i="1" l="1"/>
  <c r="V436" i="1" s="1"/>
  <c r="AF423" i="1"/>
  <c r="AG423" i="1" s="1"/>
  <c r="AE423" i="1"/>
  <c r="F424" i="1" s="1"/>
  <c r="Y436" i="1"/>
  <c r="R437" i="1"/>
  <c r="W437" i="1"/>
  <c r="K423" i="1"/>
  <c r="L423" i="1" s="1"/>
  <c r="M423" i="1" s="1"/>
  <c r="N423" i="1" s="1"/>
  <c r="O423" i="1" s="1"/>
  <c r="J423" i="1"/>
  <c r="H423" i="1"/>
  <c r="I423" i="1"/>
  <c r="P428" i="1"/>
  <c r="S437" i="1" l="1"/>
  <c r="U437" i="1" s="1"/>
  <c r="G424" i="1"/>
  <c r="X424" i="1"/>
  <c r="AC424" i="1"/>
  <c r="Q438" i="1"/>
  <c r="Z424" i="1"/>
  <c r="AA424" i="1" s="1"/>
  <c r="AD428" i="1"/>
  <c r="AF424" i="1" l="1"/>
  <c r="AG424" i="1" s="1"/>
  <c r="AE424" i="1"/>
  <c r="F425" i="1" s="1"/>
  <c r="Y437" i="1"/>
  <c r="R438" i="1"/>
  <c r="W438" i="1"/>
  <c r="H424" i="1"/>
  <c r="K424" i="1"/>
  <c r="L424" i="1" s="1"/>
  <c r="M424" i="1" s="1"/>
  <c r="N424" i="1" s="1"/>
  <c r="O424" i="1" s="1"/>
  <c r="I424" i="1"/>
  <c r="J424" i="1"/>
  <c r="P429" i="1"/>
  <c r="T437" i="1"/>
  <c r="V437" i="1" s="1"/>
  <c r="AD429" i="1" l="1"/>
  <c r="S438" i="1"/>
  <c r="U438" i="1" s="1"/>
  <c r="G425" i="1"/>
  <c r="X425" i="1"/>
  <c r="AC425" i="1"/>
  <c r="Q439" i="1"/>
  <c r="Z425" i="1"/>
  <c r="AA425" i="1" s="1"/>
  <c r="R439" i="1" l="1"/>
  <c r="W439" i="1"/>
  <c r="H425" i="1"/>
  <c r="I425" i="1"/>
  <c r="J425" i="1"/>
  <c r="K425" i="1"/>
  <c r="L425" i="1" s="1"/>
  <c r="M425" i="1" s="1"/>
  <c r="N425" i="1" s="1"/>
  <c r="O425" i="1" s="1"/>
  <c r="P430" i="1"/>
  <c r="AF425" i="1"/>
  <c r="AG425" i="1" s="1"/>
  <c r="AE425" i="1"/>
  <c r="F426" i="1" s="1"/>
  <c r="Y438" i="1"/>
  <c r="T438" i="1"/>
  <c r="V438" i="1" s="1"/>
  <c r="G426" i="1" l="1"/>
  <c r="X426" i="1"/>
  <c r="AC426" i="1"/>
  <c r="Q440" i="1"/>
  <c r="Z426" i="1"/>
  <c r="AA426" i="1" s="1"/>
  <c r="AD430" i="1"/>
  <c r="S439" i="1"/>
  <c r="U439" i="1" s="1"/>
  <c r="Y439" i="1" l="1"/>
  <c r="F13" i="1"/>
  <c r="T439" i="1"/>
  <c r="V439" i="1" s="1"/>
  <c r="AF426" i="1"/>
  <c r="AG426" i="1" s="1"/>
  <c r="AE426" i="1"/>
  <c r="F427" i="1" s="1"/>
  <c r="W440" i="1"/>
  <c r="R440" i="1"/>
  <c r="H426" i="1"/>
  <c r="I426" i="1"/>
  <c r="J426" i="1"/>
  <c r="P431" i="1"/>
  <c r="K426" i="1"/>
  <c r="L426" i="1" s="1"/>
  <c r="M426" i="1" s="1"/>
  <c r="N426" i="1" s="1"/>
  <c r="O426" i="1" s="1"/>
  <c r="S440" i="1" l="1"/>
  <c r="U440" i="1" s="1"/>
  <c r="AC427" i="1"/>
  <c r="G427" i="1"/>
  <c r="Q441" i="1"/>
  <c r="X427" i="1"/>
  <c r="Z427" i="1"/>
  <c r="AA427" i="1" s="1"/>
  <c r="AD431" i="1"/>
  <c r="R441" i="1" l="1"/>
  <c r="W441" i="1"/>
  <c r="H427" i="1"/>
  <c r="I427" i="1"/>
  <c r="J427" i="1"/>
  <c r="K427" i="1"/>
  <c r="L427" i="1" s="1"/>
  <c r="M427" i="1" s="1"/>
  <c r="N427" i="1" s="1"/>
  <c r="O427" i="1" s="1"/>
  <c r="P432" i="1"/>
  <c r="T440" i="1"/>
  <c r="V440" i="1" s="1"/>
  <c r="AF427" i="1"/>
  <c r="AG427" i="1" s="1"/>
  <c r="AE427" i="1"/>
  <c r="F428" i="1" s="1"/>
  <c r="Y440" i="1"/>
  <c r="AD432" i="1" l="1"/>
  <c r="AC428" i="1"/>
  <c r="X428" i="1"/>
  <c r="G428" i="1"/>
  <c r="Q442" i="1"/>
  <c r="Z428" i="1"/>
  <c r="AA428" i="1" s="1"/>
  <c r="S441" i="1"/>
  <c r="U441" i="1" s="1"/>
  <c r="T441" i="1"/>
  <c r="V441" i="1" s="1"/>
  <c r="R442" i="1" l="1"/>
  <c r="W442" i="1"/>
  <c r="Y441" i="1"/>
  <c r="AF428" i="1"/>
  <c r="AG428" i="1" s="1"/>
  <c r="AE428" i="1"/>
  <c r="F429" i="1" s="1"/>
  <c r="J428" i="1"/>
  <c r="K428" i="1"/>
  <c r="L428" i="1" s="1"/>
  <c r="M428" i="1" s="1"/>
  <c r="N428" i="1" s="1"/>
  <c r="O428" i="1" s="1"/>
  <c r="I428" i="1"/>
  <c r="H428" i="1"/>
  <c r="P433" i="1"/>
  <c r="AD433" i="1" l="1"/>
  <c r="S442" i="1"/>
  <c r="U442" i="1" s="1"/>
  <c r="AC429" i="1"/>
  <c r="X429" i="1"/>
  <c r="G429" i="1"/>
  <c r="Q443" i="1"/>
  <c r="Z429" i="1"/>
  <c r="AA429" i="1" s="1"/>
  <c r="R443" i="1" l="1"/>
  <c r="W443" i="1"/>
  <c r="T442" i="1"/>
  <c r="V442" i="1" s="1"/>
  <c r="AF429" i="1"/>
  <c r="AG429" i="1" s="1"/>
  <c r="AE429" i="1"/>
  <c r="F430" i="1" s="1"/>
  <c r="J429" i="1"/>
  <c r="K429" i="1"/>
  <c r="L429" i="1" s="1"/>
  <c r="M429" i="1" s="1"/>
  <c r="N429" i="1" s="1"/>
  <c r="O429" i="1" s="1"/>
  <c r="I429" i="1"/>
  <c r="H429" i="1"/>
  <c r="P434" i="1"/>
  <c r="Y442" i="1"/>
  <c r="AD434" i="1" l="1"/>
  <c r="X430" i="1"/>
  <c r="AC430" i="1"/>
  <c r="G430" i="1"/>
  <c r="Q444" i="1"/>
  <c r="Z430" i="1"/>
  <c r="AA430" i="1" s="1"/>
  <c r="S443" i="1"/>
  <c r="U443" i="1" s="1"/>
  <c r="T443" i="1" l="1"/>
  <c r="V443" i="1" s="1"/>
  <c r="Y443" i="1"/>
  <c r="R444" i="1"/>
  <c r="W444" i="1"/>
  <c r="K430" i="1"/>
  <c r="L430" i="1" s="1"/>
  <c r="M430" i="1" s="1"/>
  <c r="N430" i="1" s="1"/>
  <c r="O430" i="1" s="1"/>
  <c r="H430" i="1"/>
  <c r="I430" i="1"/>
  <c r="J430" i="1"/>
  <c r="P435" i="1"/>
  <c r="AF430" i="1"/>
  <c r="AG430" i="1" s="1"/>
  <c r="AE430" i="1"/>
  <c r="F431" i="1" s="1"/>
  <c r="AD435" i="1" l="1"/>
  <c r="S444" i="1"/>
  <c r="U444" i="1" s="1"/>
  <c r="G431" i="1"/>
  <c r="X431" i="1"/>
  <c r="AC431" i="1"/>
  <c r="Q445" i="1"/>
  <c r="Z431" i="1"/>
  <c r="AA431" i="1" s="1"/>
  <c r="R445" i="1" l="1"/>
  <c r="W445" i="1"/>
  <c r="H431" i="1"/>
  <c r="P436" i="1"/>
  <c r="I431" i="1"/>
  <c r="J431" i="1"/>
  <c r="K431" i="1"/>
  <c r="L431" i="1" s="1"/>
  <c r="M431" i="1" s="1"/>
  <c r="N431" i="1" s="1"/>
  <c r="O431" i="1" s="1"/>
  <c r="T444" i="1"/>
  <c r="V444" i="1" s="1"/>
  <c r="AF431" i="1"/>
  <c r="AG431" i="1" s="1"/>
  <c r="AE431" i="1"/>
  <c r="F432" i="1" s="1"/>
  <c r="Y444" i="1"/>
  <c r="G432" i="1" l="1"/>
  <c r="AC432" i="1"/>
  <c r="X432" i="1"/>
  <c r="Q446" i="1"/>
  <c r="Z432" i="1"/>
  <c r="AA432" i="1" s="1"/>
  <c r="AD436" i="1"/>
  <c r="S445" i="1"/>
  <c r="U445" i="1" s="1"/>
  <c r="T445" i="1"/>
  <c r="V445" i="1" s="1"/>
  <c r="Y445" i="1" l="1"/>
  <c r="AF432" i="1"/>
  <c r="AG432" i="1" s="1"/>
  <c r="AE432" i="1"/>
  <c r="F433" i="1" s="1"/>
  <c r="I432" i="1"/>
  <c r="J432" i="1"/>
  <c r="K432" i="1"/>
  <c r="L432" i="1" s="1"/>
  <c r="M432" i="1" s="1"/>
  <c r="N432" i="1" s="1"/>
  <c r="O432" i="1" s="1"/>
  <c r="H432" i="1"/>
  <c r="P437" i="1"/>
  <c r="W446" i="1"/>
  <c r="R446" i="1"/>
  <c r="X433" i="1" l="1"/>
  <c r="G433" i="1"/>
  <c r="AC433" i="1"/>
  <c r="Z433" i="1"/>
  <c r="AA433" i="1" s="1"/>
  <c r="AD437" i="1"/>
  <c r="S446" i="1"/>
  <c r="U446" i="1" s="1"/>
  <c r="Y446" i="1" s="1"/>
  <c r="T446" i="1" l="1"/>
  <c r="V446" i="1" s="1"/>
  <c r="AF433" i="1"/>
  <c r="AG433" i="1" s="1"/>
  <c r="AE433" i="1"/>
  <c r="F434" i="1" s="1"/>
  <c r="I433" i="1"/>
  <c r="J433" i="1"/>
  <c r="P438" i="1"/>
  <c r="H433" i="1"/>
  <c r="K433" i="1"/>
  <c r="L433" i="1" s="1"/>
  <c r="M433" i="1" s="1"/>
  <c r="N433" i="1" s="1"/>
  <c r="O433" i="1" s="1"/>
  <c r="AC434" i="1" l="1"/>
  <c r="X434" i="1"/>
  <c r="G434" i="1"/>
  <c r="Z434" i="1"/>
  <c r="AA434" i="1" s="1"/>
  <c r="AD438" i="1"/>
  <c r="AF434" i="1" l="1"/>
  <c r="AG434" i="1" s="1"/>
  <c r="AE434" i="1"/>
  <c r="F435" i="1" s="1"/>
  <c r="I434" i="1"/>
  <c r="K434" i="1"/>
  <c r="L434" i="1" s="1"/>
  <c r="M434" i="1" s="1"/>
  <c r="N434" i="1" s="1"/>
  <c r="O434" i="1" s="1"/>
  <c r="H434" i="1"/>
  <c r="J434" i="1"/>
  <c r="P439" i="1"/>
  <c r="X435" i="1" l="1"/>
  <c r="AC435" i="1"/>
  <c r="G435" i="1"/>
  <c r="Z435" i="1"/>
  <c r="AA435" i="1" s="1"/>
  <c r="AD439" i="1"/>
  <c r="AF435" i="1" l="1"/>
  <c r="AG435" i="1" s="1"/>
  <c r="AE435" i="1"/>
  <c r="F436" i="1" s="1"/>
  <c r="K435" i="1"/>
  <c r="L435" i="1" s="1"/>
  <c r="M435" i="1" s="1"/>
  <c r="N435" i="1" s="1"/>
  <c r="O435" i="1" s="1"/>
  <c r="H435" i="1"/>
  <c r="J435" i="1"/>
  <c r="I435" i="1"/>
  <c r="P440" i="1"/>
  <c r="AD440" i="1" l="1"/>
  <c r="G436" i="1"/>
  <c r="X436" i="1"/>
  <c r="AC436" i="1"/>
  <c r="Z436" i="1"/>
  <c r="AA436" i="1" s="1"/>
  <c r="AF436" i="1" l="1"/>
  <c r="AG436" i="1" s="1"/>
  <c r="AE436" i="1"/>
  <c r="F437" i="1" s="1"/>
  <c r="K436" i="1"/>
  <c r="L436" i="1" s="1"/>
  <c r="M436" i="1" s="1"/>
  <c r="N436" i="1" s="1"/>
  <c r="O436" i="1" s="1"/>
  <c r="H436" i="1"/>
  <c r="I436" i="1"/>
  <c r="J436" i="1"/>
  <c r="P441" i="1"/>
  <c r="AD441" i="1" l="1"/>
  <c r="G437" i="1"/>
  <c r="X437" i="1"/>
  <c r="AC437" i="1"/>
  <c r="Z437" i="1"/>
  <c r="AA437" i="1" s="1"/>
  <c r="AF437" i="1" l="1"/>
  <c r="AG437" i="1" s="1"/>
  <c r="AE437" i="1"/>
  <c r="F438" i="1" s="1"/>
  <c r="H437" i="1"/>
  <c r="I437" i="1"/>
  <c r="J437" i="1"/>
  <c r="K437" i="1"/>
  <c r="L437" i="1" s="1"/>
  <c r="M437" i="1" s="1"/>
  <c r="N437" i="1" s="1"/>
  <c r="O437" i="1" s="1"/>
  <c r="P442" i="1"/>
  <c r="AD442" i="1" l="1"/>
  <c r="X438" i="1"/>
  <c r="G438" i="1"/>
  <c r="AC438" i="1"/>
  <c r="Z438" i="1"/>
  <c r="AA438" i="1" s="1"/>
  <c r="AF438" i="1" l="1"/>
  <c r="AG438" i="1" s="1"/>
  <c r="AE438" i="1"/>
  <c r="F439" i="1" s="1"/>
  <c r="H438" i="1"/>
  <c r="I438" i="1"/>
  <c r="J438" i="1"/>
  <c r="K438" i="1"/>
  <c r="L438" i="1" s="1"/>
  <c r="M438" i="1" s="1"/>
  <c r="N438" i="1" s="1"/>
  <c r="O438" i="1" s="1"/>
  <c r="P443" i="1"/>
  <c r="AD443" i="1" l="1"/>
  <c r="X439" i="1"/>
  <c r="G439" i="1"/>
  <c r="AC439" i="1"/>
  <c r="Z439" i="1"/>
  <c r="AA439" i="1" s="1"/>
  <c r="AF439" i="1" l="1"/>
  <c r="AG439" i="1" s="1"/>
  <c r="AE439" i="1"/>
  <c r="F440" i="1" s="1"/>
  <c r="H439" i="1"/>
  <c r="J439" i="1"/>
  <c r="I439" i="1"/>
  <c r="K439" i="1"/>
  <c r="L439" i="1" s="1"/>
  <c r="M439" i="1" s="1"/>
  <c r="N439" i="1" s="1"/>
  <c r="O439" i="1" s="1"/>
  <c r="P444" i="1"/>
  <c r="AD444" i="1" l="1"/>
  <c r="AC440" i="1"/>
  <c r="G440" i="1"/>
  <c r="X440" i="1"/>
  <c r="Z440" i="1"/>
  <c r="AA440" i="1" s="1"/>
  <c r="AF440" i="1" l="1"/>
  <c r="AG440" i="1" s="1"/>
  <c r="AE440" i="1"/>
  <c r="F441" i="1" s="1"/>
  <c r="J440" i="1"/>
  <c r="K440" i="1"/>
  <c r="L440" i="1" s="1"/>
  <c r="M440" i="1" s="1"/>
  <c r="N440" i="1" s="1"/>
  <c r="O440" i="1" s="1"/>
  <c r="I440" i="1"/>
  <c r="H440" i="1"/>
  <c r="P445" i="1"/>
  <c r="X441" i="1" l="1"/>
  <c r="G441" i="1"/>
  <c r="AC441" i="1"/>
  <c r="Z441" i="1"/>
  <c r="AA441" i="1" s="1"/>
  <c r="AD445" i="1"/>
  <c r="AF441" i="1" l="1"/>
  <c r="AG441" i="1" s="1"/>
  <c r="AE441" i="1"/>
  <c r="F442" i="1" s="1"/>
  <c r="J441" i="1"/>
  <c r="H441" i="1"/>
  <c r="I441" i="1"/>
  <c r="K441" i="1"/>
  <c r="L441" i="1" s="1"/>
  <c r="M441" i="1" s="1"/>
  <c r="N441" i="1" s="1"/>
  <c r="O441" i="1" s="1"/>
  <c r="P446" i="1"/>
  <c r="G442" i="1" l="1"/>
  <c r="AC442" i="1"/>
  <c r="X442" i="1"/>
  <c r="Z442" i="1"/>
  <c r="AA442" i="1" s="1"/>
  <c r="AD446" i="1"/>
  <c r="AF442" i="1" l="1"/>
  <c r="AG442" i="1" s="1"/>
  <c r="AE442" i="1"/>
  <c r="F443" i="1" s="1"/>
  <c r="I442" i="1"/>
  <c r="J442" i="1"/>
  <c r="H442" i="1"/>
  <c r="K442" i="1"/>
  <c r="L442" i="1" s="1"/>
  <c r="M442" i="1" s="1"/>
  <c r="N442" i="1" s="1"/>
  <c r="O442" i="1" s="1"/>
  <c r="AC443" i="1" l="1"/>
  <c r="G443" i="1"/>
  <c r="X443" i="1"/>
  <c r="Z443" i="1"/>
  <c r="AA443" i="1" s="1"/>
  <c r="AF443" i="1" l="1"/>
  <c r="AG443" i="1" s="1"/>
  <c r="AE443" i="1"/>
  <c r="F444" i="1" s="1"/>
  <c r="H443" i="1"/>
  <c r="J443" i="1"/>
  <c r="K443" i="1"/>
  <c r="L443" i="1" s="1"/>
  <c r="M443" i="1" s="1"/>
  <c r="N443" i="1" s="1"/>
  <c r="O443" i="1" s="1"/>
  <c r="I443" i="1"/>
  <c r="AC444" i="1" l="1"/>
  <c r="G444" i="1"/>
  <c r="X444" i="1"/>
  <c r="Z444" i="1"/>
  <c r="AA444" i="1" s="1"/>
  <c r="AF444" i="1" l="1"/>
  <c r="AG444" i="1" s="1"/>
  <c r="AE444" i="1"/>
  <c r="F445" i="1" s="1"/>
  <c r="I444" i="1"/>
  <c r="J444" i="1"/>
  <c r="H444" i="1"/>
  <c r="K444" i="1"/>
  <c r="L444" i="1" s="1"/>
  <c r="M444" i="1" s="1"/>
  <c r="N444" i="1" s="1"/>
  <c r="O444" i="1" s="1"/>
  <c r="X445" i="1" l="1"/>
  <c r="G445" i="1"/>
  <c r="AC445" i="1"/>
  <c r="Z445" i="1"/>
  <c r="AA445" i="1" s="1"/>
  <c r="AF445" i="1" l="1"/>
  <c r="AG445" i="1" s="1"/>
  <c r="AE445" i="1"/>
  <c r="F446" i="1" s="1"/>
  <c r="J445" i="1"/>
  <c r="I445" i="1"/>
  <c r="K445" i="1"/>
  <c r="L445" i="1" s="1"/>
  <c r="M445" i="1" s="1"/>
  <c r="N445" i="1" s="1"/>
  <c r="O445" i="1" s="1"/>
  <c r="H445" i="1"/>
  <c r="X446" i="1" l="1"/>
  <c r="AC446" i="1"/>
  <c r="G446" i="1"/>
  <c r="Z446" i="1"/>
  <c r="AA446" i="1" s="1"/>
  <c r="AF446" i="1" l="1"/>
  <c r="AG446" i="1" s="1"/>
  <c r="AE446" i="1"/>
  <c r="K446" i="1"/>
  <c r="L446" i="1" s="1"/>
  <c r="M446" i="1" s="1"/>
  <c r="N446" i="1" s="1"/>
  <c r="O446" i="1" s="1"/>
  <c r="H446" i="1"/>
  <c r="F14" i="1" s="1"/>
  <c r="F15" i="1" s="1"/>
  <c r="I446" i="1"/>
  <c r="J446" i="1"/>
</calcChain>
</file>

<file path=xl/sharedStrings.xml><?xml version="1.0" encoding="utf-8"?>
<sst xmlns="http://schemas.openxmlformats.org/spreadsheetml/2006/main" count="47" uniqueCount="47">
  <si>
    <t>Tag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</si>
  <si>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</si>
  <si>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</si>
  <si>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</si>
  <si>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</si>
  <si>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</si>
  <si>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</si>
  <si>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</si>
  <si>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</si>
  <si>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</si>
  <si>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</si>
  <si>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</si>
  <si>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</si>
  <si>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</si>
  <si>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</si>
  <si>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</si>
  <si>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</si>
  <si>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</si>
  <si>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</si>
  <si>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Heute Infiziert</t>
  </si>
  <si>
    <t>Disclaimer</t>
  </si>
  <si>
    <t>Geschätzte Todesopfer</t>
  </si>
  <si>
    <t>dauer</t>
  </si>
  <si>
    <t>aktiv Infizierte</t>
  </si>
  <si>
    <t>Geschätzte Dauer in Tagen bis niemand mehr aktiv infiziert ab heute!</t>
  </si>
  <si>
    <t>Author</t>
  </si>
  <si>
    <t>Lukas Steindl</t>
  </si>
  <si>
    <t>Transmissionrate</t>
  </si>
  <si>
    <t>Zusätzlich infizierte nach transmissionrate</t>
  </si>
  <si>
    <t>Actuals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</si>
  <si>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</si>
  <si>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</si>
  <si>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</si>
  <si>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</si>
  <si>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</si>
  <si>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</si>
  <si>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</si>
  <si>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Todesrate bei gut behandelten</t>
  </si>
  <si>
    <t>Todesrate bei schlecht behandelten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</si>
  <si>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</si>
  <si>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</si>
  <si>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</si>
  <si>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</si>
  <si>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</si>
  <si>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</si>
  <si>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</si>
  <si>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Wachstumsrate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</si>
</sst>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2309496698222"/>
          <c:y val="7.9929737450914431E-2"/>
          <c:w val="0.81706091878069309"/>
          <c:h val="0.85474668960853395"/>
        </c:manualLayout>
      </c:layout>
      <c:areaChart>
        <c:grouping val="stacked"/>
        <c:varyColors val="0"/>
        <c:ser>
          <c:idx val="3"/>
          <c:order val="0"/>
          <c:tx>
            <c:strRef>
              <c:f>Tabelle1!$L$17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Tabelle1!$L$18:$L$201</c:f>
              <c:numCache>
                <c:formatCode>General</c:formatCode>
                <c:ptCount val="184"/>
                <c:pt idx="0">
                  <c:v>203.60000000000002</c:v>
                </c:pt>
                <c:pt idx="1">
                  <c:v>203.60000000000002</c:v>
                </c:pt>
                <c:pt idx="2">
                  <c:v>203.60000000000002</c:v>
                </c:pt>
                <c:pt idx="3">
                  <c:v>203.60000000000002</c:v>
                </c:pt>
                <c:pt idx="4">
                  <c:v>203.60000000000002</c:v>
                </c:pt>
                <c:pt idx="5">
                  <c:v>203.60000000000002</c:v>
                </c:pt>
                <c:pt idx="6">
                  <c:v>274.75095789795546</c:v>
                </c:pt>
                <c:pt idx="7">
                  <c:v>345.89875135647992</c:v>
                </c:pt>
                <c:pt idx="8">
                  <c:v>417.0433805163118</c:v>
                </c:pt>
                <c:pt idx="9">
                  <c:v>488.18484551818329</c:v>
                </c:pt>
                <c:pt idx="10">
                  <c:v>559.32314650282046</c:v>
                </c:pt>
                <c:pt idx="11">
                  <c:v>630.45828361094289</c:v>
                </c:pt>
                <c:pt idx="12">
                  <c:v>726.44835149511312</c:v>
                </c:pt>
                <c:pt idx="13">
                  <c:v>847.28815539601499</c:v>
                </c:pt>
                <c:pt idx="14">
                  <c:v>789.37134240902606</c:v>
                </c:pt>
                <c:pt idx="15">
                  <c:v>959.86868994377858</c:v>
                </c:pt>
                <c:pt idx="16">
                  <c:v>1155.1900813894979</c:v>
                </c:pt>
                <c:pt idx="17">
                  <c:v>1375.3256943083857</c:v>
                </c:pt>
                <c:pt idx="18">
                  <c:v>1628.9429971289228</c:v>
                </c:pt>
                <c:pt idx="19">
                  <c:v>1924.7008942051427</c:v>
                </c:pt>
                <c:pt idx="20">
                  <c:v>2129.040153481063</c:v>
                </c:pt>
                <c:pt idx="21">
                  <c:v>2392.8133864223664</c:v>
                </c:pt>
                <c:pt idx="22">
                  <c:v>2724.6395959526103</c:v>
                </c:pt>
                <c:pt idx="23">
                  <c:v>3133.1175575022144</c:v>
                </c:pt>
                <c:pt idx="24">
                  <c:v>3629.8470533824207</c:v>
                </c:pt>
                <c:pt idx="25">
                  <c:v>4229.4155700387319</c:v>
                </c:pt>
                <c:pt idx="26">
                  <c:v>4874.9905793232874</c:v>
                </c:pt>
                <c:pt idx="27">
                  <c:v>5587.1528099088155</c:v>
                </c:pt>
                <c:pt idx="28">
                  <c:v>6389.421485238573</c:v>
                </c:pt>
                <c:pt idx="29">
                  <c:v>7308.244444891021</c:v>
                </c:pt>
                <c:pt idx="30">
                  <c:v>8373.9470199036186</c:v>
                </c:pt>
                <c:pt idx="31">
                  <c:v>9621.7824635898432</c:v>
                </c:pt>
                <c:pt idx="32">
                  <c:v>11058.408592282094</c:v>
                </c:pt>
                <c:pt idx="33">
                  <c:v>12697.440618290499</c:v>
                </c:pt>
                <c:pt idx="34">
                  <c:v>14631.446802864579</c:v>
                </c:pt>
                <c:pt idx="35">
                  <c:v>16819.788949120863</c:v>
                </c:pt>
                <c:pt idx="36">
                  <c:v>19302.800136635367</c:v>
                </c:pt>
                <c:pt idx="37">
                  <c:v>22132.301636276017</c:v>
                </c:pt>
                <c:pt idx="38">
                  <c:v>25358.486488753828</c:v>
                </c:pt>
                <c:pt idx="39">
                  <c:v>29032.075666579698</c:v>
                </c:pt>
                <c:pt idx="40">
                  <c:v>33280.473852918032</c:v>
                </c:pt>
                <c:pt idx="41">
                  <c:v>38162.696313659122</c:v>
                </c:pt>
                <c:pt idx="42">
                  <c:v>43746.063668297698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25575.467700486071</c:v>
                </c:pt>
                <c:pt idx="87">
                  <c:v>8329.6210844557736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Tabelle1!$M$17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Tabelle1!$M$18:$M$201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109.29529509828717</c:v>
                </c:pt>
                <c:pt idx="44">
                  <c:v>7339.8494257379352</c:v>
                </c:pt>
                <c:pt idx="45">
                  <c:v>15531.747214088733</c:v>
                </c:pt>
                <c:pt idx="46">
                  <c:v>24834.043533400967</c:v>
                </c:pt>
                <c:pt idx="47">
                  <c:v>35398.656368796655</c:v>
                </c:pt>
                <c:pt idx="48">
                  <c:v>47379.336094505692</c:v>
                </c:pt>
                <c:pt idx="49">
                  <c:v>60930.803226703545</c:v>
                </c:pt>
                <c:pt idx="50">
                  <c:v>76206.094612744666</c:v>
                </c:pt>
                <c:pt idx="51">
                  <c:v>93351.547221685352</c:v>
                </c:pt>
                <c:pt idx="52">
                  <c:v>112527.1023067644</c:v>
                </c:pt>
                <c:pt idx="53">
                  <c:v>133895.78541799309</c:v>
                </c:pt>
                <c:pt idx="54">
                  <c:v>157586.62345058349</c:v>
                </c:pt>
                <c:pt idx="55">
                  <c:v>183727.39974865431</c:v>
                </c:pt>
                <c:pt idx="56">
                  <c:v>212402.66377963888</c:v>
                </c:pt>
                <c:pt idx="57">
                  <c:v>243632.28913193999</c:v>
                </c:pt>
                <c:pt idx="58">
                  <c:v>277358.84757602686</c:v>
                </c:pt>
                <c:pt idx="59">
                  <c:v>313430.11728636856</c:v>
                </c:pt>
                <c:pt idx="60">
                  <c:v>351547.40500137117</c:v>
                </c:pt>
                <c:pt idx="61">
                  <c:v>391272.09370174538</c:v>
                </c:pt>
                <c:pt idx="62">
                  <c:v>432001.29787973093</c:v>
                </c:pt>
                <c:pt idx="63">
                  <c:v>472946.58012867125</c:v>
                </c:pt>
                <c:pt idx="64">
                  <c:v>513123.92751241464</c:v>
                </c:pt>
                <c:pt idx="65">
                  <c:v>551357.9164108237</c:v>
                </c:pt>
                <c:pt idx="66">
                  <c:v>586283.38836418616</c:v>
                </c:pt>
                <c:pt idx="67">
                  <c:v>616389.26905658725</c:v>
                </c:pt>
                <c:pt idx="68">
                  <c:v>640083.31440076884</c:v>
                </c:pt>
                <c:pt idx="69">
                  <c:v>655777.2637851598</c:v>
                </c:pt>
                <c:pt idx="70">
                  <c:v>661987.66225946764</c:v>
                </c:pt>
                <c:pt idx="71">
                  <c:v>657446.54925794271</c:v>
                </c:pt>
                <c:pt idx="72">
                  <c:v>641203.53610917577</c:v>
                </c:pt>
                <c:pt idx="73">
                  <c:v>612718.24416990846</c:v>
                </c:pt>
                <c:pt idx="74">
                  <c:v>571938.03778853663</c:v>
                </c:pt>
                <c:pt idx="75">
                  <c:v>519713.94632968202</c:v>
                </c:pt>
                <c:pt idx="76">
                  <c:v>464794.56602423947</c:v>
                </c:pt>
                <c:pt idx="77">
                  <c:v>407774.55347044527</c:v>
                </c:pt>
                <c:pt idx="78">
                  <c:v>349435.93267445621</c:v>
                </c:pt>
                <c:pt idx="79">
                  <c:v>290747.37024091417</c:v>
                </c:pt>
                <c:pt idx="80">
                  <c:v>232852.29055313015</c:v>
                </c:pt>
                <c:pt idx="81">
                  <c:v>177033.43391791006</c:v>
                </c:pt>
                <c:pt idx="82">
                  <c:v>124658.58727763093</c:v>
                </c:pt>
                <c:pt idx="83">
                  <c:v>77108.637099941639</c:v>
                </c:pt>
                <c:pt idx="84">
                  <c:v>35691.655377667965</c:v>
                </c:pt>
                <c:pt idx="85">
                  <c:v>1550.5910929039164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Tabelle1!$J$17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Tabelle1!$J$18:$J$201</c:f>
              <c:numCache>
                <c:formatCode>General</c:formatCode>
                <c:ptCount val="184"/>
                <c:pt idx="0">
                  <c:v>814.40000000000009</c:v>
                </c:pt>
                <c:pt idx="1">
                  <c:v>814.40000000000009</c:v>
                </c:pt>
                <c:pt idx="2">
                  <c:v>814.40000000000009</c:v>
                </c:pt>
                <c:pt idx="3">
                  <c:v>814.40000000000009</c:v>
                </c:pt>
                <c:pt idx="4">
                  <c:v>814.40000000000009</c:v>
                </c:pt>
                <c:pt idx="5">
                  <c:v>814.40000000000009</c:v>
                </c:pt>
                <c:pt idx="6">
                  <c:v>1099.0038315918218</c:v>
                </c:pt>
                <c:pt idx="7">
                  <c:v>1383.5950054259197</c:v>
                </c:pt>
                <c:pt idx="8">
                  <c:v>1668.1735220652472</c:v>
                </c:pt>
                <c:pt idx="9">
                  <c:v>1952.7393820727332</c:v>
                </c:pt>
                <c:pt idx="10">
                  <c:v>2237.2925860112819</c:v>
                </c:pt>
                <c:pt idx="11">
                  <c:v>2521.8331344437715</c:v>
                </c:pt>
                <c:pt idx="12">
                  <c:v>2905.7934059804525</c:v>
                </c:pt>
                <c:pt idx="13">
                  <c:v>3389.1526215840599</c:v>
                </c:pt>
                <c:pt idx="14">
                  <c:v>3157.4853696361042</c:v>
                </c:pt>
                <c:pt idx="15">
                  <c:v>3839.4747597751143</c:v>
                </c:pt>
                <c:pt idx="16">
                  <c:v>4620.7603255579916</c:v>
                </c:pt>
                <c:pt idx="17">
                  <c:v>5501.3027772335427</c:v>
                </c:pt>
                <c:pt idx="18">
                  <c:v>6515.7719885156912</c:v>
                </c:pt>
                <c:pt idx="19">
                  <c:v>7698.8035768205709</c:v>
                </c:pt>
                <c:pt idx="20">
                  <c:v>8516.1606139242522</c:v>
                </c:pt>
                <c:pt idx="21">
                  <c:v>9571.2535456894657</c:v>
                </c:pt>
                <c:pt idx="22">
                  <c:v>10898.558383810441</c:v>
                </c:pt>
                <c:pt idx="23">
                  <c:v>12532.470230008857</c:v>
                </c:pt>
                <c:pt idx="24">
                  <c:v>14519.388213529683</c:v>
                </c:pt>
                <c:pt idx="25">
                  <c:v>16917.662280154927</c:v>
                </c:pt>
                <c:pt idx="26">
                  <c:v>19499.96231729315</c:v>
                </c:pt>
                <c:pt idx="27">
                  <c:v>22348.611239635262</c:v>
                </c:pt>
                <c:pt idx="28">
                  <c:v>25557.685940954292</c:v>
                </c:pt>
                <c:pt idx="29">
                  <c:v>29232.977779564084</c:v>
                </c:pt>
                <c:pt idx="30">
                  <c:v>33495.788079614475</c:v>
                </c:pt>
                <c:pt idx="31">
                  <c:v>38487.129854359373</c:v>
                </c:pt>
                <c:pt idx="32">
                  <c:v>44233.634369128376</c:v>
                </c:pt>
                <c:pt idx="33">
                  <c:v>50789.762473161994</c:v>
                </c:pt>
                <c:pt idx="34">
                  <c:v>58525.787211458315</c:v>
                </c:pt>
                <c:pt idx="35">
                  <c:v>67279.15579648345</c:v>
                </c:pt>
                <c:pt idx="36">
                  <c:v>77211.20054654147</c:v>
                </c:pt>
                <c:pt idx="37">
                  <c:v>88529.206545104069</c:v>
                </c:pt>
                <c:pt idx="38">
                  <c:v>101433.94595501531</c:v>
                </c:pt>
                <c:pt idx="39">
                  <c:v>116128.30266631879</c:v>
                </c:pt>
                <c:pt idx="40">
                  <c:v>133121.89541167213</c:v>
                </c:pt>
                <c:pt idx="41">
                  <c:v>152650.78525463649</c:v>
                </c:pt>
                <c:pt idx="42">
                  <c:v>174984.25467319079</c:v>
                </c:pt>
                <c:pt idx="43">
                  <c:v>200437.18118039315</c:v>
                </c:pt>
                <c:pt idx="44">
                  <c:v>229359.39770295174</c:v>
                </c:pt>
                <c:pt idx="45">
                  <c:v>262126.98885635493</c:v>
                </c:pt>
                <c:pt idx="46">
                  <c:v>299336.17413360387</c:v>
                </c:pt>
                <c:pt idx="47">
                  <c:v>341594.62547518662</c:v>
                </c:pt>
                <c:pt idx="48">
                  <c:v>389517.34437802277</c:v>
                </c:pt>
                <c:pt idx="49">
                  <c:v>443723.21290681418</c:v>
                </c:pt>
                <c:pt idx="50">
                  <c:v>504824.37845097866</c:v>
                </c:pt>
                <c:pt idx="51">
                  <c:v>573406.18888674141</c:v>
                </c:pt>
                <c:pt idx="52">
                  <c:v>650108.40922705759</c:v>
                </c:pt>
                <c:pt idx="53">
                  <c:v>735583.14167197235</c:v>
                </c:pt>
                <c:pt idx="54">
                  <c:v>830346.49380233395</c:v>
                </c:pt>
                <c:pt idx="55">
                  <c:v>934909.59899461723</c:v>
                </c:pt>
                <c:pt idx="56">
                  <c:v>1049610.6551185555</c:v>
                </c:pt>
                <c:pt idx="57">
                  <c:v>1174529.15652776</c:v>
                </c:pt>
                <c:pt idx="58">
                  <c:v>1309435.3903041075</c:v>
                </c:pt>
                <c:pt idx="59">
                  <c:v>1453720.4691454743</c:v>
                </c:pt>
                <c:pt idx="60">
                  <c:v>1606189.6200054847</c:v>
                </c:pt>
                <c:pt idx="61">
                  <c:v>1765088.3748069815</c:v>
                </c:pt>
                <c:pt idx="62">
                  <c:v>1928005.1915189237</c:v>
                </c:pt>
                <c:pt idx="63">
                  <c:v>2091786.320514685</c:v>
                </c:pt>
                <c:pt idx="64">
                  <c:v>2252495.7100496585</c:v>
                </c:pt>
                <c:pt idx="65">
                  <c:v>2405431.6656432948</c:v>
                </c:pt>
                <c:pt idx="66">
                  <c:v>2545133.5534567446</c:v>
                </c:pt>
                <c:pt idx="67">
                  <c:v>2665557.076226349</c:v>
                </c:pt>
                <c:pt idx="68">
                  <c:v>2760333.2576030754</c:v>
                </c:pt>
                <c:pt idx="69">
                  <c:v>2823109.0551406392</c:v>
                </c:pt>
                <c:pt idx="70">
                  <c:v>2847950.6490378706</c:v>
                </c:pt>
                <c:pt idx="71">
                  <c:v>2829786.1970317708</c:v>
                </c:pt>
                <c:pt idx="72">
                  <c:v>2764814.1444367031</c:v>
                </c:pt>
                <c:pt idx="73">
                  <c:v>2650872.9766796338</c:v>
                </c:pt>
                <c:pt idx="74">
                  <c:v>2487752.1511541465</c:v>
                </c:pt>
                <c:pt idx="75">
                  <c:v>2278855.7853187281</c:v>
                </c:pt>
                <c:pt idx="76">
                  <c:v>2059178.2640969579</c:v>
                </c:pt>
                <c:pt idx="77">
                  <c:v>1831098.2138817811</c:v>
                </c:pt>
                <c:pt idx="78">
                  <c:v>1597743.7306978249</c:v>
                </c:pt>
                <c:pt idx="79">
                  <c:v>1362989.4809636567</c:v>
                </c:pt>
                <c:pt idx="80">
                  <c:v>1131409.1622125206</c:v>
                </c:pt>
                <c:pt idx="81">
                  <c:v>908133.73567164026</c:v>
                </c:pt>
                <c:pt idx="82">
                  <c:v>698634.3491105237</c:v>
                </c:pt>
                <c:pt idx="83">
                  <c:v>508434.54839976656</c:v>
                </c:pt>
                <c:pt idx="84">
                  <c:v>342766.62151067186</c:v>
                </c:pt>
                <c:pt idx="85">
                  <c:v>206202.36437161567</c:v>
                </c:pt>
                <c:pt idx="86">
                  <c:v>102301.87080194429</c:v>
                </c:pt>
                <c:pt idx="87">
                  <c:v>33318.484337823094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Tabelle1!$V$17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Tabelle1!$V$18:$V$201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1013.928</c:v>
                </c:pt>
                <c:pt idx="15">
                  <c:v>1013.928</c:v>
                </c:pt>
                <c:pt idx="16">
                  <c:v>1013.928</c:v>
                </c:pt>
                <c:pt idx="17">
                  <c:v>1013.928</c:v>
                </c:pt>
                <c:pt idx="18">
                  <c:v>1013.928</c:v>
                </c:pt>
                <c:pt idx="19">
                  <c:v>1013.928</c:v>
                </c:pt>
                <c:pt idx="20">
                  <c:v>1368.2597703318181</c:v>
                </c:pt>
                <c:pt idx="21">
                  <c:v>1722.5757817552699</c:v>
                </c:pt>
                <c:pt idx="22">
                  <c:v>2076.8760349712325</c:v>
                </c:pt>
                <c:pt idx="23">
                  <c:v>2431.1605306805527</c:v>
                </c:pt>
                <c:pt idx="24">
                  <c:v>2785.4292695840459</c:v>
                </c:pt>
                <c:pt idx="25">
                  <c:v>3139.6822523824953</c:v>
                </c:pt>
                <c:pt idx="26">
                  <c:v>3617.7127904456634</c:v>
                </c:pt>
                <c:pt idx="27">
                  <c:v>4219.4950138721542</c:v>
                </c:pt>
                <c:pt idx="28">
                  <c:v>4944.9972851969496</c:v>
                </c:pt>
                <c:pt idx="29">
                  <c:v>5794.074075920018</c:v>
                </c:pt>
                <c:pt idx="30">
                  <c:v>6766.7746053197006</c:v>
                </c:pt>
                <c:pt idx="31">
                  <c:v>7863.0499576557613</c:v>
                </c:pt>
                <c:pt idx="32">
                  <c:v>9126.0641257020361</c:v>
                </c:pt>
                <c:pt idx="33">
                  <c:v>10598.938453141611</c:v>
                </c:pt>
                <c:pt idx="34">
                  <c:v>11970.879734667513</c:v>
                </c:pt>
                <c:pt idx="35">
                  <c:v>13638.786446138654</c:v>
                </c:pt>
                <c:pt idx="36">
                  <c:v>15645.58122281523</c:v>
                </c:pt>
                <c:pt idx="37">
                  <c:v>18034.085967041581</c:v>
                </c:pt>
                <c:pt idx="38">
                  <c:v>20862.067595428503</c:v>
                </c:pt>
                <c:pt idx="39">
                  <c:v>24202.171791175384</c:v>
                </c:pt>
                <c:pt idx="40">
                  <c:v>27895.165875475635</c:v>
                </c:pt>
                <c:pt idx="41">
                  <c:v>32043.516007218059</c:v>
                </c:pt>
                <c:pt idx="42">
                  <c:v>36764.316281685045</c:v>
                </c:pt>
                <c:pt idx="43">
                  <c:v>42189.131411477305</c:v>
                </c:pt>
                <c:pt idx="44">
                  <c:v>48469.030764439718</c:v>
                </c:pt>
                <c:pt idx="45">
                  <c:v>55779.52662633318</c:v>
                </c:pt>
                <c:pt idx="46">
                  <c:v>64196.938915266859</c:v>
                </c:pt>
                <c:pt idx="47">
                  <c:v>73832.192732228286</c:v>
                </c:pt>
                <c:pt idx="48">
                  <c:v>84835.484812933108</c:v>
                </c:pt>
                <c:pt idx="49">
                  <c:v>97401.335412760542</c:v>
                </c:pt>
                <c:pt idx="50">
                  <c:v>111773.52590325935</c:v>
                </c:pt>
                <c:pt idx="51">
                  <c:v>128252.94811569611</c:v>
                </c:pt>
                <c:pt idx="52">
                  <c:v>147147.33030942254</c:v>
                </c:pt>
                <c:pt idx="53">
                  <c:v>168781.90861074228</c:v>
                </c:pt>
                <c:pt idx="54">
                  <c:v>193631.92566300739</c:v>
                </c:pt>
                <c:pt idx="55">
                  <c:v>222093.74364924047</c:v>
                </c:pt>
                <c:pt idx="56">
                  <c:v>254619.71334980757</c:v>
                </c:pt>
                <c:pt idx="57">
                  <c:v>291733.42198106676</c:v>
                </c:pt>
                <c:pt idx="58">
                  <c:v>334021.48090461461</c:v>
                </c:pt>
                <c:pt idx="59">
                  <c:v>382127.62775249506</c:v>
                </c:pt>
                <c:pt idx="60">
                  <c:v>436870.47571160365</c:v>
                </c:pt>
                <c:pt idx="61">
                  <c:v>499117.50144883565</c:v>
                </c:pt>
                <c:pt idx="62">
                  <c:v>569784.57856357144</c:v>
                </c:pt>
                <c:pt idx="63">
                  <c:v>649836.73548174417</c:v>
                </c:pt>
                <c:pt idx="64">
                  <c:v>740279.87707472779</c:v>
                </c:pt>
                <c:pt idx="65">
                  <c:v>842143.65327968914</c:v>
                </c:pt>
                <c:pt idx="66">
                  <c:v>956532.2997971091</c:v>
                </c:pt>
                <c:pt idx="67">
                  <c:v>1084582.9199923477</c:v>
                </c:pt>
                <c:pt idx="68">
                  <c:v>1227413.3104469131</c:v>
                </c:pt>
                <c:pt idx="69">
                  <c:v>1386056.1943975389</c:v>
                </c:pt>
                <c:pt idx="70">
                  <c:v>1561384.9789724092</c:v>
                </c:pt>
                <c:pt idx="71">
                  <c:v>1754022.221858128</c:v>
                </c:pt>
                <c:pt idx="72">
                  <c:v>1964268.5418332284</c:v>
                </c:pt>
                <c:pt idx="73">
                  <c:v>2192009.6118386108</c:v>
                </c:pt>
                <c:pt idx="74">
                  <c:v>2436576.5526184323</c:v>
                </c:pt>
                <c:pt idx="75">
                  <c:v>2696585.8053397625</c:v>
                </c:pt>
                <c:pt idx="76">
                  <c:v>2969936.7378517035</c:v>
                </c:pt>
                <c:pt idx="77">
                  <c:v>3253685.7999929851</c:v>
                </c:pt>
                <c:pt idx="78">
                  <c:v>3543961.9729331308</c:v>
                </c:pt>
                <c:pt idx="79">
                  <c:v>3835970.3569791638</c:v>
                </c:pt>
                <c:pt idx="80">
                  <c:v>4124051.0014336947</c:v>
                </c:pt>
                <c:pt idx="81">
                  <c:v>4401854.3417780343</c:v>
                </c:pt>
                <c:pt idx="82">
                  <c:v>4662609.8326474158</c:v>
                </c:pt>
                <c:pt idx="83">
                  <c:v>4899408.5845323084</c:v>
                </c:pt>
                <c:pt idx="84">
                  <c:v>5105665.1535092313</c:v>
                </c:pt>
                <c:pt idx="85">
                  <c:v>5275687.6536473567</c:v>
                </c:pt>
                <c:pt idx="86">
                  <c:v>5405043.7681415975</c:v>
                </c:pt>
                <c:pt idx="87">
                  <c:v>5490928.0842894288</c:v>
                </c:pt>
                <c:pt idx="88">
                  <c:v>5532409.5972900186</c:v>
                </c:pt>
                <c:pt idx="89">
                  <c:v>5532409.5972900186</c:v>
                </c:pt>
                <c:pt idx="90">
                  <c:v>5532409.5972900186</c:v>
                </c:pt>
                <c:pt idx="91">
                  <c:v>5532409.5972900186</c:v>
                </c:pt>
                <c:pt idx="92">
                  <c:v>5532409.5972900186</c:v>
                </c:pt>
                <c:pt idx="93">
                  <c:v>5532409.5972900186</c:v>
                </c:pt>
                <c:pt idx="94">
                  <c:v>5532409.5972900186</c:v>
                </c:pt>
                <c:pt idx="95">
                  <c:v>5532409.5972900186</c:v>
                </c:pt>
                <c:pt idx="96">
                  <c:v>5532409.5972900186</c:v>
                </c:pt>
                <c:pt idx="97">
                  <c:v>5532409.5972900186</c:v>
                </c:pt>
                <c:pt idx="98">
                  <c:v>5532409.5972900186</c:v>
                </c:pt>
                <c:pt idx="99">
                  <c:v>5532409.5972900186</c:v>
                </c:pt>
                <c:pt idx="100">
                  <c:v>5532409.5972900186</c:v>
                </c:pt>
                <c:pt idx="101">
                  <c:v>5532409.5972900186</c:v>
                </c:pt>
                <c:pt idx="102">
                  <c:v>5532409.5972900186</c:v>
                </c:pt>
                <c:pt idx="103">
                  <c:v>5532409.5972900186</c:v>
                </c:pt>
                <c:pt idx="104">
                  <c:v>5532409.5972900186</c:v>
                </c:pt>
                <c:pt idx="105">
                  <c:v>5532409.5972900186</c:v>
                </c:pt>
                <c:pt idx="106">
                  <c:v>5532409.5972900186</c:v>
                </c:pt>
                <c:pt idx="107">
                  <c:v>5532409.5972900186</c:v>
                </c:pt>
                <c:pt idx="108">
                  <c:v>5532409.5972900186</c:v>
                </c:pt>
                <c:pt idx="109">
                  <c:v>5532409.5972900186</c:v>
                </c:pt>
                <c:pt idx="110">
                  <c:v>5532409.5972900186</c:v>
                </c:pt>
                <c:pt idx="111">
                  <c:v>5532409.5972900186</c:v>
                </c:pt>
                <c:pt idx="112">
                  <c:v>5532409.5972900186</c:v>
                </c:pt>
                <c:pt idx="113">
                  <c:v>5532409.5972900186</c:v>
                </c:pt>
                <c:pt idx="114">
                  <c:v>5532409.5972900186</c:v>
                </c:pt>
                <c:pt idx="115">
                  <c:v>5532409.5972900186</c:v>
                </c:pt>
                <c:pt idx="116">
                  <c:v>5532409.5972900186</c:v>
                </c:pt>
                <c:pt idx="117">
                  <c:v>5532409.5972900186</c:v>
                </c:pt>
                <c:pt idx="118">
                  <c:v>5532409.5972900186</c:v>
                </c:pt>
                <c:pt idx="119">
                  <c:v>5532409.5972900186</c:v>
                </c:pt>
                <c:pt idx="120">
                  <c:v>5532409.5972900186</c:v>
                </c:pt>
                <c:pt idx="121">
                  <c:v>5532409.5972900186</c:v>
                </c:pt>
                <c:pt idx="122">
                  <c:v>5532409.5972900186</c:v>
                </c:pt>
                <c:pt idx="123">
                  <c:v>5532409.5972900186</c:v>
                </c:pt>
                <c:pt idx="124">
                  <c:v>5532409.5972900186</c:v>
                </c:pt>
                <c:pt idx="125">
                  <c:v>5532409.5972900186</c:v>
                </c:pt>
                <c:pt idx="126">
                  <c:v>5532409.5972900186</c:v>
                </c:pt>
                <c:pt idx="127">
                  <c:v>5532409.5972900186</c:v>
                </c:pt>
                <c:pt idx="128">
                  <c:v>5532409.5972900186</c:v>
                </c:pt>
                <c:pt idx="129">
                  <c:v>5532409.5972900186</c:v>
                </c:pt>
                <c:pt idx="130">
                  <c:v>5532409.5972900186</c:v>
                </c:pt>
                <c:pt idx="131">
                  <c:v>5532409.5972900186</c:v>
                </c:pt>
                <c:pt idx="132">
                  <c:v>5532409.5972900186</c:v>
                </c:pt>
                <c:pt idx="133">
                  <c:v>5532409.5972900186</c:v>
                </c:pt>
                <c:pt idx="134">
                  <c:v>5532409.5972900186</c:v>
                </c:pt>
                <c:pt idx="135">
                  <c:v>5532409.5972900186</c:v>
                </c:pt>
                <c:pt idx="136">
                  <c:v>5532409.5972900186</c:v>
                </c:pt>
                <c:pt idx="137">
                  <c:v>5532409.5972900186</c:v>
                </c:pt>
                <c:pt idx="138">
                  <c:v>5532409.5972900186</c:v>
                </c:pt>
                <c:pt idx="139">
                  <c:v>5532409.5972900186</c:v>
                </c:pt>
                <c:pt idx="140">
                  <c:v>5532409.5972900186</c:v>
                </c:pt>
                <c:pt idx="141">
                  <c:v>5532409.5972900186</c:v>
                </c:pt>
                <c:pt idx="142">
                  <c:v>5532409.5972900186</c:v>
                </c:pt>
                <c:pt idx="143">
                  <c:v>5532409.5972900186</c:v>
                </c:pt>
                <c:pt idx="144">
                  <c:v>5532409.5972900186</c:v>
                </c:pt>
                <c:pt idx="145">
                  <c:v>5532409.5972900186</c:v>
                </c:pt>
                <c:pt idx="146">
                  <c:v>5532409.5972900186</c:v>
                </c:pt>
                <c:pt idx="147">
                  <c:v>5532409.5972900186</c:v>
                </c:pt>
                <c:pt idx="148">
                  <c:v>5532409.5972900186</c:v>
                </c:pt>
                <c:pt idx="149">
                  <c:v>5532409.5972900186</c:v>
                </c:pt>
                <c:pt idx="150">
                  <c:v>5532409.5972900186</c:v>
                </c:pt>
                <c:pt idx="151">
                  <c:v>5532409.5972900186</c:v>
                </c:pt>
                <c:pt idx="152">
                  <c:v>5532409.5972900186</c:v>
                </c:pt>
                <c:pt idx="153">
                  <c:v>5532409.5972900186</c:v>
                </c:pt>
                <c:pt idx="154">
                  <c:v>5532409.5972900186</c:v>
                </c:pt>
                <c:pt idx="155">
                  <c:v>5532409.5972900186</c:v>
                </c:pt>
                <c:pt idx="156">
                  <c:v>5532409.5972900186</c:v>
                </c:pt>
                <c:pt idx="157">
                  <c:v>5532409.5972900186</c:v>
                </c:pt>
                <c:pt idx="158">
                  <c:v>5532409.5972900186</c:v>
                </c:pt>
                <c:pt idx="159">
                  <c:v>5532409.5972900186</c:v>
                </c:pt>
                <c:pt idx="160">
                  <c:v>5532409.5972900186</c:v>
                </c:pt>
                <c:pt idx="161">
                  <c:v>5532409.5972900186</c:v>
                </c:pt>
                <c:pt idx="162">
                  <c:v>5532409.5972900186</c:v>
                </c:pt>
                <c:pt idx="163">
                  <c:v>5532409.5972900186</c:v>
                </c:pt>
                <c:pt idx="164">
                  <c:v>5532409.5972900186</c:v>
                </c:pt>
                <c:pt idx="165">
                  <c:v>5532409.5972900186</c:v>
                </c:pt>
                <c:pt idx="166">
                  <c:v>5532409.5972900186</c:v>
                </c:pt>
                <c:pt idx="167">
                  <c:v>5532409.5972900186</c:v>
                </c:pt>
                <c:pt idx="168">
                  <c:v>5532409.5972900186</c:v>
                </c:pt>
                <c:pt idx="169">
                  <c:v>5532409.5972900186</c:v>
                </c:pt>
                <c:pt idx="170">
                  <c:v>5532409.5972900186</c:v>
                </c:pt>
                <c:pt idx="171">
                  <c:v>5532409.5972900186</c:v>
                </c:pt>
                <c:pt idx="172">
                  <c:v>5532409.5972900186</c:v>
                </c:pt>
                <c:pt idx="173">
                  <c:v>5532409.5972900186</c:v>
                </c:pt>
                <c:pt idx="174">
                  <c:v>5532409.5972900186</c:v>
                </c:pt>
                <c:pt idx="175">
                  <c:v>5532409.5972900186</c:v>
                </c:pt>
                <c:pt idx="176">
                  <c:v>5532409.5972900186</c:v>
                </c:pt>
                <c:pt idx="177">
                  <c:v>5532409.5972900186</c:v>
                </c:pt>
                <c:pt idx="178">
                  <c:v>5532409.5972900186</c:v>
                </c:pt>
                <c:pt idx="179">
                  <c:v>5532409.5972900186</c:v>
                </c:pt>
                <c:pt idx="180">
                  <c:v>5532409.5972900186</c:v>
                </c:pt>
                <c:pt idx="181">
                  <c:v>5532409.5972900186</c:v>
                </c:pt>
                <c:pt idx="182">
                  <c:v>5532409.5972900186</c:v>
                </c:pt>
                <c:pt idx="183">
                  <c:v>5532409.5972900186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Tabelle1!$X$17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Tabelle1!$X$18:$X$201</c:f>
              <c:numCache>
                <c:formatCode>General</c:formatCode>
                <c:ptCount val="184"/>
                <c:pt idx="0">
                  <c:v>7998982</c:v>
                </c:pt>
                <c:pt idx="1">
                  <c:v>7998982</c:v>
                </c:pt>
                <c:pt idx="2">
                  <c:v>7998982</c:v>
                </c:pt>
                <c:pt idx="3">
                  <c:v>7998982</c:v>
                </c:pt>
                <c:pt idx="4">
                  <c:v>7998982</c:v>
                </c:pt>
                <c:pt idx="5">
                  <c:v>7998982</c:v>
                </c:pt>
                <c:pt idx="6">
                  <c:v>7998626.2452105107</c:v>
                </c:pt>
                <c:pt idx="7">
                  <c:v>7998270.5062432177</c:v>
                </c:pt>
                <c:pt idx="8">
                  <c:v>7997914.783097418</c:v>
                </c:pt>
                <c:pt idx="9">
                  <c:v>7997559.0757724093</c:v>
                </c:pt>
                <c:pt idx="10">
                  <c:v>7997203.3842674857</c:v>
                </c:pt>
                <c:pt idx="11">
                  <c:v>7996847.7085819449</c:v>
                </c:pt>
                <c:pt idx="12">
                  <c:v>7996367.7582425242</c:v>
                </c:pt>
                <c:pt idx="13">
                  <c:v>7995763.5592230195</c:v>
                </c:pt>
                <c:pt idx="14">
                  <c:v>7995035.1432879549</c:v>
                </c:pt>
                <c:pt idx="15">
                  <c:v>7994182.6565502807</c:v>
                </c:pt>
                <c:pt idx="16">
                  <c:v>7993206.0495930528</c:v>
                </c:pt>
                <c:pt idx="17">
                  <c:v>7992105.3715284579</c:v>
                </c:pt>
                <c:pt idx="18">
                  <c:v>7990837.2850143556</c:v>
                </c:pt>
                <c:pt idx="19">
                  <c:v>7989358.4955289746</c:v>
                </c:pt>
                <c:pt idx="20">
                  <c:v>7987981.0444431053</c:v>
                </c:pt>
                <c:pt idx="21">
                  <c:v>7986306.4393111058</c:v>
                </c:pt>
                <c:pt idx="22">
                  <c:v>7984291.5851176558</c:v>
                </c:pt>
                <c:pt idx="23">
                  <c:v>7981893.4879848976</c:v>
                </c:pt>
                <c:pt idx="24">
                  <c:v>7979054.1490005739</c:v>
                </c:pt>
                <c:pt idx="25">
                  <c:v>7975700.6307317512</c:v>
                </c:pt>
                <c:pt idx="26">
                  <c:v>7971992.8053459078</c:v>
                </c:pt>
                <c:pt idx="27">
                  <c:v>7967827.7951734755</c:v>
                </c:pt>
                <c:pt idx="28">
                  <c:v>7963088.0358617622</c:v>
                </c:pt>
                <c:pt idx="29">
                  <c:v>7957641.4343258264</c:v>
                </c:pt>
                <c:pt idx="30">
                  <c:v>7951336.3144935342</c:v>
                </c:pt>
                <c:pt idx="31">
                  <c:v>7943996.4592105085</c:v>
                </c:pt>
                <c:pt idx="32">
                  <c:v>7935545.2420529453</c:v>
                </c:pt>
                <c:pt idx="33">
                  <c:v>7925871.2924375217</c:v>
                </c:pt>
                <c:pt idx="34">
                  <c:v>7914823.8104287824</c:v>
                </c:pt>
                <c:pt idx="35">
                  <c:v>7902207.4945655018</c:v>
                </c:pt>
                <c:pt idx="36">
                  <c:v>7887777.5844344785</c:v>
                </c:pt>
                <c:pt idx="37">
                  <c:v>7871231.9798035184</c:v>
                </c:pt>
                <c:pt idx="38">
                  <c:v>7852261.7165568043</c:v>
                </c:pt>
                <c:pt idx="39">
                  <c:v>7830540.2523988532</c:v>
                </c:pt>
                <c:pt idx="40">
                  <c:v>7805590.4360813182</c:v>
                </c:pt>
                <c:pt idx="41">
                  <c:v>7777014.31360518</c:v>
                </c:pt>
                <c:pt idx="42">
                  <c:v>7744357.7175202733</c:v>
                </c:pt>
                <c:pt idx="43">
                  <c:v>7707094.9578503342</c:v>
                </c:pt>
                <c:pt idx="44">
                  <c:v>7664637.0673648445</c:v>
                </c:pt>
                <c:pt idx="45">
                  <c:v>7616337.7231400656</c:v>
                </c:pt>
                <c:pt idx="46">
                  <c:v>7561375.0243859403</c:v>
                </c:pt>
                <c:pt idx="47">
                  <c:v>7498878.0105935382</c:v>
                </c:pt>
                <c:pt idx="48">
                  <c:v>7427927.1299562538</c:v>
                </c:pt>
                <c:pt idx="49">
                  <c:v>7347553.4784319839</c:v>
                </c:pt>
                <c:pt idx="50">
                  <c:v>7256747.1113707554</c:v>
                </c:pt>
                <c:pt idx="51">
                  <c:v>7154474.2436950915</c:v>
                </c:pt>
                <c:pt idx="52">
                  <c:v>7039626.2050229833</c:v>
                </c:pt>
                <c:pt idx="53">
                  <c:v>6911061.3253088873</c:v>
                </c:pt>
                <c:pt idx="54">
                  <c:v>6767657.3188284002</c:v>
                </c:pt>
                <c:pt idx="55">
                  <c:v>6608377.3148619086</c:v>
                </c:pt>
                <c:pt idx="56">
                  <c:v>6432344.3986220788</c:v>
                </c:pt>
                <c:pt idx="57">
                  <c:v>6238933.5121906344</c:v>
                </c:pt>
                <c:pt idx="58">
                  <c:v>6027842.8294847105</c:v>
                </c:pt>
                <c:pt idx="59">
                  <c:v>5799187.1367082223</c:v>
                </c:pt>
                <c:pt idx="60">
                  <c:v>5553637.9993790844</c:v>
                </c:pt>
                <c:pt idx="61">
                  <c:v>5292517.5420848113</c:v>
                </c:pt>
                <c:pt idx="62">
                  <c:v>5017920.6405575983</c:v>
                </c:pt>
                <c:pt idx="63">
                  <c:v>4732820.5777886277</c:v>
                </c:pt>
                <c:pt idx="64">
                  <c:v>4441127.4738086825</c:v>
                </c:pt>
                <c:pt idx="65">
                  <c:v>4147684.6616409724</c:v>
                </c:pt>
                <c:pt idx="66">
                  <c:v>3858209.2632020521</c:v>
                </c:pt>
                <c:pt idx="67">
                  <c:v>3579114.9800259518</c:v>
                </c:pt>
                <c:pt idx="68">
                  <c:v>3317240.746824556</c:v>
                </c:pt>
                <c:pt idx="69">
                  <c:v>3079490.9959361097</c:v>
                </c:pt>
                <c:pt idx="70">
                  <c:v>2872406.0873247413</c:v>
                </c:pt>
                <c:pt idx="71">
                  <c:v>2701700.7659009211</c:v>
                </c:pt>
                <c:pt idx="72">
                  <c:v>2571825.1489388319</c:v>
                </c:pt>
                <c:pt idx="73">
                  <c:v>2485595.9158586804</c:v>
                </c:pt>
                <c:pt idx="74">
                  <c:v>2443947.8104364015</c:v>
                </c:pt>
                <c:pt idx="75">
                  <c:v>2443947.8104364015</c:v>
                </c:pt>
                <c:pt idx="76">
                  <c:v>2443947.8104364015</c:v>
                </c:pt>
                <c:pt idx="77">
                  <c:v>2443947.8104364015</c:v>
                </c:pt>
                <c:pt idx="78">
                  <c:v>2443947.8104364015</c:v>
                </c:pt>
                <c:pt idx="79">
                  <c:v>2443947.8104364015</c:v>
                </c:pt>
                <c:pt idx="80">
                  <c:v>2443947.8104364015</c:v>
                </c:pt>
                <c:pt idx="81">
                  <c:v>2443947.8104364015</c:v>
                </c:pt>
                <c:pt idx="82">
                  <c:v>2443947.8104364015</c:v>
                </c:pt>
                <c:pt idx="83">
                  <c:v>2443947.8104364015</c:v>
                </c:pt>
                <c:pt idx="84">
                  <c:v>2443947.8104364015</c:v>
                </c:pt>
                <c:pt idx="85">
                  <c:v>2443947.8104364015</c:v>
                </c:pt>
                <c:pt idx="86">
                  <c:v>2443947.8104364015</c:v>
                </c:pt>
                <c:pt idx="87">
                  <c:v>2443947.8104364015</c:v>
                </c:pt>
                <c:pt idx="88">
                  <c:v>2443947.8104364015</c:v>
                </c:pt>
                <c:pt idx="89">
                  <c:v>2443947.8104364015</c:v>
                </c:pt>
                <c:pt idx="90">
                  <c:v>2443947.8104364015</c:v>
                </c:pt>
                <c:pt idx="91">
                  <c:v>2443947.8104364015</c:v>
                </c:pt>
                <c:pt idx="92">
                  <c:v>2443947.8104364015</c:v>
                </c:pt>
                <c:pt idx="93">
                  <c:v>2443947.8104364015</c:v>
                </c:pt>
                <c:pt idx="94">
                  <c:v>2443947.8104364015</c:v>
                </c:pt>
                <c:pt idx="95">
                  <c:v>2443947.8104364015</c:v>
                </c:pt>
                <c:pt idx="96">
                  <c:v>2443947.8104364015</c:v>
                </c:pt>
                <c:pt idx="97">
                  <c:v>2443947.8104364015</c:v>
                </c:pt>
                <c:pt idx="98">
                  <c:v>2443947.8104364015</c:v>
                </c:pt>
                <c:pt idx="99">
                  <c:v>2443947.8104364015</c:v>
                </c:pt>
                <c:pt idx="100">
                  <c:v>2443947.8104364015</c:v>
                </c:pt>
                <c:pt idx="101">
                  <c:v>2443947.8104364015</c:v>
                </c:pt>
                <c:pt idx="102">
                  <c:v>2443947.8104364015</c:v>
                </c:pt>
                <c:pt idx="103">
                  <c:v>2443947.8104364015</c:v>
                </c:pt>
                <c:pt idx="104">
                  <c:v>2443947.8104364015</c:v>
                </c:pt>
                <c:pt idx="105">
                  <c:v>2443947.8104364015</c:v>
                </c:pt>
                <c:pt idx="106">
                  <c:v>2443947.8104364015</c:v>
                </c:pt>
                <c:pt idx="107">
                  <c:v>2443947.8104364015</c:v>
                </c:pt>
                <c:pt idx="108">
                  <c:v>2443947.8104364015</c:v>
                </c:pt>
                <c:pt idx="109">
                  <c:v>2443947.8104364015</c:v>
                </c:pt>
                <c:pt idx="110">
                  <c:v>2443947.8104364015</c:v>
                </c:pt>
                <c:pt idx="111">
                  <c:v>2443947.8104364015</c:v>
                </c:pt>
                <c:pt idx="112">
                  <c:v>2443947.8104364015</c:v>
                </c:pt>
                <c:pt idx="113">
                  <c:v>2443947.8104364015</c:v>
                </c:pt>
                <c:pt idx="114">
                  <c:v>2443947.8104364015</c:v>
                </c:pt>
                <c:pt idx="115">
                  <c:v>2443947.8104364015</c:v>
                </c:pt>
                <c:pt idx="116">
                  <c:v>2443947.8104364015</c:v>
                </c:pt>
                <c:pt idx="117">
                  <c:v>2443947.8104364015</c:v>
                </c:pt>
                <c:pt idx="118">
                  <c:v>2443947.8104364015</c:v>
                </c:pt>
                <c:pt idx="119">
                  <c:v>2443947.8104364015</c:v>
                </c:pt>
                <c:pt idx="120">
                  <c:v>2443947.8104364015</c:v>
                </c:pt>
                <c:pt idx="121">
                  <c:v>2443947.8104364015</c:v>
                </c:pt>
                <c:pt idx="122">
                  <c:v>2443947.8104364015</c:v>
                </c:pt>
                <c:pt idx="123">
                  <c:v>2443947.8104364015</c:v>
                </c:pt>
                <c:pt idx="124">
                  <c:v>2443947.8104364015</c:v>
                </c:pt>
                <c:pt idx="125">
                  <c:v>2443947.8104364015</c:v>
                </c:pt>
                <c:pt idx="126">
                  <c:v>2443947.8104364015</c:v>
                </c:pt>
                <c:pt idx="127">
                  <c:v>2443947.8104364015</c:v>
                </c:pt>
                <c:pt idx="128">
                  <c:v>2443947.8104364015</c:v>
                </c:pt>
                <c:pt idx="129">
                  <c:v>2443947.8104364015</c:v>
                </c:pt>
                <c:pt idx="130">
                  <c:v>2443947.8104364015</c:v>
                </c:pt>
                <c:pt idx="131">
                  <c:v>2443947.8104364015</c:v>
                </c:pt>
                <c:pt idx="132">
                  <c:v>2443947.8104364015</c:v>
                </c:pt>
                <c:pt idx="133">
                  <c:v>2443947.8104364015</c:v>
                </c:pt>
                <c:pt idx="134">
                  <c:v>2443947.8104364015</c:v>
                </c:pt>
                <c:pt idx="135">
                  <c:v>2443947.8104364015</c:v>
                </c:pt>
                <c:pt idx="136">
                  <c:v>2443947.8104364015</c:v>
                </c:pt>
                <c:pt idx="137">
                  <c:v>2443947.8104364015</c:v>
                </c:pt>
                <c:pt idx="138">
                  <c:v>2443947.8104364015</c:v>
                </c:pt>
                <c:pt idx="139">
                  <c:v>2443947.8104364015</c:v>
                </c:pt>
                <c:pt idx="140">
                  <c:v>2443947.8104364015</c:v>
                </c:pt>
                <c:pt idx="141">
                  <c:v>2443947.8104364015</c:v>
                </c:pt>
                <c:pt idx="142">
                  <c:v>2443947.8104364015</c:v>
                </c:pt>
                <c:pt idx="143">
                  <c:v>2443947.8104364015</c:v>
                </c:pt>
                <c:pt idx="144">
                  <c:v>2443947.8104364015</c:v>
                </c:pt>
                <c:pt idx="145">
                  <c:v>2443947.8104364015</c:v>
                </c:pt>
                <c:pt idx="146">
                  <c:v>2443947.8104364015</c:v>
                </c:pt>
                <c:pt idx="147">
                  <c:v>2443947.8104364015</c:v>
                </c:pt>
                <c:pt idx="148">
                  <c:v>2443947.8104364015</c:v>
                </c:pt>
                <c:pt idx="149">
                  <c:v>2443947.8104364015</c:v>
                </c:pt>
                <c:pt idx="150">
                  <c:v>2443947.8104364015</c:v>
                </c:pt>
                <c:pt idx="151">
                  <c:v>2443947.8104364015</c:v>
                </c:pt>
                <c:pt idx="152">
                  <c:v>2443947.8104364015</c:v>
                </c:pt>
                <c:pt idx="153">
                  <c:v>2443947.8104364015</c:v>
                </c:pt>
                <c:pt idx="154">
                  <c:v>2443947.8104364015</c:v>
                </c:pt>
                <c:pt idx="155">
                  <c:v>2443947.8104364015</c:v>
                </c:pt>
                <c:pt idx="156">
                  <c:v>2443947.8104364015</c:v>
                </c:pt>
                <c:pt idx="157">
                  <c:v>2443947.8104364015</c:v>
                </c:pt>
                <c:pt idx="158">
                  <c:v>2443947.8104364015</c:v>
                </c:pt>
                <c:pt idx="159">
                  <c:v>2443947.8104364015</c:v>
                </c:pt>
                <c:pt idx="160">
                  <c:v>2443947.8104364015</c:v>
                </c:pt>
                <c:pt idx="161">
                  <c:v>2443947.8104364015</c:v>
                </c:pt>
                <c:pt idx="162">
                  <c:v>2443947.8104364015</c:v>
                </c:pt>
                <c:pt idx="163">
                  <c:v>2443947.8104364015</c:v>
                </c:pt>
                <c:pt idx="164">
                  <c:v>2443947.8104364015</c:v>
                </c:pt>
                <c:pt idx="165">
                  <c:v>2443947.8104364015</c:v>
                </c:pt>
                <c:pt idx="166">
                  <c:v>2443947.8104364015</c:v>
                </c:pt>
                <c:pt idx="167">
                  <c:v>2443947.8104364015</c:v>
                </c:pt>
                <c:pt idx="168">
                  <c:v>2443947.8104364015</c:v>
                </c:pt>
                <c:pt idx="169">
                  <c:v>2443947.8104364015</c:v>
                </c:pt>
                <c:pt idx="170">
                  <c:v>2443947.8104364015</c:v>
                </c:pt>
                <c:pt idx="171">
                  <c:v>2443947.8104364015</c:v>
                </c:pt>
                <c:pt idx="172">
                  <c:v>2443947.8104364015</c:v>
                </c:pt>
                <c:pt idx="173">
                  <c:v>2443947.8104364015</c:v>
                </c:pt>
                <c:pt idx="174">
                  <c:v>2443947.8104364015</c:v>
                </c:pt>
                <c:pt idx="175">
                  <c:v>2443947.8104364015</c:v>
                </c:pt>
                <c:pt idx="176">
                  <c:v>2443947.8104364015</c:v>
                </c:pt>
                <c:pt idx="177">
                  <c:v>2443947.8104364015</c:v>
                </c:pt>
                <c:pt idx="178">
                  <c:v>2443947.8104364015</c:v>
                </c:pt>
                <c:pt idx="179">
                  <c:v>2443947.8104364015</c:v>
                </c:pt>
                <c:pt idx="180">
                  <c:v>2443947.8104364015</c:v>
                </c:pt>
                <c:pt idx="181">
                  <c:v>2443947.8104364015</c:v>
                </c:pt>
                <c:pt idx="182">
                  <c:v>2443947.8104364015</c:v>
                </c:pt>
                <c:pt idx="183">
                  <c:v>2443947.8104364015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Tabelle1!$U$17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Tabelle1!$U$18:$U$201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4.072000000000001</c:v>
                </c:pt>
                <c:pt idx="15">
                  <c:v>4.072000000000001</c:v>
                </c:pt>
                <c:pt idx="16">
                  <c:v>4.072000000000001</c:v>
                </c:pt>
                <c:pt idx="17">
                  <c:v>4.072000000000001</c:v>
                </c:pt>
                <c:pt idx="18">
                  <c:v>4.072000000000001</c:v>
                </c:pt>
                <c:pt idx="19">
                  <c:v>4.072000000000001</c:v>
                </c:pt>
                <c:pt idx="20">
                  <c:v>5.4950191579591099</c:v>
                </c:pt>
                <c:pt idx="21">
                  <c:v>6.9179750271295983</c:v>
                </c:pt>
                <c:pt idx="22">
                  <c:v>8.3408676103262351</c:v>
                </c:pt>
                <c:pt idx="23">
                  <c:v>9.7636969103636666</c:v>
                </c:pt>
                <c:pt idx="24">
                  <c:v>11.186462930056409</c:v>
                </c:pt>
                <c:pt idx="25">
                  <c:v>12.609165672218857</c:v>
                </c:pt>
                <c:pt idx="26">
                  <c:v>14.528967029902264</c:v>
                </c:pt>
                <c:pt idx="27">
                  <c:v>16.9457631079203</c:v>
                </c:pt>
                <c:pt idx="28">
                  <c:v>19.859426848180522</c:v>
                </c:pt>
                <c:pt idx="29">
                  <c:v>23.269373798875574</c:v>
                </c:pt>
                <c:pt idx="30">
                  <c:v>27.175801627789962</c:v>
                </c:pt>
                <c:pt idx="31">
                  <c:v>31.578513886167716</c:v>
                </c:pt>
                <c:pt idx="32">
                  <c:v>36.650859942578464</c:v>
                </c:pt>
                <c:pt idx="33">
                  <c:v>42.566017884102862</c:v>
                </c:pt>
                <c:pt idx="34">
                  <c:v>48.075822227580382</c:v>
                </c:pt>
                <c:pt idx="35">
                  <c:v>54.774242755576935</c:v>
                </c:pt>
                <c:pt idx="36">
                  <c:v>62.833659529378444</c:v>
                </c:pt>
                <c:pt idx="37">
                  <c:v>72.426048060407965</c:v>
                </c:pt>
                <c:pt idx="38">
                  <c:v>83.783403997704838</c:v>
                </c:pt>
                <c:pt idx="39">
                  <c:v>97.197477072993507</c:v>
                </c:pt>
                <c:pt idx="40">
                  <c:v>112.02877861636802</c:v>
                </c:pt>
                <c:pt idx="41">
                  <c:v>128.6888193060966</c:v>
                </c:pt>
                <c:pt idx="42">
                  <c:v>147.64785655295196</c:v>
                </c:pt>
                <c:pt idx="43">
                  <c:v>169.43426269669598</c:v>
                </c:pt>
                <c:pt idx="44">
                  <c:v>194.6547420258623</c:v>
                </c:pt>
                <c:pt idx="45">
                  <c:v>224.01416315796456</c:v>
                </c:pt>
                <c:pt idx="46">
                  <c:v>257.81903178822029</c:v>
                </c:pt>
                <c:pt idx="47">
                  <c:v>296.51483024991279</c:v>
                </c:pt>
                <c:pt idx="48">
                  <c:v>340.7047582848719</c:v>
                </c:pt>
                <c:pt idx="49">
                  <c:v>391.17002173799415</c:v>
                </c:pt>
                <c:pt idx="50">
                  <c:v>448.88966226208578</c:v>
                </c:pt>
                <c:pt idx="51">
                  <c:v>515.07208078592828</c:v>
                </c:pt>
                <c:pt idx="52">
                  <c:v>590.95313377278137</c:v>
                </c:pt>
                <c:pt idx="53">
                  <c:v>677.83899040458755</c:v>
                </c:pt>
                <c:pt idx="54">
                  <c:v>777.63825567472861</c:v>
                </c:pt>
                <c:pt idx="55">
                  <c:v>891.94274557927906</c:v>
                </c:pt>
                <c:pt idx="56">
                  <c:v>1022.5691299189059</c:v>
                </c:pt>
                <c:pt idx="57">
                  <c:v>1171.6201685986616</c:v>
                </c:pt>
                <c:pt idx="58">
                  <c:v>1341.4517305406207</c:v>
                </c:pt>
                <c:pt idx="59">
                  <c:v>1534.6491074397391</c:v>
                </c:pt>
                <c:pt idx="60">
                  <c:v>1754.4999024562394</c:v>
                </c:pt>
                <c:pt idx="61">
                  <c:v>2004.4879576258459</c:v>
                </c:pt>
                <c:pt idx="62">
                  <c:v>2288.2914801749857</c:v>
                </c:pt>
                <c:pt idx="63">
                  <c:v>2609.7860862720649</c:v>
                </c:pt>
                <c:pt idx="64">
                  <c:v>2973.0115545169788</c:v>
                </c:pt>
                <c:pt idx="65">
                  <c:v>3382.1030252196347</c:v>
                </c:pt>
                <c:pt idx="66">
                  <c:v>3841.4951799080686</c:v>
                </c:pt>
                <c:pt idx="67">
                  <c:v>4355.7546987644491</c:v>
                </c:pt>
                <c:pt idx="68">
                  <c:v>4929.3707246863987</c:v>
                </c:pt>
                <c:pt idx="69">
                  <c:v>5566.4907405523654</c:v>
                </c:pt>
                <c:pt idx="70">
                  <c:v>6270.6224055116836</c:v>
                </c:pt>
                <c:pt idx="71">
                  <c:v>7044.2659512374621</c:v>
                </c:pt>
                <c:pt idx="72">
                  <c:v>7888.6286820611585</c:v>
                </c:pt>
                <c:pt idx="73">
                  <c:v>8803.2514531671113</c:v>
                </c:pt>
                <c:pt idx="74">
                  <c:v>9785.448002483663</c:v>
                </c:pt>
                <c:pt idx="75">
                  <c:v>10896.652575426391</c:v>
                </c:pt>
                <c:pt idx="76">
                  <c:v>12142.62159069852</c:v>
                </c:pt>
                <c:pt idx="77">
                  <c:v>13493.622218388231</c:v>
                </c:pt>
                <c:pt idx="78">
                  <c:v>14910.553258187683</c:v>
                </c:pt>
                <c:pt idx="79">
                  <c:v>16344.981379864785</c:v>
                </c:pt>
                <c:pt idx="80">
                  <c:v>17739.735364253989</c:v>
                </c:pt>
                <c:pt idx="81">
                  <c:v>19030.678196014993</c:v>
                </c:pt>
                <c:pt idx="82">
                  <c:v>20149.42052802895</c:v>
                </c:pt>
                <c:pt idx="83">
                  <c:v>21100.419531582735</c:v>
                </c:pt>
                <c:pt idx="84">
                  <c:v>21928.759166028209</c:v>
                </c:pt>
                <c:pt idx="85">
                  <c:v>22611.58045172349</c:v>
                </c:pt>
                <c:pt idx="86">
                  <c:v>23131.082919571847</c:v>
                </c:pt>
                <c:pt idx="87">
                  <c:v>23475.999851892451</c:v>
                </c:pt>
                <c:pt idx="88">
                  <c:v>23642.592273581566</c:v>
                </c:pt>
                <c:pt idx="89">
                  <c:v>23642.592273581566</c:v>
                </c:pt>
                <c:pt idx="90">
                  <c:v>23642.592273581566</c:v>
                </c:pt>
                <c:pt idx="91">
                  <c:v>23642.592273581566</c:v>
                </c:pt>
                <c:pt idx="92">
                  <c:v>23642.592273581566</c:v>
                </c:pt>
                <c:pt idx="93">
                  <c:v>23642.592273581566</c:v>
                </c:pt>
                <c:pt idx="94">
                  <c:v>23642.592273581566</c:v>
                </c:pt>
                <c:pt idx="95">
                  <c:v>23642.592273581566</c:v>
                </c:pt>
                <c:pt idx="96">
                  <c:v>23642.592273581566</c:v>
                </c:pt>
                <c:pt idx="97">
                  <c:v>23642.592273581566</c:v>
                </c:pt>
                <c:pt idx="98">
                  <c:v>23642.592273581566</c:v>
                </c:pt>
                <c:pt idx="99">
                  <c:v>23642.592273581566</c:v>
                </c:pt>
                <c:pt idx="100">
                  <c:v>23642.592273581566</c:v>
                </c:pt>
                <c:pt idx="101">
                  <c:v>23642.592273581566</c:v>
                </c:pt>
                <c:pt idx="102">
                  <c:v>23642.592273581566</c:v>
                </c:pt>
                <c:pt idx="103">
                  <c:v>23642.592273581566</c:v>
                </c:pt>
                <c:pt idx="104">
                  <c:v>23642.592273581566</c:v>
                </c:pt>
                <c:pt idx="105">
                  <c:v>23642.592273581566</c:v>
                </c:pt>
                <c:pt idx="106">
                  <c:v>23642.592273581566</c:v>
                </c:pt>
                <c:pt idx="107">
                  <c:v>23642.592273581566</c:v>
                </c:pt>
                <c:pt idx="108">
                  <c:v>23642.592273581566</c:v>
                </c:pt>
                <c:pt idx="109">
                  <c:v>23642.592273581566</c:v>
                </c:pt>
                <c:pt idx="110">
                  <c:v>23642.592273581566</c:v>
                </c:pt>
                <c:pt idx="111">
                  <c:v>23642.592273581566</c:v>
                </c:pt>
                <c:pt idx="112">
                  <c:v>23642.592273581566</c:v>
                </c:pt>
                <c:pt idx="113">
                  <c:v>23642.592273581566</c:v>
                </c:pt>
                <c:pt idx="114">
                  <c:v>23642.592273581566</c:v>
                </c:pt>
                <c:pt idx="115">
                  <c:v>23642.592273581566</c:v>
                </c:pt>
                <c:pt idx="116">
                  <c:v>23642.592273581566</c:v>
                </c:pt>
                <c:pt idx="117">
                  <c:v>23642.592273581566</c:v>
                </c:pt>
                <c:pt idx="118">
                  <c:v>23642.592273581566</c:v>
                </c:pt>
                <c:pt idx="119">
                  <c:v>23642.592273581566</c:v>
                </c:pt>
                <c:pt idx="120">
                  <c:v>23642.592273581566</c:v>
                </c:pt>
                <c:pt idx="121">
                  <c:v>23642.592273581566</c:v>
                </c:pt>
                <c:pt idx="122">
                  <c:v>23642.592273581566</c:v>
                </c:pt>
                <c:pt idx="123">
                  <c:v>23642.592273581566</c:v>
                </c:pt>
                <c:pt idx="124">
                  <c:v>23642.592273581566</c:v>
                </c:pt>
                <c:pt idx="125">
                  <c:v>23642.592273581566</c:v>
                </c:pt>
                <c:pt idx="126">
                  <c:v>23642.592273581566</c:v>
                </c:pt>
                <c:pt idx="127">
                  <c:v>23642.592273581566</c:v>
                </c:pt>
                <c:pt idx="128">
                  <c:v>23642.592273581566</c:v>
                </c:pt>
                <c:pt idx="129">
                  <c:v>23642.592273581566</c:v>
                </c:pt>
                <c:pt idx="130">
                  <c:v>23642.592273581566</c:v>
                </c:pt>
                <c:pt idx="131">
                  <c:v>23642.592273581566</c:v>
                </c:pt>
                <c:pt idx="132">
                  <c:v>23642.592273581566</c:v>
                </c:pt>
                <c:pt idx="133">
                  <c:v>23642.592273581566</c:v>
                </c:pt>
                <c:pt idx="134">
                  <c:v>23642.592273581566</c:v>
                </c:pt>
                <c:pt idx="135">
                  <c:v>23642.592273581566</c:v>
                </c:pt>
                <c:pt idx="136">
                  <c:v>23642.592273581566</c:v>
                </c:pt>
                <c:pt idx="137">
                  <c:v>23642.592273581566</c:v>
                </c:pt>
                <c:pt idx="138">
                  <c:v>23642.592273581566</c:v>
                </c:pt>
                <c:pt idx="139">
                  <c:v>23642.592273581566</c:v>
                </c:pt>
                <c:pt idx="140">
                  <c:v>23642.592273581566</c:v>
                </c:pt>
                <c:pt idx="141">
                  <c:v>23642.592273581566</c:v>
                </c:pt>
                <c:pt idx="142">
                  <c:v>23642.592273581566</c:v>
                </c:pt>
                <c:pt idx="143">
                  <c:v>23642.592273581566</c:v>
                </c:pt>
                <c:pt idx="144">
                  <c:v>23642.592273581566</c:v>
                </c:pt>
                <c:pt idx="145">
                  <c:v>23642.592273581566</c:v>
                </c:pt>
                <c:pt idx="146">
                  <c:v>23642.592273581566</c:v>
                </c:pt>
                <c:pt idx="147">
                  <c:v>23642.592273581566</c:v>
                </c:pt>
                <c:pt idx="148">
                  <c:v>23642.592273581566</c:v>
                </c:pt>
                <c:pt idx="149">
                  <c:v>23642.592273581566</c:v>
                </c:pt>
                <c:pt idx="150">
                  <c:v>23642.592273581566</c:v>
                </c:pt>
                <c:pt idx="151">
                  <c:v>23642.592273581566</c:v>
                </c:pt>
                <c:pt idx="152">
                  <c:v>23642.592273581566</c:v>
                </c:pt>
                <c:pt idx="153">
                  <c:v>23642.592273581566</c:v>
                </c:pt>
                <c:pt idx="154">
                  <c:v>23642.592273581566</c:v>
                </c:pt>
                <c:pt idx="155">
                  <c:v>23642.592273581566</c:v>
                </c:pt>
                <c:pt idx="156">
                  <c:v>23642.592273581566</c:v>
                </c:pt>
                <c:pt idx="157">
                  <c:v>23642.592273581566</c:v>
                </c:pt>
                <c:pt idx="158">
                  <c:v>23642.592273581566</c:v>
                </c:pt>
                <c:pt idx="159">
                  <c:v>23642.592273581566</c:v>
                </c:pt>
                <c:pt idx="160">
                  <c:v>23642.592273581566</c:v>
                </c:pt>
                <c:pt idx="161">
                  <c:v>23642.592273581566</c:v>
                </c:pt>
                <c:pt idx="162">
                  <c:v>23642.592273581566</c:v>
                </c:pt>
                <c:pt idx="163">
                  <c:v>23642.592273581566</c:v>
                </c:pt>
                <c:pt idx="164">
                  <c:v>23642.592273581566</c:v>
                </c:pt>
                <c:pt idx="165">
                  <c:v>23642.592273581566</c:v>
                </c:pt>
                <c:pt idx="166">
                  <c:v>23642.592273581566</c:v>
                </c:pt>
                <c:pt idx="167">
                  <c:v>23642.592273581566</c:v>
                </c:pt>
                <c:pt idx="168">
                  <c:v>23642.592273581566</c:v>
                </c:pt>
                <c:pt idx="169">
                  <c:v>23642.592273581566</c:v>
                </c:pt>
                <c:pt idx="170">
                  <c:v>23642.592273581566</c:v>
                </c:pt>
                <c:pt idx="171">
                  <c:v>23642.592273581566</c:v>
                </c:pt>
                <c:pt idx="172">
                  <c:v>23642.592273581566</c:v>
                </c:pt>
                <c:pt idx="173">
                  <c:v>23642.592273581566</c:v>
                </c:pt>
                <c:pt idx="174">
                  <c:v>23642.592273581566</c:v>
                </c:pt>
                <c:pt idx="175">
                  <c:v>23642.592273581566</c:v>
                </c:pt>
                <c:pt idx="176">
                  <c:v>23642.592273581566</c:v>
                </c:pt>
                <c:pt idx="177">
                  <c:v>23642.592273581566</c:v>
                </c:pt>
                <c:pt idx="178">
                  <c:v>23642.592273581566</c:v>
                </c:pt>
                <c:pt idx="179">
                  <c:v>23642.592273581566</c:v>
                </c:pt>
                <c:pt idx="180">
                  <c:v>23642.592273581566</c:v>
                </c:pt>
                <c:pt idx="181">
                  <c:v>23642.592273581566</c:v>
                </c:pt>
                <c:pt idx="182">
                  <c:v>23642.592273581566</c:v>
                </c:pt>
                <c:pt idx="183">
                  <c:v>23642.592273581566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Covid Prognose 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Actuals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Tabelle1!$B$23:$B$29</c:f>
              <c:numCache>
                <c:formatCode>General</c:formatCode>
                <c:ptCount val="7"/>
                <c:pt idx="0">
                  <c:v>1018</c:v>
                </c:pt>
                <c:pt idx="1">
                  <c:v>1332</c:v>
                </c:pt>
                <c:pt idx="2">
                  <c:v>1646</c:v>
                </c:pt>
                <c:pt idx="3">
                  <c:v>2013</c:v>
                </c:pt>
                <c:pt idx="4">
                  <c:v>2388</c:v>
                </c:pt>
                <c:pt idx="5">
                  <c:v>2814</c:v>
                </c:pt>
                <c:pt idx="6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Tabelle1!$F$17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Tabelle1!$F$23:$F$36</c:f>
              <c:numCache>
                <c:formatCode>General</c:formatCode>
                <c:ptCount val="14"/>
                <c:pt idx="0">
                  <c:v>1018</c:v>
                </c:pt>
                <c:pt idx="1">
                  <c:v>1373.7547894897773</c:v>
                </c:pt>
                <c:pt idx="2">
                  <c:v>1729.4937567823995</c:v>
                </c:pt>
                <c:pt idx="3">
                  <c:v>2085.2169025815588</c:v>
                </c:pt>
                <c:pt idx="4">
                  <c:v>2440.9242275909164</c:v>
                </c:pt>
                <c:pt idx="5">
                  <c:v>2796.6157325141021</c:v>
                </c:pt>
                <c:pt idx="6">
                  <c:v>3152.2914180547141</c:v>
                </c:pt>
                <c:pt idx="7">
                  <c:v>3632.2417574755655</c:v>
                </c:pt>
                <c:pt idx="8">
                  <c:v>4236.4407769800746</c:v>
                </c:pt>
                <c:pt idx="9">
                  <c:v>4964.8567120451298</c:v>
                </c:pt>
                <c:pt idx="10">
                  <c:v>5817.3434497188928</c:v>
                </c:pt>
                <c:pt idx="11">
                  <c:v>6793.9504069474897</c:v>
                </c:pt>
                <c:pt idx="12">
                  <c:v>7894.6284715419279</c:v>
                </c:pt>
                <c:pt idx="13">
                  <c:v>9162.714985644614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cat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Algn val="ctr"/>
        <c:lblOffset val="100"/>
        <c:noMultiLvlLbl val="0"/>
      </c:cat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252035</xdr:colOff>
      <xdr:row>3</xdr:row>
      <xdr:rowOff>134195</xdr:rowOff>
    </xdr:from>
    <xdr:to>
      <xdr:col>10</xdr:col>
      <xdr:colOff>1060824</xdr:colOff>
      <xdr:row>67</xdr:row>
      <xdr:rowOff>30561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757030</xdr:colOff>
      <xdr:row>29</xdr:row>
      <xdr:rowOff>27503</xdr:rowOff>
    </xdr:from>
    <xdr:to>
      <xdr:col>5</xdr:col>
      <xdr:colOff>450850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H446"/>
  <sheetViews>
    <sheetView tabSelected="1" topLeftCell="A2" zoomScale="85" zoomScaleNormal="85" workbookViewId="0">
      <selection activeCell="A25" sqref="A25"/>
    </sheetView>
  </sheetViews>
  <sheetFormatPr defaultColWidth="10.90625" defaultRowHeight="14.5" x14ac:dyDescent="0.35"/>
  <cols>
    <col min="4" max="4" width="59.6328125" bestFit="1" customWidth="1"/>
    <col min="5" max="5" width="4.1796875" bestFit="1" customWidth="1"/>
    <col min="6" max="6" width="23.1796875" bestFit="1" customWidth="1"/>
    <col min="7" max="8" width="23.1796875" customWidth="1"/>
    <col min="9" max="9" width="50.453125" bestFit="1" customWidth="1"/>
    <col min="10" max="13" width="50.453125" customWidth="1"/>
    <col min="14" max="14" width="27.453125" bestFit="1" customWidth="1"/>
    <col min="15" max="15" width="27.453125" customWidth="1"/>
    <col min="16" max="16" width="25.7265625" bestFit="1" customWidth="1"/>
    <col min="17" max="17" width="23.6328125" bestFit="1" customWidth="1"/>
    <col min="18" max="22" width="23.6328125" customWidth="1"/>
    <col min="23" max="23" width="16.6328125" bestFit="1" customWidth="1"/>
    <col min="24" max="24" width="12.36328125" customWidth="1"/>
    <col min="25" max="25" width="29.453125" bestFit="1" customWidth="1"/>
    <col min="26" max="26" width="12.1796875" customWidth="1"/>
    <col min="27" max="27" width="40.26953125" customWidth="1"/>
    <col min="28" max="28" width="46.08984375" bestFit="1" customWidth="1"/>
    <col min="29" max="29" width="10.6328125" bestFit="1" customWidth="1"/>
    <col min="30" max="30" width="37.179687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22" s="7" customFormat="1" ht="12" x14ac:dyDescent="0.3">
      <c r="D1" s="7" t="s">
        <v>25</v>
      </c>
      <c r="F1" s="7" t="s">
        <v>26</v>
      </c>
    </row>
    <row r="3" spans="4:22" x14ac:dyDescent="0.35">
      <c r="D3" t="s">
        <v>20</v>
      </c>
    </row>
    <row r="4" spans="4:22" x14ac:dyDescent="0.35">
      <c r="D4" s="4" t="s">
        <v>27</v>
      </c>
      <c r="F4" s="3">
        <v>0.34950890476233271</v>
      </c>
    </row>
    <row r="5" spans="4:22" x14ac:dyDescent="0.35">
      <c r="D5" t="s">
        <v>17</v>
      </c>
      <c r="F5" s="3">
        <v>8000000</v>
      </c>
      <c r="G5" s="4"/>
      <c r="H5" s="4"/>
      <c r="Q5" s="4"/>
      <c r="R5" s="4"/>
      <c r="S5" s="4"/>
      <c r="T5" s="4"/>
      <c r="U5" s="4"/>
      <c r="V5" s="4"/>
    </row>
    <row r="6" spans="4:22" x14ac:dyDescent="0.35">
      <c r="D6" t="s">
        <v>12</v>
      </c>
      <c r="F6" s="3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4:22" x14ac:dyDescent="0.35">
      <c r="D7" t="s">
        <v>18</v>
      </c>
      <c r="F7" s="3">
        <v>14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4:22" x14ac:dyDescent="0.35">
      <c r="D8" t="s">
        <v>37</v>
      </c>
      <c r="F8" s="3">
        <v>0.02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4:22" x14ac:dyDescent="0.35">
      <c r="D9" t="s">
        <v>38</v>
      </c>
      <c r="F9" s="3">
        <v>0.05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4:22" x14ac:dyDescent="0.35">
      <c r="D10" t="s">
        <v>31</v>
      </c>
      <c r="F10" s="3">
        <v>0.2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4:22" x14ac:dyDescent="0.35">
      <c r="D11" t="s">
        <v>34</v>
      </c>
      <c r="F11" s="3">
        <v>50000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4:22" x14ac:dyDescent="0.35">
      <c r="D12" t="s">
        <v>19</v>
      </c>
      <c r="F12">
        <v>1018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4:22" x14ac:dyDescent="0.35">
      <c r="D13" s="5" t="s">
        <v>21</v>
      </c>
      <c r="F13" s="6">
        <f>MAX(U18:U439)</f>
        <v>23642.592273581566</v>
      </c>
    </row>
    <row r="14" spans="4:22" x14ac:dyDescent="0.35">
      <c r="D14" s="5" t="s">
        <v>24</v>
      </c>
      <c r="F14" s="6">
        <f>SUM(H18:H446)</f>
        <v>88</v>
      </c>
    </row>
    <row r="15" spans="4:22" ht="18.5" x14ac:dyDescent="0.45">
      <c r="D15" s="5"/>
      <c r="F15" s="8">
        <f ca="1">TODAY()+F14</f>
        <v>44001</v>
      </c>
    </row>
    <row r="16" spans="4:22" ht="18.5" x14ac:dyDescent="0.45">
      <c r="D16" s="5"/>
      <c r="F16" s="8"/>
    </row>
    <row r="17" spans="1:33" x14ac:dyDescent="0.35">
      <c r="C17" t="s">
        <v>46</v>
      </c>
      <c r="D17" t="s">
        <v>9</v>
      </c>
      <c r="E17" t="s">
        <v>0</v>
      </c>
      <c r="F17" t="s">
        <v>45</v>
      </c>
      <c r="G17" t="s">
        <v>23</v>
      </c>
      <c r="H17" t="s">
        <v>22</v>
      </c>
      <c r="I17" t="s">
        <v>15</v>
      </c>
      <c r="J17" t="s">
        <v>32</v>
      </c>
      <c r="K17" t="s">
        <v>33</v>
      </c>
      <c r="L17" t="s">
        <v>35</v>
      </c>
      <c r="M17" t="s">
        <v>36</v>
      </c>
      <c r="N17" t="s">
        <v>39</v>
      </c>
      <c r="O17" t="s">
        <v>40</v>
      </c>
      <c r="P17" t="s">
        <v>14</v>
      </c>
      <c r="Q17" t="s">
        <v>8</v>
      </c>
      <c r="R17" t="s">
        <v>41</v>
      </c>
      <c r="S17" t="s">
        <v>43</v>
      </c>
      <c r="T17" t="s">
        <v>44</v>
      </c>
      <c r="U17" t="s">
        <v>6</v>
      </c>
      <c r="V17" t="s">
        <v>7</v>
      </c>
      <c r="W17" t="s">
        <v>42</v>
      </c>
      <c r="X17" t="s">
        <v>16</v>
      </c>
      <c r="Y17" t="s">
        <v>10</v>
      </c>
      <c r="Z17" t="s">
        <v>5</v>
      </c>
      <c r="AA17" t="s">
        <v>11</v>
      </c>
      <c r="AB17" t="s">
        <v>4</v>
      </c>
      <c r="AC17" t="s">
        <v>1</v>
      </c>
      <c r="AD17" t="s">
        <v>13</v>
      </c>
      <c r="AE17" t="s">
        <v>28</v>
      </c>
      <c r="AF17" t="s">
        <v>3</v>
      </c>
      <c r="AG17" t="s">
        <v>2</v>
      </c>
    </row>
    <row r="18" spans="1:33" x14ac:dyDescent="0.35">
      <c r="D18">
        <v>1</v>
      </c>
      <c r="E18">
        <f>D18</f>
        <v>1</v>
      </c>
      <c r="F18">
        <f>F12</f>
        <v>1018</v>
      </c>
      <c r="G18">
        <f>F18-Q18</f>
        <v>1018</v>
      </c>
      <c r="H18">
        <f>IF(G18&gt;1,1,0)</f>
        <v>1</v>
      </c>
      <c r="I18">
        <f>MAX(G18-P18,0)</f>
        <v>1018</v>
      </c>
      <c r="J18">
        <f>G18*(1-$F$10)</f>
        <v>814.40000000000009</v>
      </c>
      <c r="K18">
        <f>G18*$F$10</f>
        <v>203.60000000000002</v>
      </c>
      <c r="L18">
        <f>MIN($F$11,K18)</f>
        <v>203.60000000000002</v>
      </c>
      <c r="M18">
        <f>ABS(L18-K18)</f>
        <v>0</v>
      </c>
      <c r="N18">
        <f>IFERROR(M18/G18,0)</f>
        <v>0</v>
      </c>
      <c r="O18">
        <f>1-N18</f>
        <v>1</v>
      </c>
      <c r="P18">
        <f>IF(E18&gt;$F$6,VLOOKUP(E18-$F$6,E$17:G$558,3,FALSE),0)</f>
        <v>0</v>
      </c>
      <c r="Q18">
        <f>IF(E18&gt;$F$7,VLOOKUP(E18-$F$7,E$17:F$558,2,FALSE),0)</f>
        <v>0</v>
      </c>
      <c r="R18">
        <v>0</v>
      </c>
      <c r="S18">
        <f>MIN(R18*$F$10,$F$11)*$F$8+MAX($F$10*R18-$F$11,0)*$F$9</f>
        <v>0</v>
      </c>
      <c r="T18">
        <f>R18-S18</f>
        <v>0</v>
      </c>
      <c r="U18">
        <v>0</v>
      </c>
      <c r="V18">
        <v>0</v>
      </c>
      <c r="W18">
        <f>Q18*(1-$F$8)</f>
        <v>0</v>
      </c>
      <c r="X18">
        <f>$F$5-F18</f>
        <v>7998982</v>
      </c>
      <c r="Y18">
        <f>$F$5-U18</f>
        <v>8000000</v>
      </c>
      <c r="Z18">
        <f>Y18-F18-Q18</f>
        <v>7998982</v>
      </c>
      <c r="AA18">
        <f>Z18/Y18</f>
        <v>0.99987274999999998</v>
      </c>
      <c r="AB18" t="e">
        <f>#REF!</f>
        <v>#REF!</v>
      </c>
      <c r="AC18">
        <f>$F$5-F18</f>
        <v>7998982</v>
      </c>
      <c r="AD18" t="e">
        <f>AB18*P18</f>
        <v>#REF!</v>
      </c>
      <c r="AE18">
        <f>P18*$F$4*MAX(AA18,0)</f>
        <v>0</v>
      </c>
      <c r="AF18" s="1" t="e">
        <f>MAX(#REF!*AA18,0)</f>
        <v>#REF!</v>
      </c>
      <c r="AG18" t="e">
        <f t="shared" ref="AG18:AG49" si="0">AD18*AF18</f>
        <v>#REF!</v>
      </c>
    </row>
    <row r="19" spans="1:33" x14ac:dyDescent="0.35">
      <c r="A19">
        <f>SQRT(A20)</f>
        <v>159.51050595487442</v>
      </c>
      <c r="C19">
        <f>(F19-F18)/F18</f>
        <v>0</v>
      </c>
      <c r="D19">
        <v>2</v>
      </c>
      <c r="E19">
        <f t="shared" ref="E19:E82" si="1">D19</f>
        <v>2</v>
      </c>
      <c r="F19">
        <f>F18+AE18</f>
        <v>1018</v>
      </c>
      <c r="G19">
        <f>F19-Q19</f>
        <v>1018</v>
      </c>
      <c r="H19">
        <f t="shared" ref="H19:H82" si="2">IF(G19&gt;1,1,0)</f>
        <v>1</v>
      </c>
      <c r="I19">
        <f>MAX(G19-P19,0)</f>
        <v>1018</v>
      </c>
      <c r="J19">
        <f t="shared" ref="J19:J82" si="3">G19*(1-$F$10)</f>
        <v>814.40000000000009</v>
      </c>
      <c r="K19">
        <f t="shared" ref="K19:K82" si="4">G19*$F$10</f>
        <v>203.60000000000002</v>
      </c>
      <c r="L19">
        <f>MIN($F$11,K19)</f>
        <v>203.60000000000002</v>
      </c>
      <c r="M19">
        <f>ABS(L19-K19)</f>
        <v>0</v>
      </c>
      <c r="N19">
        <f>IFERROR(M19/G19,0)</f>
        <v>0</v>
      </c>
      <c r="O19">
        <f t="shared" ref="O19:O82" si="5">1-N19</f>
        <v>1</v>
      </c>
      <c r="P19">
        <f>IF(E19&gt;$F$6,VLOOKUP(E19-$F$6,E$17:G$558,3,FALSE),0)</f>
        <v>0</v>
      </c>
      <c r="Q19">
        <f>IF(E19&gt;$F$7,VLOOKUP(E19-$F$7,E$17:F$558,2,FALSE),0)</f>
        <v>0</v>
      </c>
      <c r="R19">
        <f t="shared" ref="R19:R83" si="6">Q19-Q18</f>
        <v>0</v>
      </c>
      <c r="S19">
        <f t="shared" ref="S19:S82" si="7">MIN(R19*$F$10,$F$11)*$F$8+MAX($F$10*R19-$F$11,0)*$F$9</f>
        <v>0</v>
      </c>
      <c r="T19">
        <f t="shared" ref="T19:T82" si="8">R19-S19</f>
        <v>0</v>
      </c>
      <c r="U19">
        <f>U18+S19</f>
        <v>0</v>
      </c>
      <c r="V19">
        <f>V18+T19</f>
        <v>0</v>
      </c>
      <c r="W19">
        <f t="shared" ref="W19:W82" si="9">Q19*(1-$F$8)</f>
        <v>0</v>
      </c>
      <c r="X19">
        <f>$F$5-F19</f>
        <v>7998982</v>
      </c>
      <c r="Y19">
        <f t="shared" ref="Y19:Y82" si="10">$F$5-U19</f>
        <v>8000000</v>
      </c>
      <c r="Z19">
        <f>Y19-F19-Q19</f>
        <v>7998982</v>
      </c>
      <c r="AA19">
        <f t="shared" ref="AA19:AA82" si="11">Z19/Y19</f>
        <v>0.99987274999999998</v>
      </c>
      <c r="AB19" t="e">
        <f>#REF!</f>
        <v>#REF!</v>
      </c>
      <c r="AC19">
        <f>$F$5-F19</f>
        <v>7998982</v>
      </c>
      <c r="AD19" t="e">
        <f>AB19*P19</f>
        <v>#REF!</v>
      </c>
      <c r="AE19">
        <f>P19*$F$4*MAX(AA19,0)</f>
        <v>0</v>
      </c>
      <c r="AF19" s="1" t="e">
        <f>MAX(#REF!*AA19,0)</f>
        <v>#REF!</v>
      </c>
      <c r="AG19" t="e">
        <f t="shared" si="0"/>
        <v>#REF!</v>
      </c>
    </row>
    <row r="20" spans="1:33" x14ac:dyDescent="0.35">
      <c r="A20">
        <f>SUM(A23:A29)</f>
        <v>25443.601509980032</v>
      </c>
      <c r="C20">
        <f t="shared" ref="C20:C83" si="12">(F20-F19)/F19</f>
        <v>0</v>
      </c>
      <c r="D20">
        <v>3</v>
      </c>
      <c r="E20">
        <f t="shared" si="1"/>
        <v>3</v>
      </c>
      <c r="F20">
        <f>F19+AE19</f>
        <v>1018</v>
      </c>
      <c r="G20">
        <f>F20-Q20</f>
        <v>1018</v>
      </c>
      <c r="H20">
        <f t="shared" si="2"/>
        <v>1</v>
      </c>
      <c r="I20">
        <f>MAX(G20-P20,0)</f>
        <v>1018</v>
      </c>
      <c r="J20">
        <f t="shared" si="3"/>
        <v>814.40000000000009</v>
      </c>
      <c r="K20">
        <f t="shared" si="4"/>
        <v>203.60000000000002</v>
      </c>
      <c r="L20">
        <f>MIN($F$11,K20)</f>
        <v>203.60000000000002</v>
      </c>
      <c r="M20">
        <f>ABS(L20-K20)</f>
        <v>0</v>
      </c>
      <c r="N20">
        <f>IFERROR(M20/G20,0)</f>
        <v>0</v>
      </c>
      <c r="O20">
        <f t="shared" si="5"/>
        <v>1</v>
      </c>
      <c r="P20">
        <f>IF(E20&gt;$F$6,VLOOKUP(E20-$F$6,E$17:G$558,3,FALSE),0)</f>
        <v>0</v>
      </c>
      <c r="Q20">
        <f>IF(E20&gt;$F$7,VLOOKUP(E20-$F$7,E$17:F$558,2,FALSE),0)</f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ref="U20:U83" si="13">U19+S20</f>
        <v>0</v>
      </c>
      <c r="V20">
        <f t="shared" ref="V20:V83" si="14">V19+T20</f>
        <v>0</v>
      </c>
      <c r="W20">
        <f t="shared" si="9"/>
        <v>0</v>
      </c>
      <c r="X20">
        <f>$F$5-F20</f>
        <v>7998982</v>
      </c>
      <c r="Y20">
        <f t="shared" si="10"/>
        <v>8000000</v>
      </c>
      <c r="Z20">
        <f>Y20-F20-Q20</f>
        <v>7998982</v>
      </c>
      <c r="AA20">
        <f t="shared" si="11"/>
        <v>0.99987274999999998</v>
      </c>
      <c r="AB20" t="e">
        <f>#REF!</f>
        <v>#REF!</v>
      </c>
      <c r="AC20">
        <f>$F$5-F20</f>
        <v>7998982</v>
      </c>
      <c r="AD20" t="e">
        <f>AB20*P20</f>
        <v>#REF!</v>
      </c>
      <c r="AE20">
        <f>P20*$F$4*MAX(AA20,0)</f>
        <v>0</v>
      </c>
      <c r="AF20" s="1" t="e">
        <f>MAX(#REF!*AA20,0)</f>
        <v>#REF!</v>
      </c>
      <c r="AG20" t="e">
        <f t="shared" si="0"/>
        <v>#REF!</v>
      </c>
    </row>
    <row r="21" spans="1:33" x14ac:dyDescent="0.35">
      <c r="C21">
        <f t="shared" si="12"/>
        <v>0</v>
      </c>
      <c r="D21">
        <v>4</v>
      </c>
      <c r="E21">
        <f t="shared" si="1"/>
        <v>4</v>
      </c>
      <c r="F21">
        <f>F20+AE20</f>
        <v>1018</v>
      </c>
      <c r="G21">
        <f>F21-Q21</f>
        <v>1018</v>
      </c>
      <c r="H21">
        <f t="shared" si="2"/>
        <v>1</v>
      </c>
      <c r="I21">
        <f>MAX(G21-P21,0)</f>
        <v>1018</v>
      </c>
      <c r="J21">
        <f t="shared" si="3"/>
        <v>814.40000000000009</v>
      </c>
      <c r="K21">
        <f t="shared" si="4"/>
        <v>203.60000000000002</v>
      </c>
      <c r="L21">
        <f>MIN($F$11,K21)</f>
        <v>203.60000000000002</v>
      </c>
      <c r="M21">
        <f>ABS(L21-K21)</f>
        <v>0</v>
      </c>
      <c r="N21">
        <f>IFERROR(M21/G21,0)</f>
        <v>0</v>
      </c>
      <c r="O21">
        <f t="shared" si="5"/>
        <v>1</v>
      </c>
      <c r="P21">
        <f>IF(E21&gt;$F$6,VLOOKUP(E21-$F$6,E$17:G$558,3,FALSE),0)</f>
        <v>0</v>
      </c>
      <c r="Q21">
        <f>IF(E21&gt;$F$7,VLOOKUP(E21-$F$7,E$17:F$558,2,FALSE),0)</f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13"/>
        <v>0</v>
      </c>
      <c r="V21">
        <f t="shared" si="14"/>
        <v>0</v>
      </c>
      <c r="W21">
        <f t="shared" si="9"/>
        <v>0</v>
      </c>
      <c r="X21">
        <f>$F$5-F21</f>
        <v>7998982</v>
      </c>
      <c r="Y21">
        <f t="shared" si="10"/>
        <v>8000000</v>
      </c>
      <c r="Z21">
        <f>Y21-F21-Q21</f>
        <v>7998982</v>
      </c>
      <c r="AA21">
        <f t="shared" si="11"/>
        <v>0.99987274999999998</v>
      </c>
      <c r="AB21" t="e">
        <f>#REF!</f>
        <v>#REF!</v>
      </c>
      <c r="AC21">
        <f>$F$5-F21</f>
        <v>7998982</v>
      </c>
      <c r="AD21" t="e">
        <f>AB21*P21</f>
        <v>#REF!</v>
      </c>
      <c r="AE21">
        <f>P21*$F$4*MAX(AA21,0)</f>
        <v>0</v>
      </c>
      <c r="AF21" s="1" t="e">
        <f>MAX(#REF!*AA21,0)</f>
        <v>#REF!</v>
      </c>
      <c r="AG21" t="e">
        <f t="shared" si="0"/>
        <v>#REF!</v>
      </c>
    </row>
    <row r="22" spans="1:33" x14ac:dyDescent="0.35">
      <c r="A22" t="s">
        <v>30</v>
      </c>
      <c r="B22" t="s">
        <v>29</v>
      </c>
      <c r="C22">
        <f t="shared" si="12"/>
        <v>0</v>
      </c>
      <c r="D22">
        <v>5</v>
      </c>
      <c r="E22">
        <f t="shared" si="1"/>
        <v>5</v>
      </c>
      <c r="F22">
        <f>F21+AE21</f>
        <v>1018</v>
      </c>
      <c r="G22">
        <f>F22-Q22</f>
        <v>1018</v>
      </c>
      <c r="H22">
        <f t="shared" si="2"/>
        <v>1</v>
      </c>
      <c r="I22">
        <f>MAX(G22-P22,0)</f>
        <v>1018</v>
      </c>
      <c r="J22">
        <f t="shared" si="3"/>
        <v>814.40000000000009</v>
      </c>
      <c r="K22">
        <f t="shared" si="4"/>
        <v>203.60000000000002</v>
      </c>
      <c r="L22">
        <f>MIN($F$11,K22)</f>
        <v>203.60000000000002</v>
      </c>
      <c r="M22">
        <f>ABS(L22-K22)</f>
        <v>0</v>
      </c>
      <c r="N22">
        <f>IFERROR(M22/G22,0)</f>
        <v>0</v>
      </c>
      <c r="O22">
        <f t="shared" si="5"/>
        <v>1</v>
      </c>
      <c r="P22">
        <f>IF(E22&gt;$F$6,VLOOKUP(E22-$F$6,E$17:G$558,3,FALSE),0)</f>
        <v>0</v>
      </c>
      <c r="Q22">
        <f>IF(E22&gt;$F$7,VLOOKUP(E22-$F$7,E$17:F$558,2,FALSE),0)</f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13"/>
        <v>0</v>
      </c>
      <c r="V22">
        <f t="shared" si="14"/>
        <v>0</v>
      </c>
      <c r="W22">
        <f t="shared" si="9"/>
        <v>0</v>
      </c>
      <c r="X22">
        <f>$F$5-F22</f>
        <v>7998982</v>
      </c>
      <c r="Y22">
        <f t="shared" si="10"/>
        <v>8000000</v>
      </c>
      <c r="Z22">
        <f>Y22-F22-Q22</f>
        <v>7998982</v>
      </c>
      <c r="AA22">
        <f t="shared" si="11"/>
        <v>0.99987274999999998</v>
      </c>
      <c r="AB22" t="e">
        <f>#REF!</f>
        <v>#REF!</v>
      </c>
      <c r="AC22">
        <f>$F$5-F22</f>
        <v>7998982</v>
      </c>
      <c r="AD22" t="e">
        <f>AB22*P22</f>
        <v>#REF!</v>
      </c>
      <c r="AE22">
        <f>P22*$F$4*MAX(AA22,0)</f>
        <v>0</v>
      </c>
      <c r="AF22" s="1" t="e">
        <f>MAX(#REF!*AA22,0)</f>
        <v>#REF!</v>
      </c>
      <c r="AG22" t="e">
        <f t="shared" si="0"/>
        <v>#REF!</v>
      </c>
    </row>
    <row r="23" spans="1:33" x14ac:dyDescent="0.35">
      <c r="A23">
        <f>(B23-F23)^2</f>
        <v>0</v>
      </c>
      <c r="B23">
        <v>1018</v>
      </c>
      <c r="C23">
        <f t="shared" si="12"/>
        <v>0</v>
      </c>
      <c r="D23">
        <v>6</v>
      </c>
      <c r="E23">
        <f t="shared" si="1"/>
        <v>6</v>
      </c>
      <c r="F23">
        <f>F22+AE22</f>
        <v>1018</v>
      </c>
      <c r="G23">
        <f>F23-Q23</f>
        <v>1018</v>
      </c>
      <c r="H23">
        <f t="shared" si="2"/>
        <v>1</v>
      </c>
      <c r="I23">
        <f>MAX(G23-P23,0)</f>
        <v>0</v>
      </c>
      <c r="J23">
        <f t="shared" si="3"/>
        <v>814.40000000000009</v>
      </c>
      <c r="K23">
        <f t="shared" si="4"/>
        <v>203.60000000000002</v>
      </c>
      <c r="L23">
        <f>MIN($F$11,K23)</f>
        <v>203.60000000000002</v>
      </c>
      <c r="M23">
        <f>ABS(L23-K23)</f>
        <v>0</v>
      </c>
      <c r="N23">
        <f>IFERROR(M23/G23,0)</f>
        <v>0</v>
      </c>
      <c r="O23">
        <f t="shared" si="5"/>
        <v>1</v>
      </c>
      <c r="P23">
        <f>IF(E23&gt;$F$6,VLOOKUP(E23-$F$6,E$17:G$558,3,FALSE),0)</f>
        <v>1018</v>
      </c>
      <c r="Q23">
        <f>IF(E23&gt;$F$7,VLOOKUP(E23-$F$7,E$17:F$558,2,FALSE),0)</f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13"/>
        <v>0</v>
      </c>
      <c r="V23">
        <f t="shared" si="14"/>
        <v>0</v>
      </c>
      <c r="W23">
        <f t="shared" si="9"/>
        <v>0</v>
      </c>
      <c r="X23">
        <f>$F$5-F23</f>
        <v>7998982</v>
      </c>
      <c r="Y23">
        <f t="shared" si="10"/>
        <v>8000000</v>
      </c>
      <c r="Z23">
        <f>Y23-F23-Q23</f>
        <v>7998982</v>
      </c>
      <c r="AA23">
        <f t="shared" si="11"/>
        <v>0.99987274999999998</v>
      </c>
      <c r="AB23" t="e">
        <f>#REF!</f>
        <v>#REF!</v>
      </c>
      <c r="AC23">
        <f>$F$5-F23</f>
        <v>7998982</v>
      </c>
      <c r="AD23" t="e">
        <f>AB23*P23</f>
        <v>#REF!</v>
      </c>
      <c r="AE23">
        <f>P23*$F$4*MAX(AA23,0)</f>
        <v>355.75478948977735</v>
      </c>
      <c r="AF23" s="1" t="e">
        <f>MAX(#REF!*AA23,0)</f>
        <v>#REF!</v>
      </c>
      <c r="AG23" t="e">
        <f t="shared" si="0"/>
        <v>#REF!</v>
      </c>
    </row>
    <row r="24" spans="1:33" x14ac:dyDescent="0.35">
      <c r="A24">
        <f t="shared" ref="A24:A29" si="15">(B24-F24)^2</f>
        <v>1743.4624453356164</v>
      </c>
      <c r="B24">
        <v>1332</v>
      </c>
      <c r="C24">
        <f t="shared" si="12"/>
        <v>0.34946442975420167</v>
      </c>
      <c r="D24">
        <v>7</v>
      </c>
      <c r="E24">
        <f t="shared" si="1"/>
        <v>7</v>
      </c>
      <c r="F24">
        <f>F23+AE23</f>
        <v>1373.7547894897773</v>
      </c>
      <c r="G24">
        <f>F24-Q24</f>
        <v>1373.7547894897773</v>
      </c>
      <c r="H24">
        <f t="shared" si="2"/>
        <v>1</v>
      </c>
      <c r="I24">
        <f>MAX(G24-P24,0)</f>
        <v>355.75478948977729</v>
      </c>
      <c r="J24">
        <f t="shared" si="3"/>
        <v>1099.0038315918218</v>
      </c>
      <c r="K24">
        <f t="shared" si="4"/>
        <v>274.75095789795546</v>
      </c>
      <c r="L24">
        <f>MIN($F$11,K24)</f>
        <v>274.75095789795546</v>
      </c>
      <c r="M24">
        <f>ABS(L24-K24)</f>
        <v>0</v>
      </c>
      <c r="N24">
        <f>IFERROR(M24/G24,0)</f>
        <v>0</v>
      </c>
      <c r="O24">
        <f t="shared" si="5"/>
        <v>1</v>
      </c>
      <c r="P24">
        <f>IF(E24&gt;$F$6,VLOOKUP(E24-$F$6,E$17:G$558,3,FALSE),0)</f>
        <v>1018</v>
      </c>
      <c r="Q24">
        <f>IF(E24&gt;$F$7,VLOOKUP(E24-$F$7,E$17:F$558,2,FALSE),0)</f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13"/>
        <v>0</v>
      </c>
      <c r="V24">
        <f t="shared" si="14"/>
        <v>0</v>
      </c>
      <c r="W24">
        <f t="shared" si="9"/>
        <v>0</v>
      </c>
      <c r="X24">
        <f>$F$5-F24</f>
        <v>7998626.2452105107</v>
      </c>
      <c r="Y24">
        <f t="shared" si="10"/>
        <v>8000000</v>
      </c>
      <c r="Z24">
        <f>Y24-F24-Q24</f>
        <v>7998626.2452105107</v>
      </c>
      <c r="AA24">
        <f t="shared" si="11"/>
        <v>0.99982828065131379</v>
      </c>
      <c r="AB24" t="e">
        <f>#REF!</f>
        <v>#REF!</v>
      </c>
      <c r="AC24">
        <f>$F$5-F24</f>
        <v>7998626.2452105107</v>
      </c>
      <c r="AD24" t="e">
        <f>AB24*P24</f>
        <v>#REF!</v>
      </c>
      <c r="AE24">
        <f>P24*$F$4*MAX(AA24,0)</f>
        <v>355.73896729262214</v>
      </c>
      <c r="AF24" s="1" t="e">
        <f>MAX(#REF!*AA24,0)</f>
        <v>#REF!</v>
      </c>
      <c r="AG24" t="e">
        <f t="shared" si="0"/>
        <v>#REF!</v>
      </c>
    </row>
    <row r="25" spans="1:33" x14ac:dyDescent="0.35">
      <c r="A25">
        <f t="shared" si="15"/>
        <v>6971.2074216384799</v>
      </c>
      <c r="B25">
        <v>1646</v>
      </c>
      <c r="C25">
        <f t="shared" si="12"/>
        <v>0.25895375944403171</v>
      </c>
      <c r="D25">
        <v>8</v>
      </c>
      <c r="E25">
        <f t="shared" si="1"/>
        <v>8</v>
      </c>
      <c r="F25">
        <f>F24+AE24</f>
        <v>1729.4937567823995</v>
      </c>
      <c r="G25">
        <f>F25-Q25</f>
        <v>1729.4937567823995</v>
      </c>
      <c r="H25">
        <f t="shared" si="2"/>
        <v>1</v>
      </c>
      <c r="I25">
        <f>MAX(G25-P25,0)</f>
        <v>711.49375678239949</v>
      </c>
      <c r="J25">
        <f t="shared" si="3"/>
        <v>1383.5950054259197</v>
      </c>
      <c r="K25">
        <f t="shared" si="4"/>
        <v>345.89875135647992</v>
      </c>
      <c r="L25">
        <f>MIN($F$11,K25)</f>
        <v>345.89875135647992</v>
      </c>
      <c r="M25">
        <f>ABS(L25-K25)</f>
        <v>0</v>
      </c>
      <c r="N25">
        <f>IFERROR(M25/G25,0)</f>
        <v>0</v>
      </c>
      <c r="O25">
        <f t="shared" si="5"/>
        <v>1</v>
      </c>
      <c r="P25">
        <f>IF(E25&gt;$F$6,VLOOKUP(E25-$F$6,E$17:G$558,3,FALSE),0)</f>
        <v>1018</v>
      </c>
      <c r="Q25">
        <f>IF(E25&gt;$F$7,VLOOKUP(E25-$F$7,E$17:F$558,2,FALSE),0)</f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13"/>
        <v>0</v>
      </c>
      <c r="V25">
        <f t="shared" si="14"/>
        <v>0</v>
      </c>
      <c r="W25">
        <f t="shared" si="9"/>
        <v>0</v>
      </c>
      <c r="X25">
        <f>$F$5-F25</f>
        <v>7998270.5062432177</v>
      </c>
      <c r="Y25">
        <f t="shared" si="10"/>
        <v>8000000</v>
      </c>
      <c r="Z25">
        <f>Y25-F25-Q25</f>
        <v>7998270.5062432177</v>
      </c>
      <c r="AA25">
        <f t="shared" si="11"/>
        <v>0.99978381328040222</v>
      </c>
      <c r="AB25" t="e">
        <f>#REF!</f>
        <v>#REF!</v>
      </c>
      <c r="AC25">
        <f>$F$5-F25</f>
        <v>7998270.5062432177</v>
      </c>
      <c r="AD25" t="e">
        <f>AB25*P25</f>
        <v>#REF!</v>
      </c>
      <c r="AE25">
        <f>P25*$F$4*MAX(AA25,0)</f>
        <v>355.72314579915928</v>
      </c>
      <c r="AF25" s="1" t="e">
        <f>MAX(#REF!*AA25,0)</f>
        <v>#REF!</v>
      </c>
      <c r="AG25" t="e">
        <f t="shared" si="0"/>
        <v>#REF!</v>
      </c>
    </row>
    <row r="26" spans="1:33" x14ac:dyDescent="0.35">
      <c r="A26">
        <f t="shared" si="15"/>
        <v>5215.2810184743494</v>
      </c>
      <c r="B26">
        <v>2013</v>
      </c>
      <c r="C26">
        <f t="shared" si="12"/>
        <v>0.20568050298195756</v>
      </c>
      <c r="D26">
        <v>9</v>
      </c>
      <c r="E26">
        <f t="shared" si="1"/>
        <v>9</v>
      </c>
      <c r="F26">
        <f>F25+AE25</f>
        <v>2085.2169025815588</v>
      </c>
      <c r="G26">
        <f>F26-Q26</f>
        <v>2085.2169025815588</v>
      </c>
      <c r="H26">
        <f t="shared" si="2"/>
        <v>1</v>
      </c>
      <c r="I26">
        <f>MAX(G26-P26,0)</f>
        <v>1067.2169025815588</v>
      </c>
      <c r="J26">
        <f t="shared" si="3"/>
        <v>1668.1735220652472</v>
      </c>
      <c r="K26">
        <f t="shared" si="4"/>
        <v>417.0433805163118</v>
      </c>
      <c r="L26">
        <f>MIN($F$11,K26)</f>
        <v>417.0433805163118</v>
      </c>
      <c r="M26">
        <f>ABS(L26-K26)</f>
        <v>0</v>
      </c>
      <c r="N26">
        <f>IFERROR(M26/G26,0)</f>
        <v>0</v>
      </c>
      <c r="O26">
        <f t="shared" si="5"/>
        <v>1</v>
      </c>
      <c r="P26">
        <f>IF(E26&gt;$F$6,VLOOKUP(E26-$F$6,E$17:G$558,3,FALSE),0)</f>
        <v>1018</v>
      </c>
      <c r="Q26">
        <f>IF(E26&gt;$F$7,VLOOKUP(E26-$F$7,E$17:F$558,2,FALSE),0)</f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13"/>
        <v>0</v>
      </c>
      <c r="V26">
        <f t="shared" si="14"/>
        <v>0</v>
      </c>
      <c r="W26">
        <f t="shared" si="9"/>
        <v>0</v>
      </c>
      <c r="X26">
        <f>$F$5-F26</f>
        <v>7997914.783097418</v>
      </c>
      <c r="Y26">
        <f t="shared" si="10"/>
        <v>8000000</v>
      </c>
      <c r="Z26">
        <f>Y26-F26-Q26</f>
        <v>7997914.783097418</v>
      </c>
      <c r="AA26">
        <f t="shared" si="11"/>
        <v>0.99973934788717722</v>
      </c>
      <c r="AB26" t="e">
        <f>#REF!</f>
        <v>#REF!</v>
      </c>
      <c r="AC26">
        <f>$F$5-F26</f>
        <v>7997914.783097418</v>
      </c>
      <c r="AD26" t="e">
        <f>AB26*P26</f>
        <v>#REF!</v>
      </c>
      <c r="AE26">
        <f>P26*$F$4*MAX(AA26,0)</f>
        <v>355.70732500935748</v>
      </c>
      <c r="AF26" s="1" t="e">
        <f>MAX(#REF!*AA26,0)</f>
        <v>#REF!</v>
      </c>
      <c r="AG26" t="e">
        <f t="shared" si="0"/>
        <v>#REF!</v>
      </c>
    </row>
    <row r="27" spans="1:33" x14ac:dyDescent="0.35">
      <c r="A27">
        <f t="shared" si="15"/>
        <v>2800.9738660951184</v>
      </c>
      <c r="B27">
        <v>2388</v>
      </c>
      <c r="C27">
        <f t="shared" si="12"/>
        <v>0.17058528758757985</v>
      </c>
      <c r="D27">
        <v>10</v>
      </c>
      <c r="E27">
        <f t="shared" si="1"/>
        <v>10</v>
      </c>
      <c r="F27">
        <f>F26+AE26</f>
        <v>2440.9242275909164</v>
      </c>
      <c r="G27">
        <f>F27-Q27</f>
        <v>2440.9242275909164</v>
      </c>
      <c r="H27">
        <f t="shared" si="2"/>
        <v>1</v>
      </c>
      <c r="I27">
        <f>MAX(G27-P27,0)</f>
        <v>1422.9242275909164</v>
      </c>
      <c r="J27">
        <f t="shared" si="3"/>
        <v>1952.7393820727332</v>
      </c>
      <c r="K27">
        <f t="shared" si="4"/>
        <v>488.18484551818329</v>
      </c>
      <c r="L27">
        <f>MIN($F$11,K27)</f>
        <v>488.18484551818329</v>
      </c>
      <c r="M27">
        <f>ABS(L27-K27)</f>
        <v>0</v>
      </c>
      <c r="N27">
        <f>IFERROR(M27/G27,0)</f>
        <v>0</v>
      </c>
      <c r="O27">
        <f t="shared" si="5"/>
        <v>1</v>
      </c>
      <c r="P27">
        <f>IF(E27&gt;$F$6,VLOOKUP(E27-$F$6,E$17:G$558,3,FALSE),0)</f>
        <v>1018</v>
      </c>
      <c r="Q27">
        <f>IF(E27&gt;$F$7,VLOOKUP(E27-$F$7,E$17:F$558,2,FALSE),0)</f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13"/>
        <v>0</v>
      </c>
      <c r="V27">
        <f t="shared" si="14"/>
        <v>0</v>
      </c>
      <c r="W27">
        <f t="shared" si="9"/>
        <v>0</v>
      </c>
      <c r="X27">
        <f>$F$5-F27</f>
        <v>7997559.0757724093</v>
      </c>
      <c r="Y27">
        <f t="shared" si="10"/>
        <v>8000000</v>
      </c>
      <c r="Z27">
        <f>Y27-F27-Q27</f>
        <v>7997559.0757724093</v>
      </c>
      <c r="AA27">
        <f t="shared" si="11"/>
        <v>0.99969488447155119</v>
      </c>
      <c r="AB27" t="e">
        <f>#REF!</f>
        <v>#REF!</v>
      </c>
      <c r="AC27">
        <f>$F$5-F27</f>
        <v>7997559.0757724093</v>
      </c>
      <c r="AD27" t="e">
        <f>AB27*P27</f>
        <v>#REF!</v>
      </c>
      <c r="AE27">
        <f>P27*$F$4*MAX(AA27,0)</f>
        <v>355.69150492318545</v>
      </c>
      <c r="AF27" s="1" t="e">
        <f>MAX(#REF!*AA27,0)</f>
        <v>#REF!</v>
      </c>
      <c r="AG27" t="e">
        <f t="shared" si="0"/>
        <v>#REF!</v>
      </c>
    </row>
    <row r="28" spans="1:33" x14ac:dyDescent="0.35">
      <c r="A28">
        <f t="shared" si="15"/>
        <v>302.21275602124717</v>
      </c>
      <c r="B28">
        <v>2814</v>
      </c>
      <c r="C28">
        <f t="shared" si="12"/>
        <v>0.1457200108477916</v>
      </c>
      <c r="D28">
        <v>11</v>
      </c>
      <c r="E28">
        <f t="shared" si="1"/>
        <v>11</v>
      </c>
      <c r="F28">
        <f>F27+AE27</f>
        <v>2796.6157325141021</v>
      </c>
      <c r="G28">
        <f>F28-Q28</f>
        <v>2796.6157325141021</v>
      </c>
      <c r="H28">
        <f t="shared" si="2"/>
        <v>1</v>
      </c>
      <c r="I28">
        <f>MAX(G28-P28,0)</f>
        <v>1778.6157325141021</v>
      </c>
      <c r="J28">
        <f t="shared" si="3"/>
        <v>2237.2925860112819</v>
      </c>
      <c r="K28">
        <f t="shared" si="4"/>
        <v>559.32314650282046</v>
      </c>
      <c r="L28">
        <f>MIN($F$11,K28)</f>
        <v>559.32314650282046</v>
      </c>
      <c r="M28">
        <f>ABS(L28-K28)</f>
        <v>0</v>
      </c>
      <c r="N28">
        <f>IFERROR(M28/G28,0)</f>
        <v>0</v>
      </c>
      <c r="O28">
        <f t="shared" si="5"/>
        <v>1</v>
      </c>
      <c r="P28">
        <f>IF(E28&gt;$F$6,VLOOKUP(E28-$F$6,E$17:G$558,3,FALSE),0)</f>
        <v>1018</v>
      </c>
      <c r="Q28">
        <f>IF(E28&gt;$F$7,VLOOKUP(E28-$F$7,E$17:F$558,2,FALSE),0)</f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13"/>
        <v>0</v>
      </c>
      <c r="V28">
        <f t="shared" si="14"/>
        <v>0</v>
      </c>
      <c r="W28">
        <f t="shared" si="9"/>
        <v>0</v>
      </c>
      <c r="X28">
        <f>$F$5-F28</f>
        <v>7997203.3842674857</v>
      </c>
      <c r="Y28">
        <f t="shared" si="10"/>
        <v>8000000</v>
      </c>
      <c r="Z28">
        <f>Y28-F28-Q28</f>
        <v>7997203.3842674857</v>
      </c>
      <c r="AA28">
        <f t="shared" si="11"/>
        <v>0.99965042303343576</v>
      </c>
      <c r="AB28" t="e">
        <f>#REF!</f>
        <v>#REF!</v>
      </c>
      <c r="AC28">
        <f>$F$5-F28</f>
        <v>7997203.3842674857</v>
      </c>
      <c r="AD28" t="e">
        <f>AB28*P28</f>
        <v>#REF!</v>
      </c>
      <c r="AE28">
        <f>P28*$F$4*MAX(AA28,0)</f>
        <v>355.67568554061182</v>
      </c>
      <c r="AF28" s="1" t="e">
        <f>MAX(#REF!*AA28,0)</f>
        <v>#REF!</v>
      </c>
      <c r="AG28" t="e">
        <f t="shared" si="0"/>
        <v>#REF!</v>
      </c>
    </row>
    <row r="29" spans="1:33" x14ac:dyDescent="0.35">
      <c r="A29">
        <f t="shared" si="15"/>
        <v>8410.4640024152213</v>
      </c>
      <c r="B29">
        <v>3244</v>
      </c>
      <c r="C29">
        <f t="shared" si="12"/>
        <v>0.127180749720258</v>
      </c>
      <c r="D29">
        <v>12</v>
      </c>
      <c r="E29">
        <f t="shared" si="1"/>
        <v>12</v>
      </c>
      <c r="F29">
        <f>F28+AE28</f>
        <v>3152.2914180547141</v>
      </c>
      <c r="G29">
        <f>F29-Q29</f>
        <v>3152.2914180547141</v>
      </c>
      <c r="H29">
        <f t="shared" si="2"/>
        <v>1</v>
      </c>
      <c r="I29">
        <f>MAX(G29-P29,0)</f>
        <v>1778.5366285649368</v>
      </c>
      <c r="J29">
        <f t="shared" si="3"/>
        <v>2521.8331344437715</v>
      </c>
      <c r="K29">
        <f t="shared" si="4"/>
        <v>630.45828361094289</v>
      </c>
      <c r="L29">
        <f>MIN($F$11,K29)</f>
        <v>630.45828361094289</v>
      </c>
      <c r="M29">
        <f>ABS(L29-K29)</f>
        <v>0</v>
      </c>
      <c r="N29">
        <f>IFERROR(M29/G29,0)</f>
        <v>0</v>
      </c>
      <c r="O29">
        <f t="shared" si="5"/>
        <v>1</v>
      </c>
      <c r="P29">
        <f>IF(E29&gt;$F$6,VLOOKUP(E29-$F$6,E$17:G$558,3,FALSE),0)</f>
        <v>1373.7547894897773</v>
      </c>
      <c r="Q29">
        <f>IF(E29&gt;$F$7,VLOOKUP(E29-$F$7,E$17:F$558,2,FALSE),0)</f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13"/>
        <v>0</v>
      </c>
      <c r="V29">
        <f t="shared" si="14"/>
        <v>0</v>
      </c>
      <c r="W29">
        <f t="shared" si="9"/>
        <v>0</v>
      </c>
      <c r="X29">
        <f>$F$5-F29</f>
        <v>7996847.7085819449</v>
      </c>
      <c r="Y29">
        <f t="shared" si="10"/>
        <v>8000000</v>
      </c>
      <c r="Z29">
        <f>Y29-F29-Q29</f>
        <v>7996847.7085819449</v>
      </c>
      <c r="AA29">
        <f t="shared" si="11"/>
        <v>0.99960596357274312</v>
      </c>
      <c r="AB29" t="e">
        <f>#REF!</f>
        <v>#REF!</v>
      </c>
      <c r="AC29">
        <f>$F$5-F29</f>
        <v>7996847.7085819449</v>
      </c>
      <c r="AD29" t="e">
        <f>AB29*P29</f>
        <v>#REF!</v>
      </c>
      <c r="AE29">
        <f>P29*$F$4*MAX(AA29,0)</f>
        <v>479.95033942085161</v>
      </c>
      <c r="AF29" s="1" t="e">
        <f>MAX(#REF!*AA29,0)</f>
        <v>#REF!</v>
      </c>
      <c r="AG29" t="e">
        <f t="shared" si="0"/>
        <v>#REF!</v>
      </c>
    </row>
    <row r="30" spans="1:33" x14ac:dyDescent="0.35">
      <c r="C30">
        <f t="shared" si="12"/>
        <v>0.15225443202108191</v>
      </c>
      <c r="D30">
        <v>13</v>
      </c>
      <c r="E30">
        <f t="shared" si="1"/>
        <v>13</v>
      </c>
      <c r="F30">
        <f>F29+AE29</f>
        <v>3632.2417574755655</v>
      </c>
      <c r="G30">
        <f>F30-Q30</f>
        <v>3632.2417574755655</v>
      </c>
      <c r="H30">
        <f t="shared" si="2"/>
        <v>1</v>
      </c>
      <c r="I30">
        <f>MAX(G30-P30,0)</f>
        <v>1902.748000693166</v>
      </c>
      <c r="J30">
        <f t="shared" si="3"/>
        <v>2905.7934059804525</v>
      </c>
      <c r="K30">
        <f t="shared" si="4"/>
        <v>726.44835149511312</v>
      </c>
      <c r="L30">
        <f>MIN($F$11,K30)</f>
        <v>726.44835149511312</v>
      </c>
      <c r="M30">
        <f>ABS(L30-K30)</f>
        <v>0</v>
      </c>
      <c r="N30">
        <f>IFERROR(M30/G30,0)</f>
        <v>0</v>
      </c>
      <c r="O30">
        <f t="shared" si="5"/>
        <v>1</v>
      </c>
      <c r="P30">
        <f>IF(E30&gt;$F$6,VLOOKUP(E30-$F$6,E$17:G$558,3,FALSE),0)</f>
        <v>1729.4937567823995</v>
      </c>
      <c r="Q30">
        <f>IF(E30&gt;$F$7,VLOOKUP(E30-$F$7,E$17:F$558,2,FALSE),0)</f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13"/>
        <v>0</v>
      </c>
      <c r="V30">
        <f t="shared" si="14"/>
        <v>0</v>
      </c>
      <c r="W30">
        <f t="shared" si="9"/>
        <v>0</v>
      </c>
      <c r="X30">
        <f>$F$5-F30</f>
        <v>7996367.7582425242</v>
      </c>
      <c r="Y30">
        <f t="shared" si="10"/>
        <v>8000000</v>
      </c>
      <c r="Z30">
        <f>Y30-F30-Q30</f>
        <v>7996367.7582425242</v>
      </c>
      <c r="AA30">
        <f t="shared" si="11"/>
        <v>0.99954596978031551</v>
      </c>
      <c r="AB30" t="e">
        <f>#REF!</f>
        <v>#REF!</v>
      </c>
      <c r="AC30">
        <f>$F$5-F30</f>
        <v>7996367.7582425242</v>
      </c>
      <c r="AD30" t="e">
        <f>AB30*P30</f>
        <v>#REF!</v>
      </c>
      <c r="AE30">
        <f>P30*$F$4*MAX(AA30,0)</f>
        <v>604.19901950450935</v>
      </c>
      <c r="AF30" s="1" t="e">
        <f>MAX(#REF!*AA30,0)</f>
        <v>#REF!</v>
      </c>
      <c r="AG30" t="e">
        <f t="shared" si="0"/>
        <v>#REF!</v>
      </c>
    </row>
    <row r="31" spans="1:33" x14ac:dyDescent="0.35">
      <c r="C31">
        <f t="shared" si="12"/>
        <v>0.16634328325227773</v>
      </c>
      <c r="D31">
        <v>14</v>
      </c>
      <c r="E31">
        <f t="shared" si="1"/>
        <v>14</v>
      </c>
      <c r="F31">
        <f>F30+AE30</f>
        <v>4236.4407769800746</v>
      </c>
      <c r="G31">
        <f>F31-Q31</f>
        <v>4236.4407769800746</v>
      </c>
      <c r="H31">
        <f t="shared" si="2"/>
        <v>1</v>
      </c>
      <c r="I31">
        <f>MAX(G31-P31,0)</f>
        <v>2151.2238743985158</v>
      </c>
      <c r="J31">
        <f t="shared" si="3"/>
        <v>3389.1526215840599</v>
      </c>
      <c r="K31">
        <f t="shared" si="4"/>
        <v>847.28815539601499</v>
      </c>
      <c r="L31">
        <f>MIN($F$11,K31)</f>
        <v>847.28815539601499</v>
      </c>
      <c r="M31">
        <f>ABS(L31-K31)</f>
        <v>0</v>
      </c>
      <c r="N31">
        <f>IFERROR(M31/G31,0)</f>
        <v>0</v>
      </c>
      <c r="O31">
        <f t="shared" si="5"/>
        <v>1</v>
      </c>
      <c r="P31">
        <f>IF(E31&gt;$F$6,VLOOKUP(E31-$F$6,E$17:G$558,3,FALSE),0)</f>
        <v>2085.2169025815588</v>
      </c>
      <c r="Q31">
        <f>IF(E31&gt;$F$7,VLOOKUP(E31-$F$7,E$17:F$558,2,FALSE),0)</f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13"/>
        <v>0</v>
      </c>
      <c r="V31">
        <f t="shared" si="14"/>
        <v>0</v>
      </c>
      <c r="W31">
        <f t="shared" si="9"/>
        <v>0</v>
      </c>
      <c r="X31">
        <f>$F$5-F31</f>
        <v>7995763.5592230195</v>
      </c>
      <c r="Y31">
        <f t="shared" si="10"/>
        <v>8000000</v>
      </c>
      <c r="Z31">
        <f>Y31-F31-Q31</f>
        <v>7995763.5592230195</v>
      </c>
      <c r="AA31">
        <f t="shared" si="11"/>
        <v>0.9994704449028774</v>
      </c>
      <c r="AB31" t="e">
        <f>#REF!</f>
        <v>#REF!</v>
      </c>
      <c r="AC31">
        <f>$F$5-F31</f>
        <v>7995763.5592230195</v>
      </c>
      <c r="AD31" t="e">
        <f>AB31*P31</f>
        <v>#REF!</v>
      </c>
      <c r="AE31">
        <f>P31*$F$4*MAX(AA31,0)</f>
        <v>728.41593506505501</v>
      </c>
      <c r="AF31" s="1" t="e">
        <f>MAX(#REF!*AA31,0)</f>
        <v>#REF!</v>
      </c>
      <c r="AG31" t="e">
        <f t="shared" si="0"/>
        <v>#REF!</v>
      </c>
    </row>
    <row r="32" spans="1:33" x14ac:dyDescent="0.35">
      <c r="C32">
        <f t="shared" si="12"/>
        <v>0.17194054476652046</v>
      </c>
      <c r="D32">
        <v>15</v>
      </c>
      <c r="E32">
        <f t="shared" si="1"/>
        <v>15</v>
      </c>
      <c r="F32">
        <f>F31+AE31</f>
        <v>4964.8567120451298</v>
      </c>
      <c r="G32">
        <f>F32-Q32</f>
        <v>3946.8567120451298</v>
      </c>
      <c r="H32">
        <f t="shared" si="2"/>
        <v>1</v>
      </c>
      <c r="I32">
        <f>MAX(G32-P32,0)</f>
        <v>1505.9324844542134</v>
      </c>
      <c r="J32">
        <f t="shared" si="3"/>
        <v>3157.4853696361042</v>
      </c>
      <c r="K32">
        <f t="shared" si="4"/>
        <v>789.37134240902606</v>
      </c>
      <c r="L32">
        <f>MIN($F$11,K32)</f>
        <v>789.37134240902606</v>
      </c>
      <c r="M32">
        <f>ABS(L32-K32)</f>
        <v>0</v>
      </c>
      <c r="N32">
        <f>IFERROR(M32/G32,0)</f>
        <v>0</v>
      </c>
      <c r="O32">
        <f t="shared" si="5"/>
        <v>1</v>
      </c>
      <c r="P32">
        <f>IF(E32&gt;$F$6,VLOOKUP(E32-$F$6,E$17:G$558,3,FALSE),0)</f>
        <v>2440.9242275909164</v>
      </c>
      <c r="Q32">
        <f>IF(E32&gt;$F$7,VLOOKUP(E32-$F$7,E$17:F$558,2,FALSE),0)</f>
        <v>1018</v>
      </c>
      <c r="R32">
        <f t="shared" si="6"/>
        <v>1018</v>
      </c>
      <c r="S32">
        <f t="shared" si="7"/>
        <v>4.072000000000001</v>
      </c>
      <c r="T32">
        <f t="shared" si="8"/>
        <v>1013.928</v>
      </c>
      <c r="U32">
        <f t="shared" si="13"/>
        <v>4.072000000000001</v>
      </c>
      <c r="V32">
        <f t="shared" si="14"/>
        <v>1013.928</v>
      </c>
      <c r="W32">
        <f t="shared" si="9"/>
        <v>997.64</v>
      </c>
      <c r="X32">
        <f>$F$5-F32</f>
        <v>7995035.1432879549</v>
      </c>
      <c r="Y32">
        <f t="shared" si="10"/>
        <v>7999995.9280000003</v>
      </c>
      <c r="Z32">
        <f>Y32-F32-Q32</f>
        <v>7994013.0712879552</v>
      </c>
      <c r="AA32">
        <f t="shared" si="11"/>
        <v>0.9992521425303349</v>
      </c>
      <c r="AB32" t="e">
        <f>#REF!</f>
        <v>#REF!</v>
      </c>
      <c r="AC32">
        <f>$F$5-F32</f>
        <v>7995035.1432879549</v>
      </c>
      <c r="AD32" t="e">
        <f>AB32*P32</f>
        <v>#REF!</v>
      </c>
      <c r="AE32">
        <f>P32*$F$4*MAX(AA32,0)</f>
        <v>852.48673767376283</v>
      </c>
      <c r="AF32" s="1" t="e">
        <f>MAX(#REF!*AA32,0)</f>
        <v>#REF!</v>
      </c>
      <c r="AG32" t="e">
        <f t="shared" si="0"/>
        <v>#REF!</v>
      </c>
    </row>
    <row r="33" spans="3:33" x14ac:dyDescent="0.35">
      <c r="C33">
        <f t="shared" si="12"/>
        <v>0.17170419754623806</v>
      </c>
      <c r="D33">
        <v>16</v>
      </c>
      <c r="E33">
        <f t="shared" si="1"/>
        <v>16</v>
      </c>
      <c r="F33">
        <f>F32+AE32</f>
        <v>5817.3434497188928</v>
      </c>
      <c r="G33">
        <f>F33-Q33</f>
        <v>4799.3434497188928</v>
      </c>
      <c r="H33">
        <f t="shared" si="2"/>
        <v>1</v>
      </c>
      <c r="I33">
        <f>MAX(G33-P33,0)</f>
        <v>2002.7277172047907</v>
      </c>
      <c r="J33">
        <f t="shared" si="3"/>
        <v>3839.4747597751143</v>
      </c>
      <c r="K33">
        <f t="shared" si="4"/>
        <v>959.86868994377858</v>
      </c>
      <c r="L33">
        <f>MIN($F$11,K33)</f>
        <v>959.86868994377858</v>
      </c>
      <c r="M33">
        <f>ABS(L33-K33)</f>
        <v>0</v>
      </c>
      <c r="N33">
        <f>IFERROR(M33/G33,0)</f>
        <v>0</v>
      </c>
      <c r="O33">
        <f t="shared" si="5"/>
        <v>1</v>
      </c>
      <c r="P33">
        <f>IF(E33&gt;$F$6,VLOOKUP(E33-$F$6,E$17:G$558,3,FALSE),0)</f>
        <v>2796.6157325141021</v>
      </c>
      <c r="Q33">
        <f>IF(E33&gt;$F$7,VLOOKUP(E33-$F$7,E$17:F$558,2,FALSE),0)</f>
        <v>1018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13"/>
        <v>4.072000000000001</v>
      </c>
      <c r="V33">
        <f t="shared" si="14"/>
        <v>1013.928</v>
      </c>
      <c r="W33">
        <f t="shared" si="9"/>
        <v>997.64</v>
      </c>
      <c r="X33">
        <f>$F$5-F33</f>
        <v>7994182.6565502807</v>
      </c>
      <c r="Y33">
        <f t="shared" si="10"/>
        <v>7999995.9280000003</v>
      </c>
      <c r="Z33">
        <f>Y33-F33-Q33</f>
        <v>7993160.5845502811</v>
      </c>
      <c r="AA33">
        <f t="shared" si="11"/>
        <v>0.99914558163388612</v>
      </c>
      <c r="AB33" t="e">
        <f>#REF!</f>
        <v>#REF!</v>
      </c>
      <c r="AC33">
        <f>$F$5-F33</f>
        <v>7994182.6565502807</v>
      </c>
      <c r="AD33" t="e">
        <f>AB33*P33</f>
        <v>#REF!</v>
      </c>
      <c r="AE33">
        <f>P33*$F$4*MAX(AA33,0)</f>
        <v>976.6069572285968</v>
      </c>
      <c r="AF33" s="1" t="e">
        <f>MAX(#REF!*AA33,0)</f>
        <v>#REF!</v>
      </c>
      <c r="AG33" t="e">
        <f t="shared" si="0"/>
        <v>#REF!</v>
      </c>
    </row>
    <row r="34" spans="3:33" x14ac:dyDescent="0.35">
      <c r="C34">
        <f t="shared" si="12"/>
        <v>0.16787851115714833</v>
      </c>
      <c r="D34">
        <v>17</v>
      </c>
      <c r="E34">
        <f t="shared" si="1"/>
        <v>17</v>
      </c>
      <c r="F34">
        <f>F33+AE33</f>
        <v>6793.9504069474897</v>
      </c>
      <c r="G34">
        <f>F34-Q34</f>
        <v>5775.9504069474897</v>
      </c>
      <c r="H34">
        <f t="shared" si="2"/>
        <v>1</v>
      </c>
      <c r="I34">
        <f>MAX(G34-P34,0)</f>
        <v>2623.6589888927756</v>
      </c>
      <c r="J34">
        <f t="shared" si="3"/>
        <v>4620.7603255579916</v>
      </c>
      <c r="K34">
        <f t="shared" si="4"/>
        <v>1155.1900813894979</v>
      </c>
      <c r="L34">
        <f>MIN($F$11,K34)</f>
        <v>1155.1900813894979</v>
      </c>
      <c r="M34">
        <f>ABS(L34-K34)</f>
        <v>0</v>
      </c>
      <c r="N34">
        <f>IFERROR(M34/G34,0)</f>
        <v>0</v>
      </c>
      <c r="O34">
        <f t="shared" si="5"/>
        <v>1</v>
      </c>
      <c r="P34">
        <f>IF(E34&gt;$F$6,VLOOKUP(E34-$F$6,E$17:G$558,3,FALSE),0)</f>
        <v>3152.2914180547141</v>
      </c>
      <c r="Q34">
        <f>IF(E34&gt;$F$7,VLOOKUP(E34-$F$7,E$17:F$558,2,FALSE),0)</f>
        <v>1018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13"/>
        <v>4.072000000000001</v>
      </c>
      <c r="V34">
        <f t="shared" si="14"/>
        <v>1013.928</v>
      </c>
      <c r="W34">
        <f t="shared" si="9"/>
        <v>997.64</v>
      </c>
      <c r="X34">
        <f>$F$5-F34</f>
        <v>7993206.0495930528</v>
      </c>
      <c r="Y34">
        <f t="shared" si="10"/>
        <v>7999995.9280000003</v>
      </c>
      <c r="Z34">
        <f>Y34-F34-Q34</f>
        <v>7992183.9775930531</v>
      </c>
      <c r="AA34">
        <f t="shared" si="11"/>
        <v>0.99902350570209597</v>
      </c>
      <c r="AB34" t="e">
        <f>#REF!</f>
        <v>#REF!</v>
      </c>
      <c r="AC34">
        <f>$F$5-F34</f>
        <v>7993206.0495930528</v>
      </c>
      <c r="AD34" t="e">
        <f>AB34*P34</f>
        <v>#REF!</v>
      </c>
      <c r="AE34">
        <f>P34*$F$4*MAX(AA34,0)</f>
        <v>1100.6780645944382</v>
      </c>
      <c r="AF34" s="1" t="e">
        <f>MAX(#REF!*AA34,0)</f>
        <v>#REF!</v>
      </c>
      <c r="AG34" t="e">
        <f t="shared" si="0"/>
        <v>#REF!</v>
      </c>
    </row>
    <row r="35" spans="3:33" x14ac:dyDescent="0.35">
      <c r="C35">
        <f t="shared" si="12"/>
        <v>0.1620085515297382</v>
      </c>
      <c r="D35">
        <v>18</v>
      </c>
      <c r="E35">
        <f t="shared" si="1"/>
        <v>18</v>
      </c>
      <c r="F35">
        <f>F34+AE34</f>
        <v>7894.6284715419279</v>
      </c>
      <c r="G35">
        <f>F35-Q35</f>
        <v>6876.6284715419279</v>
      </c>
      <c r="H35">
        <f t="shared" si="2"/>
        <v>1</v>
      </c>
      <c r="I35">
        <f>MAX(G35-P35,0)</f>
        <v>3244.3867140663624</v>
      </c>
      <c r="J35">
        <f t="shared" si="3"/>
        <v>5501.3027772335427</v>
      </c>
      <c r="K35">
        <f t="shared" si="4"/>
        <v>1375.3256943083857</v>
      </c>
      <c r="L35">
        <f>MIN($F$11,K35)</f>
        <v>1375.3256943083857</v>
      </c>
      <c r="M35">
        <f>ABS(L35-K35)</f>
        <v>0</v>
      </c>
      <c r="N35">
        <f>IFERROR(M35/G35,0)</f>
        <v>0</v>
      </c>
      <c r="O35">
        <f t="shared" si="5"/>
        <v>1</v>
      </c>
      <c r="P35">
        <f>IF(E35&gt;$F$6,VLOOKUP(E35-$F$6,E$17:G$558,3,FALSE),0)</f>
        <v>3632.2417574755655</v>
      </c>
      <c r="Q35">
        <f>IF(E35&gt;$F$7,VLOOKUP(E35-$F$7,E$17:F$558,2,FALSE),0)</f>
        <v>1018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13"/>
        <v>4.072000000000001</v>
      </c>
      <c r="V35">
        <f t="shared" si="14"/>
        <v>1013.928</v>
      </c>
      <c r="W35">
        <f t="shared" si="9"/>
        <v>997.64</v>
      </c>
      <c r="X35">
        <f>$F$5-F35</f>
        <v>7992105.3715284579</v>
      </c>
      <c r="Y35">
        <f t="shared" si="10"/>
        <v>7999995.9280000003</v>
      </c>
      <c r="Z35">
        <f>Y35-F35-Q35</f>
        <v>7991083.2995284582</v>
      </c>
      <c r="AA35">
        <f t="shared" si="11"/>
        <v>0.99888592087399097</v>
      </c>
      <c r="AB35" t="e">
        <f>#REF!</f>
        <v>#REF!</v>
      </c>
      <c r="AC35">
        <f>$F$5-F35</f>
        <v>7992105.3715284579</v>
      </c>
      <c r="AD35" t="e">
        <f>AB35*P35</f>
        <v>#REF!</v>
      </c>
      <c r="AE35">
        <f>P35*$F$4*MAX(AA35,0)</f>
        <v>1268.0865141026857</v>
      </c>
      <c r="AF35" s="1" t="e">
        <f>MAX(#REF!*AA35,0)</f>
        <v>#REF!</v>
      </c>
      <c r="AG35" t="e">
        <f t="shared" si="0"/>
        <v>#REF!</v>
      </c>
    </row>
    <row r="36" spans="3:33" x14ac:dyDescent="0.35">
      <c r="C36">
        <f t="shared" si="12"/>
        <v>0.16062649669630516</v>
      </c>
      <c r="D36">
        <v>19</v>
      </c>
      <c r="E36">
        <f t="shared" si="1"/>
        <v>19</v>
      </c>
      <c r="F36">
        <f>F35+AE35</f>
        <v>9162.714985644614</v>
      </c>
      <c r="G36">
        <f>F36-Q36</f>
        <v>8144.714985644614</v>
      </c>
      <c r="H36">
        <f t="shared" si="2"/>
        <v>1</v>
      </c>
      <c r="I36">
        <f>MAX(G36-P36,0)</f>
        <v>3908.2742086645394</v>
      </c>
      <c r="J36">
        <f t="shared" si="3"/>
        <v>6515.7719885156912</v>
      </c>
      <c r="K36">
        <f t="shared" si="4"/>
        <v>1628.9429971289228</v>
      </c>
      <c r="L36">
        <f>MIN($F$11,K36)</f>
        <v>1628.9429971289228</v>
      </c>
      <c r="M36">
        <f>ABS(L36-K36)</f>
        <v>0</v>
      </c>
      <c r="N36">
        <f>IFERROR(M36/G36,0)</f>
        <v>0</v>
      </c>
      <c r="O36">
        <f t="shared" si="5"/>
        <v>1</v>
      </c>
      <c r="P36">
        <f>IF(E36&gt;$F$6,VLOOKUP(E36-$F$6,E$17:G$558,3,FALSE),0)</f>
        <v>4236.4407769800746</v>
      </c>
      <c r="Q36">
        <f>IF(E36&gt;$F$7,VLOOKUP(E36-$F$7,E$17:F$558,2,FALSE),0)</f>
        <v>1018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13"/>
        <v>4.072000000000001</v>
      </c>
      <c r="V36">
        <f t="shared" si="14"/>
        <v>1013.928</v>
      </c>
      <c r="W36">
        <f t="shared" si="9"/>
        <v>997.64</v>
      </c>
      <c r="X36">
        <f>$F$5-F36</f>
        <v>7990837.2850143556</v>
      </c>
      <c r="Y36">
        <f t="shared" si="10"/>
        <v>7999995.9280000003</v>
      </c>
      <c r="Z36">
        <f>Y36-F36-Q36</f>
        <v>7989815.2130143559</v>
      </c>
      <c r="AA36">
        <f t="shared" si="11"/>
        <v>0.99872740997904608</v>
      </c>
      <c r="AB36" t="e">
        <f>#REF!</f>
        <v>#REF!</v>
      </c>
      <c r="AC36">
        <f>$F$5-F36</f>
        <v>7990837.2850143556</v>
      </c>
      <c r="AD36" t="e">
        <f>AB36*P36</f>
        <v>#REF!</v>
      </c>
      <c r="AE36">
        <f>P36*$F$4*MAX(AA36,0)</f>
        <v>1478.7894853810988</v>
      </c>
      <c r="AF36" s="1" t="e">
        <f>MAX(#REF!*AA36,0)</f>
        <v>#REF!</v>
      </c>
      <c r="AG36" t="e">
        <f t="shared" si="0"/>
        <v>#REF!</v>
      </c>
    </row>
    <row r="37" spans="3:33" x14ac:dyDescent="0.35">
      <c r="C37">
        <f t="shared" si="12"/>
        <v>0.16139206421873264</v>
      </c>
      <c r="D37">
        <v>20</v>
      </c>
      <c r="E37">
        <f t="shared" si="1"/>
        <v>20</v>
      </c>
      <c r="F37">
        <f>F36+AE36</f>
        <v>10641.504471025713</v>
      </c>
      <c r="G37">
        <f>F37-Q37</f>
        <v>9623.5044710257134</v>
      </c>
      <c r="H37">
        <f t="shared" si="2"/>
        <v>1</v>
      </c>
      <c r="I37">
        <f>MAX(G37-P37,0)</f>
        <v>5676.6477589805836</v>
      </c>
      <c r="J37">
        <f t="shared" si="3"/>
        <v>7698.8035768205709</v>
      </c>
      <c r="K37">
        <f t="shared" si="4"/>
        <v>1924.7008942051427</v>
      </c>
      <c r="L37">
        <f>MIN($F$11,K37)</f>
        <v>1924.7008942051427</v>
      </c>
      <c r="M37">
        <f>ABS(L37-K37)</f>
        <v>0</v>
      </c>
      <c r="N37">
        <f>IFERROR(M37/G37,0)</f>
        <v>0</v>
      </c>
      <c r="O37">
        <f t="shared" si="5"/>
        <v>1</v>
      </c>
      <c r="P37">
        <f>IF(E37&gt;$F$6,VLOOKUP(E37-$F$6,E$17:G$558,3,FALSE),0)</f>
        <v>3946.8567120451298</v>
      </c>
      <c r="Q37">
        <f>IF(E37&gt;$F$7,VLOOKUP(E37-$F$7,E$17:F$558,2,FALSE),0)</f>
        <v>1018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13"/>
        <v>4.072000000000001</v>
      </c>
      <c r="V37">
        <f t="shared" si="14"/>
        <v>1013.928</v>
      </c>
      <c r="W37">
        <f t="shared" si="9"/>
        <v>997.64</v>
      </c>
      <c r="X37">
        <f>$F$5-F37</f>
        <v>7989358.4955289746</v>
      </c>
      <c r="Y37">
        <f t="shared" si="10"/>
        <v>7999995.9280000003</v>
      </c>
      <c r="Z37">
        <f>Y37-F37-Q37</f>
        <v>7988336.4235289749</v>
      </c>
      <c r="AA37">
        <f t="shared" si="11"/>
        <v>0.99854256119928542</v>
      </c>
      <c r="AB37" t="e">
        <f>#REF!</f>
        <v>#REF!</v>
      </c>
      <c r="AC37">
        <f>$F$5-F37</f>
        <v>7989358.4955289746</v>
      </c>
      <c r="AD37" t="e">
        <f>AB37*P37</f>
        <v>#REF!</v>
      </c>
      <c r="AE37">
        <f>P37*$F$4*MAX(AA37,0)</f>
        <v>1377.4510858693798</v>
      </c>
      <c r="AF37" s="1" t="e">
        <f>MAX(#REF!*AA37,0)</f>
        <v>#REF!</v>
      </c>
      <c r="AG37" t="e">
        <f t="shared" si="0"/>
        <v>#REF!</v>
      </c>
    </row>
    <row r="38" spans="3:33" x14ac:dyDescent="0.35">
      <c r="C38">
        <f t="shared" si="12"/>
        <v>0.12944138581342995</v>
      </c>
      <c r="D38">
        <v>21</v>
      </c>
      <c r="E38">
        <f t="shared" si="1"/>
        <v>21</v>
      </c>
      <c r="F38">
        <f>F37+AE37</f>
        <v>12018.955556895093</v>
      </c>
      <c r="G38">
        <f>F38-Q38</f>
        <v>10645.200767405315</v>
      </c>
      <c r="H38">
        <f t="shared" si="2"/>
        <v>1</v>
      </c>
      <c r="I38">
        <f>MAX(G38-P38,0)</f>
        <v>5845.857317686422</v>
      </c>
      <c r="J38">
        <f t="shared" si="3"/>
        <v>8516.1606139242522</v>
      </c>
      <c r="K38">
        <f t="shared" si="4"/>
        <v>2129.040153481063</v>
      </c>
      <c r="L38">
        <f>MIN($F$11,K38)</f>
        <v>2129.040153481063</v>
      </c>
      <c r="M38">
        <f>ABS(L38-K38)</f>
        <v>0</v>
      </c>
      <c r="N38">
        <f>IFERROR(M38/G38,0)</f>
        <v>0</v>
      </c>
      <c r="O38">
        <f t="shared" si="5"/>
        <v>1</v>
      </c>
      <c r="P38">
        <f>IF(E38&gt;$F$6,VLOOKUP(E38-$F$6,E$17:G$558,3,FALSE),0)</f>
        <v>4799.3434497188928</v>
      </c>
      <c r="Q38">
        <f>IF(E38&gt;$F$7,VLOOKUP(E38-$F$7,E$17:F$558,2,FALSE),0)</f>
        <v>1373.7547894897773</v>
      </c>
      <c r="R38">
        <f t="shared" si="6"/>
        <v>355.75478948977729</v>
      </c>
      <c r="S38">
        <f t="shared" si="7"/>
        <v>1.4230191579591094</v>
      </c>
      <c r="T38">
        <f t="shared" si="8"/>
        <v>354.33177033181818</v>
      </c>
      <c r="U38">
        <f t="shared" si="13"/>
        <v>5.4950191579591099</v>
      </c>
      <c r="V38">
        <f t="shared" si="14"/>
        <v>1368.2597703318181</v>
      </c>
      <c r="W38">
        <f t="shared" si="9"/>
        <v>1346.2796936999816</v>
      </c>
      <c r="X38">
        <f>$F$5-F38</f>
        <v>7987981.0444431053</v>
      </c>
      <c r="Y38">
        <f t="shared" si="10"/>
        <v>7999994.5049808417</v>
      </c>
      <c r="Z38">
        <f>Y38-F38-Q38</f>
        <v>7986601.7946344577</v>
      </c>
      <c r="AA38">
        <f t="shared" si="11"/>
        <v>0.99832591005680749</v>
      </c>
      <c r="AB38" t="e">
        <f>#REF!</f>
        <v>#REF!</v>
      </c>
      <c r="AC38">
        <f>$F$5-F38</f>
        <v>7987981.0444431053</v>
      </c>
      <c r="AD38" t="e">
        <f>AB38*P38</f>
        <v>#REF!</v>
      </c>
      <c r="AE38">
        <f>P38*$F$4*MAX(AA38,0)</f>
        <v>1674.6051319991386</v>
      </c>
      <c r="AF38" s="1" t="e">
        <f>MAX(#REF!*AA38,0)</f>
        <v>#REF!</v>
      </c>
      <c r="AG38" t="e">
        <f t="shared" si="0"/>
        <v>#REF!</v>
      </c>
    </row>
    <row r="39" spans="3:33" x14ac:dyDescent="0.35">
      <c r="C39">
        <f t="shared" si="12"/>
        <v>0.13933033732190173</v>
      </c>
      <c r="D39">
        <v>22</v>
      </c>
      <c r="E39">
        <f t="shared" si="1"/>
        <v>22</v>
      </c>
      <c r="F39">
        <f>F38+AE38</f>
        <v>13693.560688894231</v>
      </c>
      <c r="G39">
        <f>F39-Q39</f>
        <v>11964.066932111831</v>
      </c>
      <c r="H39">
        <f t="shared" si="2"/>
        <v>1</v>
      </c>
      <c r="I39">
        <f>MAX(G39-P39,0)</f>
        <v>6188.1165251643415</v>
      </c>
      <c r="J39">
        <f t="shared" si="3"/>
        <v>9571.2535456894657</v>
      </c>
      <c r="K39">
        <f t="shared" si="4"/>
        <v>2392.8133864223664</v>
      </c>
      <c r="L39">
        <f>MIN($F$11,K39)</f>
        <v>2392.8133864223664</v>
      </c>
      <c r="M39">
        <f>ABS(L39-K39)</f>
        <v>0</v>
      </c>
      <c r="N39">
        <f>IFERROR(M39/G39,0)</f>
        <v>0</v>
      </c>
      <c r="O39">
        <f t="shared" si="5"/>
        <v>1</v>
      </c>
      <c r="P39">
        <f>IF(E39&gt;$F$6,VLOOKUP(E39-$F$6,E$17:G$558,3,FALSE),0)</f>
        <v>5775.9504069474897</v>
      </c>
      <c r="Q39">
        <f>IF(E39&gt;$F$7,VLOOKUP(E39-$F$7,E$17:F$558,2,FALSE),0)</f>
        <v>1729.4937567823995</v>
      </c>
      <c r="R39">
        <f t="shared" si="6"/>
        <v>355.73896729262219</v>
      </c>
      <c r="S39">
        <f t="shared" si="7"/>
        <v>1.4229558691704889</v>
      </c>
      <c r="T39">
        <f t="shared" si="8"/>
        <v>354.3160114234517</v>
      </c>
      <c r="U39">
        <f t="shared" si="13"/>
        <v>6.9179750271295983</v>
      </c>
      <c r="V39">
        <f t="shared" si="14"/>
        <v>1722.5757817552699</v>
      </c>
      <c r="W39">
        <f t="shared" si="9"/>
        <v>1694.9038816467514</v>
      </c>
      <c r="X39">
        <f>$F$5-F39</f>
        <v>7986306.4393111058</v>
      </c>
      <c r="Y39">
        <f t="shared" si="10"/>
        <v>7999993.0820249729</v>
      </c>
      <c r="Z39">
        <f>Y39-F39-Q39</f>
        <v>7984570.0275792964</v>
      </c>
      <c r="AA39">
        <f t="shared" si="11"/>
        <v>0.99807211652715921</v>
      </c>
      <c r="AB39" t="e">
        <f>#REF!</f>
        <v>#REF!</v>
      </c>
      <c r="AC39">
        <f>$F$5-F39</f>
        <v>7986306.4393111058</v>
      </c>
      <c r="AD39" t="e">
        <f>AB39*P39</f>
        <v>#REF!</v>
      </c>
      <c r="AE39">
        <f>P39*$F$4*MAX(AA39,0)</f>
        <v>2014.8541934503776</v>
      </c>
      <c r="AF39" s="1" t="e">
        <f>MAX(#REF!*AA39,0)</f>
        <v>#REF!</v>
      </c>
      <c r="AG39" t="e">
        <f t="shared" si="0"/>
        <v>#REF!</v>
      </c>
    </row>
    <row r="40" spans="3:33" x14ac:dyDescent="0.35">
      <c r="C40">
        <f t="shared" si="12"/>
        <v>0.14713880773789295</v>
      </c>
      <c r="D40">
        <v>23</v>
      </c>
      <c r="E40">
        <f t="shared" si="1"/>
        <v>23</v>
      </c>
      <c r="F40">
        <f>F39+AE39</f>
        <v>15708.414882344608</v>
      </c>
      <c r="G40">
        <f>F40-Q40</f>
        <v>13623.19797976305</v>
      </c>
      <c r="H40">
        <f t="shared" si="2"/>
        <v>1</v>
      </c>
      <c r="I40">
        <f>MAX(G40-P40,0)</f>
        <v>6746.5695082211223</v>
      </c>
      <c r="J40">
        <f t="shared" si="3"/>
        <v>10898.558383810441</v>
      </c>
      <c r="K40">
        <f t="shared" si="4"/>
        <v>2724.6395959526103</v>
      </c>
      <c r="L40">
        <f>MIN($F$11,K40)</f>
        <v>2724.6395959526103</v>
      </c>
      <c r="M40">
        <f>ABS(L40-K40)</f>
        <v>0</v>
      </c>
      <c r="N40">
        <f>IFERROR(M40/G40,0)</f>
        <v>0</v>
      </c>
      <c r="O40">
        <f t="shared" si="5"/>
        <v>1</v>
      </c>
      <c r="P40">
        <f>IF(E40&gt;$F$6,VLOOKUP(E40-$F$6,E$17:G$558,3,FALSE),0)</f>
        <v>6876.6284715419279</v>
      </c>
      <c r="Q40">
        <f>IF(E40&gt;$F$7,VLOOKUP(E40-$F$7,E$17:F$558,2,FALSE),0)</f>
        <v>2085.2169025815588</v>
      </c>
      <c r="R40">
        <f t="shared" si="6"/>
        <v>355.72314579915928</v>
      </c>
      <c r="S40">
        <f t="shared" si="7"/>
        <v>1.4228925831966373</v>
      </c>
      <c r="T40">
        <f t="shared" si="8"/>
        <v>354.30025321596264</v>
      </c>
      <c r="U40">
        <f t="shared" si="13"/>
        <v>8.3408676103262351</v>
      </c>
      <c r="V40">
        <f t="shared" si="14"/>
        <v>2076.8760349712325</v>
      </c>
      <c r="W40">
        <f t="shared" si="9"/>
        <v>2043.5125645299277</v>
      </c>
      <c r="X40">
        <f>$F$5-F40</f>
        <v>7984291.5851176558</v>
      </c>
      <c r="Y40">
        <f t="shared" si="10"/>
        <v>7999991.6591323894</v>
      </c>
      <c r="Z40">
        <f>Y40-F40-Q40</f>
        <v>7982198.0273474632</v>
      </c>
      <c r="AA40">
        <f t="shared" si="11"/>
        <v>0.99777579370790792</v>
      </c>
      <c r="AB40" t="e">
        <f>#REF!</f>
        <v>#REF!</v>
      </c>
      <c r="AC40">
        <f>$F$5-F40</f>
        <v>7984291.5851176558</v>
      </c>
      <c r="AD40" t="e">
        <f>AB40*P40</f>
        <v>#REF!</v>
      </c>
      <c r="AE40">
        <f>P40*$F$4*MAX(AA40,0)</f>
        <v>2398.0971327573779</v>
      </c>
      <c r="AF40" s="1" t="e">
        <f>MAX(#REF!*AA40,0)</f>
        <v>#REF!</v>
      </c>
      <c r="AG40" t="e">
        <f t="shared" si="0"/>
        <v>#REF!</v>
      </c>
    </row>
    <row r="41" spans="3:33" x14ac:dyDescent="0.35">
      <c r="C41">
        <f t="shared" si="12"/>
        <v>0.15266321590809953</v>
      </c>
      <c r="D41">
        <v>24</v>
      </c>
      <c r="E41">
        <f t="shared" si="1"/>
        <v>24</v>
      </c>
      <c r="F41">
        <f>F40+AE40</f>
        <v>18106.512015101987</v>
      </c>
      <c r="G41">
        <f>F41-Q41</f>
        <v>15665.587787511071</v>
      </c>
      <c r="H41">
        <f t="shared" si="2"/>
        <v>1</v>
      </c>
      <c r="I41">
        <f>MAX(G41-P41,0)</f>
        <v>7520.8728018664569</v>
      </c>
      <c r="J41">
        <f t="shared" si="3"/>
        <v>12532.470230008857</v>
      </c>
      <c r="K41">
        <f t="shared" si="4"/>
        <v>3133.1175575022144</v>
      </c>
      <c r="L41">
        <f>MIN($F$11,K41)</f>
        <v>3133.1175575022144</v>
      </c>
      <c r="M41">
        <f>ABS(L41-K41)</f>
        <v>0</v>
      </c>
      <c r="N41">
        <f>IFERROR(M41/G41,0)</f>
        <v>0</v>
      </c>
      <c r="O41">
        <f t="shared" si="5"/>
        <v>1</v>
      </c>
      <c r="P41">
        <f>IF(E41&gt;$F$6,VLOOKUP(E41-$F$6,E$17:G$558,3,FALSE),0)</f>
        <v>8144.714985644614</v>
      </c>
      <c r="Q41">
        <f>IF(E41&gt;$F$7,VLOOKUP(E41-$F$7,E$17:F$558,2,FALSE),0)</f>
        <v>2440.9242275909164</v>
      </c>
      <c r="R41">
        <f t="shared" si="6"/>
        <v>355.70732500935765</v>
      </c>
      <c r="S41">
        <f t="shared" si="7"/>
        <v>1.4228293000374308</v>
      </c>
      <c r="T41">
        <f t="shared" si="8"/>
        <v>354.2844957093202</v>
      </c>
      <c r="U41">
        <f t="shared" si="13"/>
        <v>9.7636969103636666</v>
      </c>
      <c r="V41">
        <f t="shared" si="14"/>
        <v>2431.1605306805527</v>
      </c>
      <c r="W41">
        <f t="shared" si="9"/>
        <v>2392.1057430390979</v>
      </c>
      <c r="X41">
        <f>$F$5-F41</f>
        <v>7981893.4879848976</v>
      </c>
      <c r="Y41">
        <f t="shared" si="10"/>
        <v>7999990.2363030892</v>
      </c>
      <c r="Z41">
        <f>Y41-F41-Q41</f>
        <v>7979442.8000603961</v>
      </c>
      <c r="AA41">
        <f t="shared" si="11"/>
        <v>0.99743156733498861</v>
      </c>
      <c r="AB41" t="e">
        <f>#REF!</f>
        <v>#REF!</v>
      </c>
      <c r="AC41">
        <f>$F$5-F41</f>
        <v>7981893.4879848976</v>
      </c>
      <c r="AD41" t="e">
        <f>AB41*P41</f>
        <v>#REF!</v>
      </c>
      <c r="AE41">
        <f>P41*$F$4*MAX(AA41,0)</f>
        <v>2839.3389843242203</v>
      </c>
      <c r="AF41" s="1" t="e">
        <f>MAX(#REF!*AA41,0)</f>
        <v>#REF!</v>
      </c>
      <c r="AG41" t="e">
        <f t="shared" si="0"/>
        <v>#REF!</v>
      </c>
    </row>
    <row r="42" spans="3:33" x14ac:dyDescent="0.35">
      <c r="C42">
        <f t="shared" si="12"/>
        <v>0.15681313893896454</v>
      </c>
      <c r="D42">
        <v>25</v>
      </c>
      <c r="E42">
        <f t="shared" si="1"/>
        <v>25</v>
      </c>
      <c r="F42">
        <f>F41+AE41</f>
        <v>20945.850999426206</v>
      </c>
      <c r="G42">
        <f>F42-Q42</f>
        <v>18149.235266912103</v>
      </c>
      <c r="H42">
        <f t="shared" si="2"/>
        <v>1</v>
      </c>
      <c r="I42">
        <f>MAX(G42-P42,0)</f>
        <v>8525.7307958863894</v>
      </c>
      <c r="J42">
        <f t="shared" si="3"/>
        <v>14519.388213529683</v>
      </c>
      <c r="K42">
        <f t="shared" si="4"/>
        <v>3629.8470533824207</v>
      </c>
      <c r="L42">
        <f>MIN($F$11,K42)</f>
        <v>3629.8470533824207</v>
      </c>
      <c r="M42">
        <f>ABS(L42-K42)</f>
        <v>0</v>
      </c>
      <c r="N42">
        <f>IFERROR(M42/G42,0)</f>
        <v>0</v>
      </c>
      <c r="O42">
        <f t="shared" si="5"/>
        <v>1</v>
      </c>
      <c r="P42">
        <f>IF(E42&gt;$F$6,VLOOKUP(E42-$F$6,E$17:G$558,3,FALSE),0)</f>
        <v>9623.5044710257134</v>
      </c>
      <c r="Q42">
        <f>IF(E42&gt;$F$7,VLOOKUP(E42-$F$7,E$17:F$558,2,FALSE),0)</f>
        <v>2796.6157325141021</v>
      </c>
      <c r="R42">
        <f t="shared" si="6"/>
        <v>355.69150492318568</v>
      </c>
      <c r="S42">
        <f t="shared" si="7"/>
        <v>1.4227660196927427</v>
      </c>
      <c r="T42">
        <f t="shared" si="8"/>
        <v>354.26873890349293</v>
      </c>
      <c r="U42">
        <f t="shared" si="13"/>
        <v>11.186462930056409</v>
      </c>
      <c r="V42">
        <f t="shared" si="14"/>
        <v>2785.4292695840459</v>
      </c>
      <c r="W42">
        <f t="shared" si="9"/>
        <v>2740.6834178638201</v>
      </c>
      <c r="X42">
        <f>$F$5-F42</f>
        <v>7979054.1490005739</v>
      </c>
      <c r="Y42">
        <f t="shared" si="10"/>
        <v>7999988.8135370696</v>
      </c>
      <c r="Z42">
        <f>Y42-F42-Q42</f>
        <v>7976246.3468051292</v>
      </c>
      <c r="AA42">
        <f t="shared" si="11"/>
        <v>0.99703218750859191</v>
      </c>
      <c r="AB42" t="e">
        <f>#REF!</f>
        <v>#REF!</v>
      </c>
      <c r="AC42">
        <f>$F$5-F42</f>
        <v>7979054.1490005739</v>
      </c>
      <c r="AD42" t="e">
        <f>AB42*P42</f>
        <v>#REF!</v>
      </c>
      <c r="AE42">
        <f>P42*$F$4*MAX(AA42,0)</f>
        <v>3353.5182688221671</v>
      </c>
      <c r="AF42" s="1" t="e">
        <f>MAX(#REF!*AA42,0)</f>
        <v>#REF!</v>
      </c>
      <c r="AG42" t="e">
        <f t="shared" si="0"/>
        <v>#REF!</v>
      </c>
    </row>
    <row r="43" spans="3:33" x14ac:dyDescent="0.35">
      <c r="C43">
        <f t="shared" si="12"/>
        <v>0.16010417857522405</v>
      </c>
      <c r="D43">
        <v>26</v>
      </c>
      <c r="E43">
        <f t="shared" si="1"/>
        <v>26</v>
      </c>
      <c r="F43">
        <f>F42+AE42</f>
        <v>24299.369268248374</v>
      </c>
      <c r="G43">
        <f>F43-Q43</f>
        <v>21147.077850193658</v>
      </c>
      <c r="H43">
        <f t="shared" si="2"/>
        <v>1</v>
      </c>
      <c r="I43">
        <f>MAX(G43-P43,0)</f>
        <v>10501.877082788344</v>
      </c>
      <c r="J43">
        <f t="shared" si="3"/>
        <v>16917.662280154927</v>
      </c>
      <c r="K43">
        <f t="shared" si="4"/>
        <v>4229.4155700387319</v>
      </c>
      <c r="L43">
        <f>MIN($F$11,K43)</f>
        <v>4229.4155700387319</v>
      </c>
      <c r="M43">
        <f>ABS(L43-K43)</f>
        <v>0</v>
      </c>
      <c r="N43">
        <f>IFERROR(M43/G43,0)</f>
        <v>0</v>
      </c>
      <c r="O43">
        <f t="shared" si="5"/>
        <v>1</v>
      </c>
      <c r="P43">
        <f>IF(E43&gt;$F$6,VLOOKUP(E43-$F$6,E$17:G$558,3,FALSE),0)</f>
        <v>10645.200767405315</v>
      </c>
      <c r="Q43">
        <f>IF(E43&gt;$F$7,VLOOKUP(E43-$F$7,E$17:F$558,2,FALSE),0)</f>
        <v>3152.2914180547141</v>
      </c>
      <c r="R43">
        <f t="shared" si="6"/>
        <v>355.67568554061199</v>
      </c>
      <c r="S43">
        <f t="shared" si="7"/>
        <v>1.4227027421624481</v>
      </c>
      <c r="T43">
        <f t="shared" si="8"/>
        <v>354.25298279844952</v>
      </c>
      <c r="U43">
        <f t="shared" si="13"/>
        <v>12.609165672218857</v>
      </c>
      <c r="V43">
        <f t="shared" si="14"/>
        <v>3139.6822523824953</v>
      </c>
      <c r="W43">
        <f t="shared" si="9"/>
        <v>3089.2455896936199</v>
      </c>
      <c r="X43">
        <f>$F$5-F43</f>
        <v>7975700.6307317512</v>
      </c>
      <c r="Y43">
        <f t="shared" si="10"/>
        <v>7999987.3908343278</v>
      </c>
      <c r="Z43">
        <f>Y43-F43-Q43</f>
        <v>7972535.7301480239</v>
      </c>
      <c r="AA43">
        <f t="shared" si="11"/>
        <v>0.99656853700572634</v>
      </c>
      <c r="AB43" t="e">
        <f>#REF!</f>
        <v>#REF!</v>
      </c>
      <c r="AC43">
        <f>$F$5-F43</f>
        <v>7975700.6307317512</v>
      </c>
      <c r="AD43" t="e">
        <f>AB43*P43</f>
        <v>#REF!</v>
      </c>
      <c r="AE43">
        <f>P43*$F$4*MAX(AA43,0)</f>
        <v>3707.8253858436246</v>
      </c>
      <c r="AF43" s="1" t="e">
        <f>MAX(#REF!*AA43,0)</f>
        <v>#REF!</v>
      </c>
      <c r="AG43" t="e">
        <f t="shared" si="0"/>
        <v>#REF!</v>
      </c>
    </row>
    <row r="44" spans="3:33" x14ac:dyDescent="0.35">
      <c r="C44">
        <f t="shared" si="12"/>
        <v>0.15258936744043747</v>
      </c>
      <c r="D44">
        <v>27</v>
      </c>
      <c r="E44">
        <f t="shared" si="1"/>
        <v>27</v>
      </c>
      <c r="F44">
        <f>F43+AE43</f>
        <v>28007.194654092</v>
      </c>
      <c r="G44">
        <f>F44-Q44</f>
        <v>24374.952896616436</v>
      </c>
      <c r="H44">
        <f t="shared" si="2"/>
        <v>1</v>
      </c>
      <c r="I44">
        <f>MAX(G44-P44,0)</f>
        <v>12410.885964504605</v>
      </c>
      <c r="J44">
        <f t="shared" si="3"/>
        <v>19499.96231729315</v>
      </c>
      <c r="K44">
        <f t="shared" si="4"/>
        <v>4874.9905793232874</v>
      </c>
      <c r="L44">
        <f>MIN($F$11,K44)</f>
        <v>4874.9905793232874</v>
      </c>
      <c r="M44">
        <f>ABS(L44-K44)</f>
        <v>0</v>
      </c>
      <c r="N44">
        <f>IFERROR(M44/G44,0)</f>
        <v>0</v>
      </c>
      <c r="O44">
        <f t="shared" si="5"/>
        <v>1</v>
      </c>
      <c r="P44">
        <f>IF(E44&gt;$F$6,VLOOKUP(E44-$F$6,E$17:G$558,3,FALSE),0)</f>
        <v>11964.066932111831</v>
      </c>
      <c r="Q44">
        <f>IF(E44&gt;$F$7,VLOOKUP(E44-$F$7,E$17:F$558,2,FALSE),0)</f>
        <v>3632.2417574755655</v>
      </c>
      <c r="R44">
        <f t="shared" si="6"/>
        <v>479.95033942085138</v>
      </c>
      <c r="S44">
        <f t="shared" si="7"/>
        <v>1.9198013576834059</v>
      </c>
      <c r="T44">
        <f t="shared" si="8"/>
        <v>478.03053806316797</v>
      </c>
      <c r="U44">
        <f t="shared" si="13"/>
        <v>14.528967029902264</v>
      </c>
      <c r="V44">
        <f t="shared" si="14"/>
        <v>3617.7127904456634</v>
      </c>
      <c r="W44">
        <f t="shared" si="9"/>
        <v>3559.596922326054</v>
      </c>
      <c r="X44">
        <f>$F$5-F44</f>
        <v>7971992.8053459078</v>
      </c>
      <c r="Y44">
        <f t="shared" si="10"/>
        <v>7999985.4710329697</v>
      </c>
      <c r="Z44">
        <f>Y44-F44-Q44</f>
        <v>7968346.0346214017</v>
      </c>
      <c r="AA44">
        <f t="shared" si="11"/>
        <v>0.9960450632659108</v>
      </c>
      <c r="AB44" t="e">
        <f>#REF!</f>
        <v>#REF!</v>
      </c>
      <c r="AC44">
        <f>$F$5-F44</f>
        <v>7971992.8053459078</v>
      </c>
      <c r="AD44" t="e">
        <f>AB44*P44</f>
        <v>#REF!</v>
      </c>
      <c r="AE44">
        <f>P44*$F$4*MAX(AA44,0)</f>
        <v>4165.0101724321512</v>
      </c>
      <c r="AF44" s="1" t="e">
        <f>MAX(#REF!*AA44,0)</f>
        <v>#REF!</v>
      </c>
      <c r="AG44" t="e">
        <f t="shared" si="0"/>
        <v>#REF!</v>
      </c>
    </row>
    <row r="45" spans="3:33" x14ac:dyDescent="0.35">
      <c r="C45">
        <f t="shared" si="12"/>
        <v>0.14871215142654853</v>
      </c>
      <c r="D45">
        <v>28</v>
      </c>
      <c r="E45">
        <f t="shared" si="1"/>
        <v>28</v>
      </c>
      <c r="F45">
        <f>F44+AE44</f>
        <v>32172.20482652415</v>
      </c>
      <c r="G45">
        <f>F45-Q45</f>
        <v>27935.764049544076</v>
      </c>
      <c r="H45">
        <f t="shared" si="2"/>
        <v>1</v>
      </c>
      <c r="I45">
        <f>MAX(G45-P45,0)</f>
        <v>14312.566069781025</v>
      </c>
      <c r="J45">
        <f t="shared" si="3"/>
        <v>22348.611239635262</v>
      </c>
      <c r="K45">
        <f t="shared" si="4"/>
        <v>5587.1528099088155</v>
      </c>
      <c r="L45">
        <f>MIN($F$11,K45)</f>
        <v>5587.1528099088155</v>
      </c>
      <c r="M45">
        <f>ABS(L45-K45)</f>
        <v>0</v>
      </c>
      <c r="N45">
        <f>IFERROR(M45/G45,0)</f>
        <v>0</v>
      </c>
      <c r="O45">
        <f t="shared" si="5"/>
        <v>1</v>
      </c>
      <c r="P45">
        <f>IF(E45&gt;$F$6,VLOOKUP(E45-$F$6,E$17:G$558,3,FALSE),0)</f>
        <v>13623.19797976305</v>
      </c>
      <c r="Q45">
        <f>IF(E45&gt;$F$7,VLOOKUP(E45-$F$7,E$17:F$558,2,FALSE),0)</f>
        <v>4236.4407769800746</v>
      </c>
      <c r="R45">
        <f t="shared" si="6"/>
        <v>604.19901950450912</v>
      </c>
      <c r="S45">
        <f t="shared" si="7"/>
        <v>2.4167960780180366</v>
      </c>
      <c r="T45">
        <f t="shared" si="8"/>
        <v>601.7822234264911</v>
      </c>
      <c r="U45">
        <f t="shared" si="13"/>
        <v>16.9457631079203</v>
      </c>
      <c r="V45">
        <f t="shared" si="14"/>
        <v>4219.4950138721542</v>
      </c>
      <c r="W45">
        <f t="shared" si="9"/>
        <v>4151.7119614404728</v>
      </c>
      <c r="X45">
        <f>$F$5-F45</f>
        <v>7967827.7951734755</v>
      </c>
      <c r="Y45">
        <f t="shared" si="10"/>
        <v>7999983.0542368917</v>
      </c>
      <c r="Z45">
        <f>Y45-F45-Q45</f>
        <v>7963574.4086333867</v>
      </c>
      <c r="AA45">
        <f t="shared" si="11"/>
        <v>0.99544890965934951</v>
      </c>
      <c r="AB45" t="e">
        <f>#REF!</f>
        <v>#REF!</v>
      </c>
      <c r="AC45">
        <f>$F$5-F45</f>
        <v>7967827.7951734755</v>
      </c>
      <c r="AD45" t="e">
        <f>AB45*P45</f>
        <v>#REF!</v>
      </c>
      <c r="AE45">
        <f>P45*$F$4*MAX(AA45,0)</f>
        <v>4739.7593117138413</v>
      </c>
      <c r="AF45" s="1" t="e">
        <f>MAX(#REF!*AA45,0)</f>
        <v>#REF!</v>
      </c>
      <c r="AG45" t="e">
        <f t="shared" si="0"/>
        <v>#REF!</v>
      </c>
    </row>
    <row r="46" spans="3:33" x14ac:dyDescent="0.35">
      <c r="C46">
        <f t="shared" si="12"/>
        <v>0.14732466541448166</v>
      </c>
      <c r="D46">
        <v>29</v>
      </c>
      <c r="E46">
        <f t="shared" si="1"/>
        <v>29</v>
      </c>
      <c r="F46">
        <f>F45+AE45</f>
        <v>36911.964138237992</v>
      </c>
      <c r="G46">
        <f>F46-Q46</f>
        <v>31947.107426192862</v>
      </c>
      <c r="H46">
        <f t="shared" si="2"/>
        <v>1</v>
      </c>
      <c r="I46">
        <f>MAX(G46-P46,0)</f>
        <v>16281.519638681792</v>
      </c>
      <c r="J46">
        <f t="shared" si="3"/>
        <v>25557.685940954292</v>
      </c>
      <c r="K46">
        <f t="shared" si="4"/>
        <v>6389.421485238573</v>
      </c>
      <c r="L46">
        <f>MIN($F$11,K46)</f>
        <v>6389.421485238573</v>
      </c>
      <c r="M46">
        <f>ABS(L46-K46)</f>
        <v>0</v>
      </c>
      <c r="N46">
        <f>IFERROR(M46/G46,0)</f>
        <v>0</v>
      </c>
      <c r="O46">
        <f t="shared" si="5"/>
        <v>1</v>
      </c>
      <c r="P46">
        <f>IF(E46&gt;$F$6,VLOOKUP(E46-$F$6,E$17:G$558,3,FALSE),0)</f>
        <v>15665.587787511071</v>
      </c>
      <c r="Q46">
        <f>IF(E46&gt;$F$7,VLOOKUP(E46-$F$7,E$17:F$558,2,FALSE),0)</f>
        <v>4964.8567120451298</v>
      </c>
      <c r="R46">
        <f t="shared" si="6"/>
        <v>728.41593506505524</v>
      </c>
      <c r="S46">
        <f t="shared" si="7"/>
        <v>2.9136637402602212</v>
      </c>
      <c r="T46">
        <f t="shared" si="8"/>
        <v>725.50227132479506</v>
      </c>
      <c r="U46">
        <f t="shared" si="13"/>
        <v>19.859426848180522</v>
      </c>
      <c r="V46">
        <f t="shared" si="14"/>
        <v>4944.9972851969496</v>
      </c>
      <c r="W46">
        <f t="shared" si="9"/>
        <v>4865.559577804227</v>
      </c>
      <c r="X46">
        <f>$F$5-F46</f>
        <v>7963088.0358617622</v>
      </c>
      <c r="Y46">
        <f t="shared" si="10"/>
        <v>7999980.1405731514</v>
      </c>
      <c r="Z46">
        <f>Y46-F46-Q46</f>
        <v>7958103.3197228685</v>
      </c>
      <c r="AA46">
        <f t="shared" si="11"/>
        <v>0.9947653843991564</v>
      </c>
      <c r="AB46" t="e">
        <f>#REF!</f>
        <v>#REF!</v>
      </c>
      <c r="AC46">
        <f>$F$5-F46</f>
        <v>7963088.0358617622</v>
      </c>
      <c r="AD46" t="e">
        <f>AB46*P46</f>
        <v>#REF!</v>
      </c>
      <c r="AE46">
        <f>P46*$F$4*MAX(AA46,0)</f>
        <v>5446.6015359360063</v>
      </c>
      <c r="AF46" s="1" t="e">
        <f>MAX(#REF!*AA46,0)</f>
        <v>#REF!</v>
      </c>
      <c r="AG46" t="e">
        <f t="shared" si="0"/>
        <v>#REF!</v>
      </c>
    </row>
    <row r="47" spans="3:33" x14ac:dyDescent="0.35">
      <c r="C47">
        <f t="shared" si="12"/>
        <v>0.14755653520734047</v>
      </c>
      <c r="D47">
        <v>30</v>
      </c>
      <c r="E47">
        <f t="shared" si="1"/>
        <v>30</v>
      </c>
      <c r="F47">
        <f>F46+AE46</f>
        <v>42358.565674173995</v>
      </c>
      <c r="G47">
        <f>F47-Q47</f>
        <v>36541.222224455101</v>
      </c>
      <c r="H47">
        <f t="shared" si="2"/>
        <v>1</v>
      </c>
      <c r="I47">
        <f>MAX(G47-P47,0)</f>
        <v>18391.986957542998</v>
      </c>
      <c r="J47">
        <f t="shared" si="3"/>
        <v>29232.977779564084</v>
      </c>
      <c r="K47">
        <f t="shared" si="4"/>
        <v>7308.244444891021</v>
      </c>
      <c r="L47">
        <f>MIN($F$11,K47)</f>
        <v>7308.244444891021</v>
      </c>
      <c r="M47">
        <f>ABS(L47-K47)</f>
        <v>0</v>
      </c>
      <c r="N47">
        <f>IFERROR(M47/G47,0)</f>
        <v>0</v>
      </c>
      <c r="O47">
        <f t="shared" si="5"/>
        <v>1</v>
      </c>
      <c r="P47">
        <f>IF(E47&gt;$F$6,VLOOKUP(E47-$F$6,E$17:G$558,3,FALSE),0)</f>
        <v>18149.235266912103</v>
      </c>
      <c r="Q47">
        <f>IF(E47&gt;$F$7,VLOOKUP(E47-$F$7,E$17:F$558,2,FALSE),0)</f>
        <v>5817.3434497188928</v>
      </c>
      <c r="R47">
        <f t="shared" si="6"/>
        <v>852.48673767376295</v>
      </c>
      <c r="S47">
        <f t="shared" si="7"/>
        <v>3.4099469506950522</v>
      </c>
      <c r="T47">
        <f t="shared" si="8"/>
        <v>849.07679072306792</v>
      </c>
      <c r="U47">
        <f t="shared" si="13"/>
        <v>23.269373798875574</v>
      </c>
      <c r="V47">
        <f t="shared" si="14"/>
        <v>5794.074075920018</v>
      </c>
      <c r="W47">
        <f t="shared" si="9"/>
        <v>5700.9965807245144</v>
      </c>
      <c r="X47">
        <f>$F$5-F47</f>
        <v>7957641.4343258264</v>
      </c>
      <c r="Y47">
        <f t="shared" si="10"/>
        <v>7999976.7306262013</v>
      </c>
      <c r="Z47">
        <f>Y47-F47-Q47</f>
        <v>7951800.8215023084</v>
      </c>
      <c r="AA47">
        <f t="shared" si="11"/>
        <v>0.99397799384347441</v>
      </c>
      <c r="AB47" t="e">
        <f>#REF!</f>
        <v>#REF!</v>
      </c>
      <c r="AC47">
        <f>$F$5-F47</f>
        <v>7957641.4343258264</v>
      </c>
      <c r="AD47" t="e">
        <f>AB47*P47</f>
        <v>#REF!</v>
      </c>
      <c r="AE47">
        <f>P47*$F$4*MAX(AA47,0)</f>
        <v>6305.1198322915807</v>
      </c>
      <c r="AF47" s="1" t="e">
        <f>MAX(#REF!*AA47,0)</f>
        <v>#REF!</v>
      </c>
      <c r="AG47" t="e">
        <f t="shared" si="0"/>
        <v>#REF!</v>
      </c>
    </row>
    <row r="48" spans="3:33" x14ac:dyDescent="0.35">
      <c r="C48">
        <f t="shared" si="12"/>
        <v>0.14885111740541795</v>
      </c>
      <c r="D48">
        <v>31</v>
      </c>
      <c r="E48">
        <f t="shared" si="1"/>
        <v>31</v>
      </c>
      <c r="F48">
        <f>F47+AE47</f>
        <v>48663.685506465576</v>
      </c>
      <c r="G48">
        <f>F48-Q48</f>
        <v>41869.73509951809</v>
      </c>
      <c r="H48">
        <f t="shared" si="2"/>
        <v>1</v>
      </c>
      <c r="I48">
        <f>MAX(G48-P48,0)</f>
        <v>20722.657249324431</v>
      </c>
      <c r="J48">
        <f t="shared" si="3"/>
        <v>33495.788079614475</v>
      </c>
      <c r="K48">
        <f t="shared" si="4"/>
        <v>8373.9470199036186</v>
      </c>
      <c r="L48">
        <f>MIN($F$11,K48)</f>
        <v>8373.9470199036186</v>
      </c>
      <c r="M48">
        <f>ABS(L48-K48)</f>
        <v>0</v>
      </c>
      <c r="N48">
        <f>IFERROR(M48/G48,0)</f>
        <v>0</v>
      </c>
      <c r="O48">
        <f t="shared" si="5"/>
        <v>1</v>
      </c>
      <c r="P48">
        <f>IF(E48&gt;$F$6,VLOOKUP(E48-$F$6,E$17:G$558,3,FALSE),0)</f>
        <v>21147.077850193658</v>
      </c>
      <c r="Q48">
        <f>IF(E48&gt;$F$7,VLOOKUP(E48-$F$7,E$17:F$558,2,FALSE),0)</f>
        <v>6793.9504069474897</v>
      </c>
      <c r="R48">
        <f t="shared" si="6"/>
        <v>976.60695722859691</v>
      </c>
      <c r="S48">
        <f t="shared" si="7"/>
        <v>3.9064278289143881</v>
      </c>
      <c r="T48">
        <f t="shared" si="8"/>
        <v>972.70052939968252</v>
      </c>
      <c r="U48">
        <f t="shared" si="13"/>
        <v>27.175801627789962</v>
      </c>
      <c r="V48">
        <f t="shared" si="14"/>
        <v>6766.7746053197006</v>
      </c>
      <c r="W48">
        <f t="shared" si="9"/>
        <v>6658.0713988085399</v>
      </c>
      <c r="X48">
        <f>$F$5-F48</f>
        <v>7951336.3144935342</v>
      </c>
      <c r="Y48">
        <f t="shared" si="10"/>
        <v>7999972.8241983727</v>
      </c>
      <c r="Z48">
        <f>Y48-F48-Q48</f>
        <v>7944515.1882849596</v>
      </c>
      <c r="AA48">
        <f t="shared" si="11"/>
        <v>0.99306777196221663</v>
      </c>
      <c r="AB48" t="e">
        <f>#REF!</f>
        <v>#REF!</v>
      </c>
      <c r="AC48">
        <f>$F$5-F48</f>
        <v>7951336.3144935342</v>
      </c>
      <c r="AD48" t="e">
        <f>AB48*P48</f>
        <v>#REF!</v>
      </c>
      <c r="AE48">
        <f>P48*$F$4*MAX(AA48,0)</f>
        <v>7339.855283025563</v>
      </c>
      <c r="AF48" s="1" t="e">
        <f>MAX(#REF!*AA48,0)</f>
        <v>#REF!</v>
      </c>
      <c r="AG48" t="e">
        <f t="shared" si="0"/>
        <v>#REF!</v>
      </c>
    </row>
    <row r="49" spans="3:33" x14ac:dyDescent="0.35">
      <c r="C49">
        <f t="shared" si="12"/>
        <v>0.15082818341102369</v>
      </c>
      <c r="D49">
        <v>32</v>
      </c>
      <c r="E49">
        <f t="shared" si="1"/>
        <v>32</v>
      </c>
      <c r="F49">
        <f>F48+AE48</f>
        <v>56003.54078949114</v>
      </c>
      <c r="G49">
        <f>F49-Q49</f>
        <v>48108.912317949216</v>
      </c>
      <c r="H49">
        <f t="shared" si="2"/>
        <v>1</v>
      </c>
      <c r="I49">
        <f>MAX(G49-P49,0)</f>
        <v>23733.95942133278</v>
      </c>
      <c r="J49">
        <f t="shared" si="3"/>
        <v>38487.129854359373</v>
      </c>
      <c r="K49">
        <f t="shared" si="4"/>
        <v>9621.7824635898432</v>
      </c>
      <c r="L49">
        <f>MIN($F$11,K49)</f>
        <v>9621.7824635898432</v>
      </c>
      <c r="M49">
        <f>ABS(L49-K49)</f>
        <v>0</v>
      </c>
      <c r="N49">
        <f>IFERROR(M49/G49,0)</f>
        <v>0</v>
      </c>
      <c r="O49">
        <f t="shared" si="5"/>
        <v>1</v>
      </c>
      <c r="P49">
        <f>IF(E49&gt;$F$6,VLOOKUP(E49-$F$6,E$17:G$558,3,FALSE),0)</f>
        <v>24374.952896616436</v>
      </c>
      <c r="Q49">
        <f>IF(E49&gt;$F$7,VLOOKUP(E49-$F$7,E$17:F$558,2,FALSE),0)</f>
        <v>7894.6284715419279</v>
      </c>
      <c r="R49">
        <f t="shared" si="6"/>
        <v>1100.6780645944382</v>
      </c>
      <c r="S49">
        <f t="shared" si="7"/>
        <v>4.4027122583777532</v>
      </c>
      <c r="T49">
        <f t="shared" si="8"/>
        <v>1096.2753523360605</v>
      </c>
      <c r="U49">
        <f t="shared" si="13"/>
        <v>31.578513886167716</v>
      </c>
      <c r="V49">
        <f t="shared" si="14"/>
        <v>7863.0499576557613</v>
      </c>
      <c r="W49">
        <f t="shared" si="9"/>
        <v>7736.7359021110888</v>
      </c>
      <c r="X49">
        <f>$F$5-F49</f>
        <v>7943996.4592105085</v>
      </c>
      <c r="Y49">
        <f t="shared" si="10"/>
        <v>7999968.4214861142</v>
      </c>
      <c r="Z49">
        <f>Y49-F49-Q49</f>
        <v>7936070.2522250805</v>
      </c>
      <c r="AA49">
        <f t="shared" si="11"/>
        <v>0.99201269731397723</v>
      </c>
      <c r="AB49" t="e">
        <f>#REF!</f>
        <v>#REF!</v>
      </c>
      <c r="AC49">
        <f>$F$5-F49</f>
        <v>7943996.4592105085</v>
      </c>
      <c r="AD49" t="e">
        <f>AB49*P49</f>
        <v>#REF!</v>
      </c>
      <c r="AE49">
        <f>P49*$F$4*MAX(AA49,0)</f>
        <v>8451.217157563935</v>
      </c>
      <c r="AF49" s="1" t="e">
        <f>MAX(#REF!*AA49,0)</f>
        <v>#REF!</v>
      </c>
      <c r="AG49" t="e">
        <f t="shared" si="0"/>
        <v>#REF!</v>
      </c>
    </row>
    <row r="50" spans="3:33" x14ac:dyDescent="0.35">
      <c r="C50">
        <f t="shared" si="12"/>
        <v>0.15090505061690271</v>
      </c>
      <c r="D50">
        <v>33</v>
      </c>
      <c r="E50">
        <f t="shared" si="1"/>
        <v>33</v>
      </c>
      <c r="F50">
        <f>F49+AE49</f>
        <v>64454.757947055077</v>
      </c>
      <c r="G50">
        <f>F50-Q50</f>
        <v>55292.042961410465</v>
      </c>
      <c r="H50">
        <f t="shared" si="2"/>
        <v>1</v>
      </c>
      <c r="I50">
        <f>MAX(G50-P50,0)</f>
        <v>27356.27891186639</v>
      </c>
      <c r="J50">
        <f t="shared" si="3"/>
        <v>44233.634369128376</v>
      </c>
      <c r="K50">
        <f t="shared" si="4"/>
        <v>11058.408592282094</v>
      </c>
      <c r="L50">
        <f>MIN($F$11,K50)</f>
        <v>11058.408592282094</v>
      </c>
      <c r="M50">
        <f>ABS(L50-K50)</f>
        <v>0</v>
      </c>
      <c r="N50">
        <f>IFERROR(M50/G50,0)</f>
        <v>0</v>
      </c>
      <c r="O50">
        <f t="shared" si="5"/>
        <v>1</v>
      </c>
      <c r="P50">
        <f>IF(E50&gt;$F$6,VLOOKUP(E50-$F$6,E$17:G$558,3,FALSE),0)</f>
        <v>27935.764049544076</v>
      </c>
      <c r="Q50">
        <f>IF(E50&gt;$F$7,VLOOKUP(E50-$F$7,E$17:F$558,2,FALSE),0)</f>
        <v>9162.714985644614</v>
      </c>
      <c r="R50">
        <f t="shared" si="6"/>
        <v>1268.0865141026861</v>
      </c>
      <c r="S50">
        <f t="shared" si="7"/>
        <v>5.072346056410745</v>
      </c>
      <c r="T50">
        <f t="shared" si="8"/>
        <v>1263.0141680462755</v>
      </c>
      <c r="U50">
        <f t="shared" si="13"/>
        <v>36.650859942578464</v>
      </c>
      <c r="V50">
        <f t="shared" si="14"/>
        <v>9126.0641257020361</v>
      </c>
      <c r="W50">
        <f t="shared" si="9"/>
        <v>8979.4606859317209</v>
      </c>
      <c r="X50">
        <f>$F$5-F50</f>
        <v>7935545.2420529453</v>
      </c>
      <c r="Y50">
        <f t="shared" si="10"/>
        <v>7999963.3491400573</v>
      </c>
      <c r="Z50">
        <f>Y50-F50-Q50</f>
        <v>7926345.8762073582</v>
      </c>
      <c r="AA50">
        <f t="shared" si="11"/>
        <v>0.99079777372472433</v>
      </c>
      <c r="AB50" t="e">
        <f>#REF!</f>
        <v>#REF!</v>
      </c>
      <c r="AC50">
        <f>$F$5-F50</f>
        <v>7935545.2420529453</v>
      </c>
      <c r="AD50" t="e">
        <f>AB50*P50</f>
        <v>#REF!</v>
      </c>
      <c r="AE50">
        <f>P50*$F$4*MAX(AA50,0)</f>
        <v>9673.9496154231274</v>
      </c>
      <c r="AF50" s="1" t="e">
        <f>MAX(#REF!*AA50,0)</f>
        <v>#REF!</v>
      </c>
      <c r="AG50" t="e">
        <f t="shared" ref="AG50:AG81" si="16">AD50*AF50</f>
        <v>#REF!</v>
      </c>
    </row>
    <row r="51" spans="3:33" x14ac:dyDescent="0.35">
      <c r="C51">
        <f t="shared" si="12"/>
        <v>0.15008899146544891</v>
      </c>
      <c r="D51">
        <v>34</v>
      </c>
      <c r="E51">
        <f t="shared" si="1"/>
        <v>34</v>
      </c>
      <c r="F51">
        <f>F50+AE50</f>
        <v>74128.707562478201</v>
      </c>
      <c r="G51">
        <f>F51-Q51</f>
        <v>63487.203091452488</v>
      </c>
      <c r="H51">
        <f t="shared" si="2"/>
        <v>1</v>
      </c>
      <c r="I51">
        <f>MAX(G51-P51,0)</f>
        <v>31540.095665259625</v>
      </c>
      <c r="J51">
        <f t="shared" si="3"/>
        <v>50789.762473161994</v>
      </c>
      <c r="K51">
        <f t="shared" si="4"/>
        <v>12697.440618290499</v>
      </c>
      <c r="L51">
        <f>MIN($F$11,K51)</f>
        <v>12697.440618290499</v>
      </c>
      <c r="M51">
        <f>ABS(L51-K51)</f>
        <v>0</v>
      </c>
      <c r="N51">
        <f>IFERROR(M51/G51,0)</f>
        <v>0</v>
      </c>
      <c r="O51">
        <f t="shared" si="5"/>
        <v>1</v>
      </c>
      <c r="P51">
        <f>IF(E51&gt;$F$6,VLOOKUP(E51-$F$6,E$17:G$558,3,FALSE),0)</f>
        <v>31947.107426192862</v>
      </c>
      <c r="Q51">
        <f>IF(E51&gt;$F$7,VLOOKUP(E51-$F$7,E$17:F$558,2,FALSE),0)</f>
        <v>10641.504471025713</v>
      </c>
      <c r="R51">
        <f t="shared" si="6"/>
        <v>1478.7894853810994</v>
      </c>
      <c r="S51">
        <f t="shared" si="7"/>
        <v>5.9151579415243978</v>
      </c>
      <c r="T51">
        <f t="shared" si="8"/>
        <v>1472.8743274395752</v>
      </c>
      <c r="U51">
        <f t="shared" si="13"/>
        <v>42.566017884102862</v>
      </c>
      <c r="V51">
        <f t="shared" si="14"/>
        <v>10598.938453141611</v>
      </c>
      <c r="W51">
        <f t="shared" si="9"/>
        <v>10428.674381605199</v>
      </c>
      <c r="X51">
        <f>$F$5-F51</f>
        <v>7925871.2924375217</v>
      </c>
      <c r="Y51">
        <f t="shared" si="10"/>
        <v>7999957.4339821162</v>
      </c>
      <c r="Z51">
        <f>Y51-F51-Q51</f>
        <v>7915187.2219486125</v>
      </c>
      <c r="AA51">
        <f t="shared" si="11"/>
        <v>0.98940366711535011</v>
      </c>
      <c r="AB51" t="e">
        <f>#REF!</f>
        <v>#REF!</v>
      </c>
      <c r="AC51">
        <f>$F$5-F51</f>
        <v>7925871.2924375217</v>
      </c>
      <c r="AD51" t="e">
        <f>AB51*P51</f>
        <v>#REF!</v>
      </c>
      <c r="AE51">
        <f>P51*$F$4*MAX(AA51,0)</f>
        <v>11047.482008739784</v>
      </c>
      <c r="AF51" s="1" t="e">
        <f>MAX(#REF!*AA51,0)</f>
        <v>#REF!</v>
      </c>
      <c r="AG51" t="e">
        <f t="shared" si="16"/>
        <v>#REF!</v>
      </c>
    </row>
    <row r="52" spans="3:33" x14ac:dyDescent="0.35">
      <c r="C52">
        <f t="shared" si="12"/>
        <v>0.14903108892635944</v>
      </c>
      <c r="D52">
        <v>35</v>
      </c>
      <c r="E52">
        <f t="shared" si="1"/>
        <v>35</v>
      </c>
      <c r="F52">
        <f>F51+AE51</f>
        <v>85176.189571217983</v>
      </c>
      <c r="G52">
        <f>F52-Q52</f>
        <v>73157.234014322894</v>
      </c>
      <c r="H52">
        <f t="shared" si="2"/>
        <v>1</v>
      </c>
      <c r="I52">
        <f>MAX(G52-P52,0)</f>
        <v>36616.011789867793</v>
      </c>
      <c r="J52">
        <f t="shared" si="3"/>
        <v>58525.787211458315</v>
      </c>
      <c r="K52">
        <f t="shared" si="4"/>
        <v>14631.446802864579</v>
      </c>
      <c r="L52">
        <f>MIN($F$11,K52)</f>
        <v>14631.446802864579</v>
      </c>
      <c r="M52">
        <f>ABS(L52-K52)</f>
        <v>0</v>
      </c>
      <c r="N52">
        <f>IFERROR(M52/G52,0)</f>
        <v>0</v>
      </c>
      <c r="O52">
        <f t="shared" si="5"/>
        <v>1</v>
      </c>
      <c r="P52">
        <f>IF(E52&gt;$F$6,VLOOKUP(E52-$F$6,E$17:G$558,3,FALSE),0)</f>
        <v>36541.222224455101</v>
      </c>
      <c r="Q52">
        <f>IF(E52&gt;$F$7,VLOOKUP(E52-$F$7,E$17:F$558,2,FALSE),0)</f>
        <v>12018.955556895093</v>
      </c>
      <c r="R52">
        <f t="shared" si="6"/>
        <v>1377.4510858693793</v>
      </c>
      <c r="S52">
        <f t="shared" si="7"/>
        <v>5.5098043434775175</v>
      </c>
      <c r="T52">
        <f t="shared" si="8"/>
        <v>1371.9412815259018</v>
      </c>
      <c r="U52">
        <f t="shared" si="13"/>
        <v>48.075822227580382</v>
      </c>
      <c r="V52">
        <f t="shared" si="14"/>
        <v>11970.879734667513</v>
      </c>
      <c r="W52">
        <f t="shared" si="9"/>
        <v>11778.576445757191</v>
      </c>
      <c r="X52">
        <f>$F$5-F52</f>
        <v>7914823.8104287824</v>
      </c>
      <c r="Y52">
        <f t="shared" si="10"/>
        <v>7999951.9241777724</v>
      </c>
      <c r="Z52">
        <f>Y52-F52-Q52</f>
        <v>7902756.7790496601</v>
      </c>
      <c r="AA52">
        <f t="shared" si="11"/>
        <v>0.98785053384703914</v>
      </c>
      <c r="AB52" t="e">
        <f>#REF!</f>
        <v>#REF!</v>
      </c>
      <c r="AC52">
        <f>$F$5-F52</f>
        <v>7914823.8104287824</v>
      </c>
      <c r="AD52" t="e">
        <f>AB52*P52</f>
        <v>#REF!</v>
      </c>
      <c r="AE52">
        <f>P52*$F$4*MAX(AA52,0)</f>
        <v>12616.315863280555</v>
      </c>
      <c r="AF52" s="1" t="e">
        <f>MAX(#REF!*AA52,0)</f>
        <v>#REF!</v>
      </c>
      <c r="AG52" t="e">
        <f t="shared" si="16"/>
        <v>#REF!</v>
      </c>
    </row>
    <row r="53" spans="3:33" x14ac:dyDescent="0.35">
      <c r="C53">
        <f t="shared" si="12"/>
        <v>0.14812021912217302</v>
      </c>
      <c r="D53">
        <v>36</v>
      </c>
      <c r="E53">
        <f t="shared" si="1"/>
        <v>36</v>
      </c>
      <c r="F53">
        <f>F52+AE52</f>
        <v>97792.50543449854</v>
      </c>
      <c r="G53">
        <f>F53-Q53</f>
        <v>84098.944745604313</v>
      </c>
      <c r="H53">
        <f t="shared" si="2"/>
        <v>1</v>
      </c>
      <c r="I53">
        <f>MAX(G53-P53,0)</f>
        <v>42229.209646086223</v>
      </c>
      <c r="J53">
        <f t="shared" si="3"/>
        <v>67279.15579648345</v>
      </c>
      <c r="K53">
        <f t="shared" si="4"/>
        <v>16819.788949120863</v>
      </c>
      <c r="L53">
        <f>MIN($F$11,K53)</f>
        <v>16819.788949120863</v>
      </c>
      <c r="M53">
        <f>ABS(L53-K53)</f>
        <v>0</v>
      </c>
      <c r="N53">
        <f>IFERROR(M53/G53,0)</f>
        <v>0</v>
      </c>
      <c r="O53">
        <f t="shared" si="5"/>
        <v>1</v>
      </c>
      <c r="P53">
        <f>IF(E53&gt;$F$6,VLOOKUP(E53-$F$6,E$17:G$558,3,FALSE),0)</f>
        <v>41869.73509951809</v>
      </c>
      <c r="Q53">
        <f>IF(E53&gt;$F$7,VLOOKUP(E53-$F$7,E$17:F$558,2,FALSE),0)</f>
        <v>13693.560688894231</v>
      </c>
      <c r="R53">
        <f t="shared" si="6"/>
        <v>1674.6051319991384</v>
      </c>
      <c r="S53">
        <f t="shared" si="7"/>
        <v>6.6984205279965545</v>
      </c>
      <c r="T53">
        <f t="shared" si="8"/>
        <v>1667.9067114711418</v>
      </c>
      <c r="U53">
        <f t="shared" si="13"/>
        <v>54.774242755576935</v>
      </c>
      <c r="V53">
        <f t="shared" si="14"/>
        <v>13638.786446138654</v>
      </c>
      <c r="W53">
        <f t="shared" si="9"/>
        <v>13419.689475116345</v>
      </c>
      <c r="X53">
        <f>$F$5-F53</f>
        <v>7902207.4945655018</v>
      </c>
      <c r="Y53">
        <f t="shared" si="10"/>
        <v>7999945.225757244</v>
      </c>
      <c r="Z53">
        <f>Y53-F53-Q53</f>
        <v>7888459.1596338516</v>
      </c>
      <c r="AA53">
        <f t="shared" si="11"/>
        <v>0.98606414631884687</v>
      </c>
      <c r="AB53" t="e">
        <f>#REF!</f>
        <v>#REF!</v>
      </c>
      <c r="AC53">
        <f>$F$5-F53</f>
        <v>7902207.4945655018</v>
      </c>
      <c r="AD53" t="e">
        <f>AB53*P53</f>
        <v>#REF!</v>
      </c>
      <c r="AE53">
        <f>P53*$F$4*MAX(AA53,0)</f>
        <v>14429.910131022898</v>
      </c>
      <c r="AF53" s="1" t="e">
        <f>MAX(#REF!*AA53,0)</f>
        <v>#REF!</v>
      </c>
      <c r="AG53" t="e">
        <f t="shared" si="16"/>
        <v>#REF!</v>
      </c>
    </row>
    <row r="54" spans="3:33" x14ac:dyDescent="0.35">
      <c r="C54">
        <f t="shared" si="12"/>
        <v>0.14755640083981753</v>
      </c>
      <c r="D54">
        <v>37</v>
      </c>
      <c r="E54">
        <f t="shared" si="1"/>
        <v>37</v>
      </c>
      <c r="F54">
        <f>F53+AE53</f>
        <v>112222.41556552144</v>
      </c>
      <c r="G54">
        <f>F54-Q54</f>
        <v>96514.000683176826</v>
      </c>
      <c r="H54">
        <f t="shared" si="2"/>
        <v>1</v>
      </c>
      <c r="I54">
        <f>MAX(G54-P54,0)</f>
        <v>48405.08836522761</v>
      </c>
      <c r="J54">
        <f t="shared" si="3"/>
        <v>77211.20054654147</v>
      </c>
      <c r="K54">
        <f t="shared" si="4"/>
        <v>19302.800136635367</v>
      </c>
      <c r="L54">
        <f>MIN($F$11,K54)</f>
        <v>19302.800136635367</v>
      </c>
      <c r="M54">
        <f>ABS(L54-K54)</f>
        <v>0</v>
      </c>
      <c r="N54">
        <f>IFERROR(M54/G54,0)</f>
        <v>0</v>
      </c>
      <c r="O54">
        <f t="shared" si="5"/>
        <v>1</v>
      </c>
      <c r="P54">
        <f>IF(E54&gt;$F$6,VLOOKUP(E54-$F$6,E$17:G$558,3,FALSE),0)</f>
        <v>48108.912317949216</v>
      </c>
      <c r="Q54">
        <f>IF(E54&gt;$F$7,VLOOKUP(E54-$F$7,E$17:F$558,2,FALSE),0)</f>
        <v>15708.414882344608</v>
      </c>
      <c r="R54">
        <f t="shared" si="6"/>
        <v>2014.8541934503774</v>
      </c>
      <c r="S54">
        <f t="shared" si="7"/>
        <v>8.0594167738015106</v>
      </c>
      <c r="T54">
        <f t="shared" si="8"/>
        <v>2006.7947766765758</v>
      </c>
      <c r="U54">
        <f t="shared" si="13"/>
        <v>62.833659529378444</v>
      </c>
      <c r="V54">
        <f t="shared" si="14"/>
        <v>15645.58122281523</v>
      </c>
      <c r="W54">
        <f t="shared" si="9"/>
        <v>15394.246584697716</v>
      </c>
      <c r="X54">
        <f>$F$5-F54</f>
        <v>7887777.5844344785</v>
      </c>
      <c r="Y54">
        <f t="shared" si="10"/>
        <v>7999937.1663404703</v>
      </c>
      <c r="Z54">
        <f>Y54-F54-Q54</f>
        <v>7872006.3358926047</v>
      </c>
      <c r="AA54">
        <f t="shared" si="11"/>
        <v>0.98400852059362021</v>
      </c>
      <c r="AB54" t="e">
        <f>#REF!</f>
        <v>#REF!</v>
      </c>
      <c r="AC54">
        <f>$F$5-F54</f>
        <v>7887777.5844344785</v>
      </c>
      <c r="AD54" t="e">
        <f>AB54*P54</f>
        <v>#REF!</v>
      </c>
      <c r="AE54">
        <f>P54*$F$4*MAX(AA54,0)</f>
        <v>16545.604630960614</v>
      </c>
      <c r="AF54" s="1" t="e">
        <f>MAX(#REF!*AA54,0)</f>
        <v>#REF!</v>
      </c>
      <c r="AG54" t="e">
        <f t="shared" si="16"/>
        <v>#REF!</v>
      </c>
    </row>
    <row r="55" spans="3:33" x14ac:dyDescent="0.35">
      <c r="C55">
        <f t="shared" si="12"/>
        <v>0.14743582685849788</v>
      </c>
      <c r="D55">
        <v>38</v>
      </c>
      <c r="E55">
        <f t="shared" si="1"/>
        <v>38</v>
      </c>
      <c r="F55">
        <f>F54+AE54</f>
        <v>128768.02019648206</v>
      </c>
      <c r="G55">
        <f>F55-Q55</f>
        <v>110661.50818138008</v>
      </c>
      <c r="H55">
        <f t="shared" si="2"/>
        <v>1</v>
      </c>
      <c r="I55">
        <f>MAX(G55-P55,0)</f>
        <v>55369.465219969614</v>
      </c>
      <c r="J55">
        <f t="shared" si="3"/>
        <v>88529.206545104069</v>
      </c>
      <c r="K55">
        <f t="shared" si="4"/>
        <v>22132.301636276017</v>
      </c>
      <c r="L55">
        <f>MIN($F$11,K55)</f>
        <v>22132.301636276017</v>
      </c>
      <c r="M55">
        <f>ABS(L55-K55)</f>
        <v>0</v>
      </c>
      <c r="N55">
        <f>IFERROR(M55/G55,0)</f>
        <v>0</v>
      </c>
      <c r="O55">
        <f t="shared" si="5"/>
        <v>1</v>
      </c>
      <c r="P55">
        <f>IF(E55&gt;$F$6,VLOOKUP(E55-$F$6,E$17:G$558,3,FALSE),0)</f>
        <v>55292.042961410465</v>
      </c>
      <c r="Q55">
        <f>IF(E55&gt;$F$7,VLOOKUP(E55-$F$7,E$17:F$558,2,FALSE),0)</f>
        <v>18106.512015101987</v>
      </c>
      <c r="R55">
        <f t="shared" si="6"/>
        <v>2398.0971327573789</v>
      </c>
      <c r="S55">
        <f t="shared" si="7"/>
        <v>9.5923885310295152</v>
      </c>
      <c r="T55">
        <f t="shared" si="8"/>
        <v>2388.5047442263494</v>
      </c>
      <c r="U55">
        <f t="shared" si="13"/>
        <v>72.426048060407965</v>
      </c>
      <c r="V55">
        <f t="shared" si="14"/>
        <v>18034.085967041581</v>
      </c>
      <c r="W55">
        <f t="shared" si="9"/>
        <v>17744.381774799946</v>
      </c>
      <c r="X55">
        <f>$F$5-F55</f>
        <v>7871231.9798035184</v>
      </c>
      <c r="Y55">
        <f t="shared" si="10"/>
        <v>7999927.5739519401</v>
      </c>
      <c r="Z55">
        <f>Y55-F55-Q55</f>
        <v>7853053.041740356</v>
      </c>
      <c r="AA55">
        <f t="shared" si="11"/>
        <v>0.98164051726045454</v>
      </c>
      <c r="AB55" t="e">
        <f>#REF!</f>
        <v>#REF!</v>
      </c>
      <c r="AC55">
        <f>$F$5-F55</f>
        <v>7871231.9798035184</v>
      </c>
      <c r="AD55" t="e">
        <f>AB55*P55</f>
        <v>#REF!</v>
      </c>
      <c r="AE55">
        <f>P55*$F$4*MAX(AA55,0)</f>
        <v>18970.263246713286</v>
      </c>
      <c r="AF55" s="1" t="e">
        <f>MAX(#REF!*AA55,0)</f>
        <v>#REF!</v>
      </c>
      <c r="AG55" t="e">
        <f t="shared" si="16"/>
        <v>#REF!</v>
      </c>
    </row>
    <row r="56" spans="3:33" x14ac:dyDescent="0.35">
      <c r="C56">
        <f t="shared" si="12"/>
        <v>0.14732123098396094</v>
      </c>
      <c r="D56">
        <v>39</v>
      </c>
      <c r="E56">
        <f t="shared" si="1"/>
        <v>39</v>
      </c>
      <c r="F56">
        <f>F55+AE55</f>
        <v>147738.28344319534</v>
      </c>
      <c r="G56">
        <f>F56-Q56</f>
        <v>126792.43244376912</v>
      </c>
      <c r="H56">
        <f t="shared" si="2"/>
        <v>1</v>
      </c>
      <c r="I56">
        <f>MAX(G56-P56,0)</f>
        <v>63305.229352316637</v>
      </c>
      <c r="J56">
        <f t="shared" si="3"/>
        <v>101433.94595501531</v>
      </c>
      <c r="K56">
        <f t="shared" si="4"/>
        <v>25358.486488753828</v>
      </c>
      <c r="L56">
        <f>MIN($F$11,K56)</f>
        <v>25358.486488753828</v>
      </c>
      <c r="M56">
        <f>ABS(L56-K56)</f>
        <v>0</v>
      </c>
      <c r="N56">
        <f>IFERROR(M56/G56,0)</f>
        <v>0</v>
      </c>
      <c r="O56">
        <f t="shared" si="5"/>
        <v>1</v>
      </c>
      <c r="P56">
        <f>IF(E56&gt;$F$6,VLOOKUP(E56-$F$6,E$17:G$558,3,FALSE),0)</f>
        <v>63487.203091452488</v>
      </c>
      <c r="Q56">
        <f>IF(E56&gt;$F$7,VLOOKUP(E56-$F$7,E$17:F$558,2,FALSE),0)</f>
        <v>20945.850999426206</v>
      </c>
      <c r="R56">
        <f t="shared" si="6"/>
        <v>2839.3389843242185</v>
      </c>
      <c r="S56">
        <f t="shared" si="7"/>
        <v>11.357355937296875</v>
      </c>
      <c r="T56">
        <f t="shared" si="8"/>
        <v>2827.9816283869218</v>
      </c>
      <c r="U56">
        <f t="shared" si="13"/>
        <v>83.783403997704838</v>
      </c>
      <c r="V56">
        <f t="shared" si="14"/>
        <v>20862.067595428503</v>
      </c>
      <c r="W56">
        <f t="shared" si="9"/>
        <v>20526.933979437683</v>
      </c>
      <c r="X56">
        <f>$F$5-F56</f>
        <v>7852261.7165568043</v>
      </c>
      <c r="Y56">
        <f t="shared" si="10"/>
        <v>7999916.2165960027</v>
      </c>
      <c r="Z56">
        <f>Y56-F56-Q56</f>
        <v>7831232.0821533808</v>
      </c>
      <c r="AA56">
        <f t="shared" si="11"/>
        <v>0.97891426236531287</v>
      </c>
      <c r="AB56" t="e">
        <f>#REF!</f>
        <v>#REF!</v>
      </c>
      <c r="AC56">
        <f>$F$5-F56</f>
        <v>7852261.7165568043</v>
      </c>
      <c r="AD56" t="e">
        <f>AB56*P56</f>
        <v>#REF!</v>
      </c>
      <c r="AE56">
        <f>P56*$F$4*MAX(AA56,0)</f>
        <v>21721.464157951523</v>
      </c>
      <c r="AF56" s="1" t="e">
        <f>MAX(#REF!*AA56,0)</f>
        <v>#REF!</v>
      </c>
      <c r="AG56" t="e">
        <f t="shared" si="16"/>
        <v>#REF!</v>
      </c>
    </row>
    <row r="57" spans="3:33" x14ac:dyDescent="0.35">
      <c r="C57">
        <f t="shared" si="12"/>
        <v>0.14702664503546456</v>
      </c>
      <c r="D57">
        <v>40</v>
      </c>
      <c r="E57">
        <f t="shared" si="1"/>
        <v>40</v>
      </c>
      <c r="F57">
        <f>F56+AE56</f>
        <v>169459.74760114687</v>
      </c>
      <c r="G57">
        <f>F57-Q57</f>
        <v>145160.37833289849</v>
      </c>
      <c r="H57">
        <f t="shared" si="2"/>
        <v>1</v>
      </c>
      <c r="I57">
        <f>MAX(G57-P57,0)</f>
        <v>72003.144318575592</v>
      </c>
      <c r="J57">
        <f t="shared" si="3"/>
        <v>116128.30266631879</v>
      </c>
      <c r="K57">
        <f t="shared" si="4"/>
        <v>29032.075666579698</v>
      </c>
      <c r="L57">
        <f>MIN($F$11,K57)</f>
        <v>29032.075666579698</v>
      </c>
      <c r="M57">
        <f>ABS(L57-K57)</f>
        <v>0</v>
      </c>
      <c r="N57">
        <f>IFERROR(M57/G57,0)</f>
        <v>0</v>
      </c>
      <c r="O57">
        <f t="shared" si="5"/>
        <v>1</v>
      </c>
      <c r="P57">
        <f>IF(E57&gt;$F$6,VLOOKUP(E57-$F$6,E$17:G$558,3,FALSE),0)</f>
        <v>73157.234014322894</v>
      </c>
      <c r="Q57">
        <f>IF(E57&gt;$F$7,VLOOKUP(E57-$F$7,E$17:F$558,2,FALSE),0)</f>
        <v>24299.369268248374</v>
      </c>
      <c r="R57">
        <f t="shared" si="6"/>
        <v>3353.5182688221685</v>
      </c>
      <c r="S57">
        <f t="shared" si="7"/>
        <v>13.414073075288675</v>
      </c>
      <c r="T57">
        <f t="shared" si="8"/>
        <v>3340.1041957468797</v>
      </c>
      <c r="U57">
        <f t="shared" si="13"/>
        <v>97.197477072993507</v>
      </c>
      <c r="V57">
        <f t="shared" si="14"/>
        <v>24202.171791175384</v>
      </c>
      <c r="W57">
        <f t="shared" si="9"/>
        <v>23813.381882883405</v>
      </c>
      <c r="X57">
        <f>$F$5-F57</f>
        <v>7830540.2523988532</v>
      </c>
      <c r="Y57">
        <f t="shared" si="10"/>
        <v>7999902.8025229266</v>
      </c>
      <c r="Z57">
        <f>Y57-F57-Q57</f>
        <v>7806143.685653531</v>
      </c>
      <c r="AA57">
        <f t="shared" si="11"/>
        <v>0.97577981612372966</v>
      </c>
      <c r="AB57" t="e">
        <f>#REF!</f>
        <v>#REF!</v>
      </c>
      <c r="AC57">
        <f>$F$5-F57</f>
        <v>7830540.2523988532</v>
      </c>
      <c r="AD57" t="e">
        <f>AB57*P57</f>
        <v>#REF!</v>
      </c>
      <c r="AE57">
        <f>P57*$F$4*MAX(AA57,0)</f>
        <v>24949.816317535275</v>
      </c>
      <c r="AF57" s="1" t="e">
        <f>MAX(#REF!*AA57,0)</f>
        <v>#REF!</v>
      </c>
      <c r="AG57" t="e">
        <f t="shared" si="16"/>
        <v>#REF!</v>
      </c>
    </row>
    <row r="58" spans="3:33" x14ac:dyDescent="0.35">
      <c r="C58">
        <f t="shared" si="12"/>
        <v>0.14723152058658212</v>
      </c>
      <c r="D58">
        <v>41</v>
      </c>
      <c r="E58">
        <f t="shared" si="1"/>
        <v>41</v>
      </c>
      <c r="F58">
        <f>F57+AE57</f>
        <v>194409.56391868214</v>
      </c>
      <c r="G58">
        <f>F58-Q58</f>
        <v>166402.36926459015</v>
      </c>
      <c r="H58">
        <f t="shared" si="2"/>
        <v>1</v>
      </c>
      <c r="I58">
        <f>MAX(G58-P58,0)</f>
        <v>82303.424518985834</v>
      </c>
      <c r="J58">
        <f t="shared" si="3"/>
        <v>133121.89541167213</v>
      </c>
      <c r="K58">
        <f t="shared" si="4"/>
        <v>33280.473852918032</v>
      </c>
      <c r="L58">
        <f>MIN($F$11,K58)</f>
        <v>33280.473852918032</v>
      </c>
      <c r="M58">
        <f>ABS(L58-K58)</f>
        <v>0</v>
      </c>
      <c r="N58">
        <f>IFERROR(M58/G58,0)</f>
        <v>0</v>
      </c>
      <c r="O58">
        <f t="shared" si="5"/>
        <v>1</v>
      </c>
      <c r="P58">
        <f>IF(E58&gt;$F$6,VLOOKUP(E58-$F$6,E$17:G$558,3,FALSE),0)</f>
        <v>84098.944745604313</v>
      </c>
      <c r="Q58">
        <f>IF(E58&gt;$F$7,VLOOKUP(E58-$F$7,E$17:F$558,2,FALSE),0)</f>
        <v>28007.194654092</v>
      </c>
      <c r="R58">
        <f t="shared" si="6"/>
        <v>3707.8253858436256</v>
      </c>
      <c r="S58">
        <f t="shared" si="7"/>
        <v>14.831301543374503</v>
      </c>
      <c r="T58">
        <f t="shared" si="8"/>
        <v>3692.994084300251</v>
      </c>
      <c r="U58">
        <f t="shared" si="13"/>
        <v>112.02877861636802</v>
      </c>
      <c r="V58">
        <f t="shared" si="14"/>
        <v>27895.165875475635</v>
      </c>
      <c r="W58">
        <f t="shared" si="9"/>
        <v>27447.050761010159</v>
      </c>
      <c r="X58">
        <f>$F$5-F58</f>
        <v>7805590.4360813182</v>
      </c>
      <c r="Y58">
        <f t="shared" si="10"/>
        <v>7999887.9712213837</v>
      </c>
      <c r="Z58">
        <f>Y58-F58-Q58</f>
        <v>7777471.2126486097</v>
      </c>
      <c r="AA58">
        <f t="shared" si="11"/>
        <v>0.97219751584361047</v>
      </c>
      <c r="AB58" t="e">
        <f>#REF!</f>
        <v>#REF!</v>
      </c>
      <c r="AC58">
        <f>$F$5-F58</f>
        <v>7805590.4360813182</v>
      </c>
      <c r="AD58" t="e">
        <f>AB58*P58</f>
        <v>#REF!</v>
      </c>
      <c r="AE58">
        <f>P58*$F$4*MAX(AA58,0)</f>
        <v>28576.122476137622</v>
      </c>
      <c r="AF58" s="1" t="e">
        <f>MAX(#REF!*AA58,0)</f>
        <v>#REF!</v>
      </c>
      <c r="AG58" t="e">
        <f t="shared" si="16"/>
        <v>#REF!</v>
      </c>
    </row>
    <row r="59" spans="3:33" x14ac:dyDescent="0.35">
      <c r="C59">
        <f t="shared" si="12"/>
        <v>0.14698928334662834</v>
      </c>
      <c r="D59">
        <v>42</v>
      </c>
      <c r="E59">
        <f t="shared" si="1"/>
        <v>42</v>
      </c>
      <c r="F59">
        <f>F58+AE58</f>
        <v>222985.68639481976</v>
      </c>
      <c r="G59">
        <f>F59-Q59</f>
        <v>190813.4815682956</v>
      </c>
      <c r="H59">
        <f t="shared" si="2"/>
        <v>1</v>
      </c>
      <c r="I59">
        <f>MAX(G59-P59,0)</f>
        <v>94299.48088511877</v>
      </c>
      <c r="J59">
        <f t="shared" si="3"/>
        <v>152650.78525463649</v>
      </c>
      <c r="K59">
        <f t="shared" si="4"/>
        <v>38162.696313659122</v>
      </c>
      <c r="L59">
        <f>MIN($F$11,K59)</f>
        <v>38162.696313659122</v>
      </c>
      <c r="M59">
        <f>ABS(L59-K59)</f>
        <v>0</v>
      </c>
      <c r="N59">
        <f>IFERROR(M59/G59,0)</f>
        <v>0</v>
      </c>
      <c r="O59">
        <f t="shared" si="5"/>
        <v>1</v>
      </c>
      <c r="P59">
        <f>IF(E59&gt;$F$6,VLOOKUP(E59-$F$6,E$17:G$558,3,FALSE),0)</f>
        <v>96514.000683176826</v>
      </c>
      <c r="Q59">
        <f>IF(E59&gt;$F$7,VLOOKUP(E59-$F$7,E$17:F$558,2,FALSE),0)</f>
        <v>32172.20482652415</v>
      </c>
      <c r="R59">
        <f t="shared" si="6"/>
        <v>4165.0101724321503</v>
      </c>
      <c r="S59">
        <f t="shared" si="7"/>
        <v>16.660040689728604</v>
      </c>
      <c r="T59">
        <f t="shared" si="8"/>
        <v>4148.3501317424216</v>
      </c>
      <c r="U59">
        <f t="shared" si="13"/>
        <v>128.6888193060966</v>
      </c>
      <c r="V59">
        <f t="shared" si="14"/>
        <v>32043.516007218059</v>
      </c>
      <c r="W59">
        <f t="shared" si="9"/>
        <v>31528.760729993668</v>
      </c>
      <c r="X59">
        <f>$F$5-F59</f>
        <v>7777014.31360518</v>
      </c>
      <c r="Y59">
        <f t="shared" si="10"/>
        <v>7999871.311180694</v>
      </c>
      <c r="Z59">
        <f>Y59-F59-Q59</f>
        <v>7744713.4199593496</v>
      </c>
      <c r="AA59">
        <f t="shared" si="11"/>
        <v>0.96810475052708245</v>
      </c>
      <c r="AB59" t="e">
        <f>#REF!</f>
        <v>#REF!</v>
      </c>
      <c r="AC59">
        <f>$F$5-F59</f>
        <v>7777014.31360518</v>
      </c>
      <c r="AD59" t="e">
        <f>AB59*P59</f>
        <v>#REF!</v>
      </c>
      <c r="AE59">
        <f>P59*$F$4*MAX(AA59,0)</f>
        <v>32656.596084906712</v>
      </c>
      <c r="AF59" s="1" t="e">
        <f>MAX(#REF!*AA59,0)</f>
        <v>#REF!</v>
      </c>
      <c r="AG59" t="e">
        <f t="shared" si="16"/>
        <v>#REF!</v>
      </c>
    </row>
    <row r="60" spans="3:33" x14ac:dyDescent="0.35">
      <c r="C60">
        <f t="shared" si="12"/>
        <v>0.14645153513165307</v>
      </c>
      <c r="D60">
        <v>43</v>
      </c>
      <c r="E60">
        <f t="shared" si="1"/>
        <v>43</v>
      </c>
      <c r="F60">
        <f>F59+AE59</f>
        <v>255642.28247972648</v>
      </c>
      <c r="G60">
        <f>F60-Q60</f>
        <v>218730.31834148848</v>
      </c>
      <c r="H60">
        <f t="shared" si="2"/>
        <v>1</v>
      </c>
      <c r="I60">
        <f>MAX(G60-P60,0)</f>
        <v>108068.81016010841</v>
      </c>
      <c r="J60">
        <f t="shared" si="3"/>
        <v>174984.25467319079</v>
      </c>
      <c r="K60">
        <f t="shared" si="4"/>
        <v>43746.063668297698</v>
      </c>
      <c r="L60">
        <f>MIN($F$11,K60)</f>
        <v>43746.063668297698</v>
      </c>
      <c r="M60">
        <f>ABS(L60-K60)</f>
        <v>0</v>
      </c>
      <c r="N60">
        <f>IFERROR(M60/G60,0)</f>
        <v>0</v>
      </c>
      <c r="O60">
        <f t="shared" si="5"/>
        <v>1</v>
      </c>
      <c r="P60">
        <f>IF(E60&gt;$F$6,VLOOKUP(E60-$F$6,E$17:G$558,3,FALSE),0)</f>
        <v>110661.50818138008</v>
      </c>
      <c r="Q60">
        <f>IF(E60&gt;$F$7,VLOOKUP(E60-$F$7,E$17:F$558,2,FALSE),0)</f>
        <v>36911.964138237992</v>
      </c>
      <c r="R60">
        <f t="shared" si="6"/>
        <v>4739.7593117138422</v>
      </c>
      <c r="S60">
        <f t="shared" si="7"/>
        <v>18.95903724685537</v>
      </c>
      <c r="T60">
        <f t="shared" si="8"/>
        <v>4720.8002744669866</v>
      </c>
      <c r="U60">
        <f t="shared" si="13"/>
        <v>147.64785655295196</v>
      </c>
      <c r="V60">
        <f t="shared" si="14"/>
        <v>36764.316281685045</v>
      </c>
      <c r="W60">
        <f t="shared" si="9"/>
        <v>36173.724855473229</v>
      </c>
      <c r="X60">
        <f>$F$5-F60</f>
        <v>7744357.7175202733</v>
      </c>
      <c r="Y60">
        <f t="shared" si="10"/>
        <v>7999852.3521434469</v>
      </c>
      <c r="Z60">
        <f>Y60-F60-Q60</f>
        <v>7707298.1055254824</v>
      </c>
      <c r="AA60">
        <f t="shared" si="11"/>
        <v>0.96343004423830658</v>
      </c>
      <c r="AB60" t="e">
        <f>#REF!</f>
        <v>#REF!</v>
      </c>
      <c r="AC60">
        <f>$F$5-F60</f>
        <v>7744357.7175202733</v>
      </c>
      <c r="AD60" t="e">
        <f>AB60*P60</f>
        <v>#REF!</v>
      </c>
      <c r="AE60">
        <f>P60*$F$4*MAX(AA60,0)</f>
        <v>37262.759669938954</v>
      </c>
      <c r="AF60" s="1" t="e">
        <f>MAX(#REF!*AA60,0)</f>
        <v>#REF!</v>
      </c>
      <c r="AG60" t="e">
        <f t="shared" si="16"/>
        <v>#REF!</v>
      </c>
    </row>
    <row r="61" spans="3:33" x14ac:dyDescent="0.35">
      <c r="C61">
        <f t="shared" si="12"/>
        <v>0.1457613322353826</v>
      </c>
      <c r="D61">
        <v>44</v>
      </c>
      <c r="E61">
        <f t="shared" si="1"/>
        <v>44</v>
      </c>
      <c r="F61">
        <f>F60+AE60</f>
        <v>292905.04214966542</v>
      </c>
      <c r="G61">
        <f>F61-Q61</f>
        <v>250546.47647549142</v>
      </c>
      <c r="H61">
        <f t="shared" si="2"/>
        <v>1</v>
      </c>
      <c r="I61">
        <f>MAX(G61-P61,0)</f>
        <v>123754.0440317223</v>
      </c>
      <c r="J61">
        <f t="shared" si="3"/>
        <v>200437.18118039315</v>
      </c>
      <c r="K61">
        <f t="shared" si="4"/>
        <v>50109.295295098287</v>
      </c>
      <c r="L61">
        <f>MIN($F$11,K61)</f>
        <v>50000</v>
      </c>
      <c r="M61">
        <f>ABS(L61-K61)</f>
        <v>109.29529509828717</v>
      </c>
      <c r="N61">
        <f>IFERROR(M61/G61,0)</f>
        <v>4.362276278468378E-4</v>
      </c>
      <c r="O61">
        <f t="shared" si="5"/>
        <v>0.99956377237215321</v>
      </c>
      <c r="P61">
        <f>IF(E61&gt;$F$6,VLOOKUP(E61-$F$6,E$17:G$558,3,FALSE),0)</f>
        <v>126792.43244376912</v>
      </c>
      <c r="Q61">
        <f>IF(E61&gt;$F$7,VLOOKUP(E61-$F$7,E$17:F$558,2,FALSE),0)</f>
        <v>42358.565674173995</v>
      </c>
      <c r="R61">
        <f t="shared" si="6"/>
        <v>5446.6015359360026</v>
      </c>
      <c r="S61">
        <f t="shared" si="7"/>
        <v>21.786406143744014</v>
      </c>
      <c r="T61">
        <f t="shared" si="8"/>
        <v>5424.8151297922586</v>
      </c>
      <c r="U61">
        <f t="shared" si="13"/>
        <v>169.43426269669598</v>
      </c>
      <c r="V61">
        <f t="shared" si="14"/>
        <v>42189.131411477305</v>
      </c>
      <c r="W61">
        <f t="shared" si="9"/>
        <v>41511.394360690516</v>
      </c>
      <c r="X61">
        <f>$F$5-F61</f>
        <v>7707094.9578503342</v>
      </c>
      <c r="Y61">
        <f t="shared" si="10"/>
        <v>7999830.5657373033</v>
      </c>
      <c r="Z61">
        <f>Y61-F61-Q61</f>
        <v>7664566.9579134639</v>
      </c>
      <c r="AA61">
        <f t="shared" si="11"/>
        <v>0.95809116142287443</v>
      </c>
      <c r="AB61" t="e">
        <f>#REF!</f>
        <v>#REF!</v>
      </c>
      <c r="AC61">
        <f>$F$5-F61</f>
        <v>7707094.9578503342</v>
      </c>
      <c r="AD61" t="e">
        <f>AB61*P61</f>
        <v>#REF!</v>
      </c>
      <c r="AE61">
        <f>P61*$F$4*MAX(AA61,0)</f>
        <v>42457.890485489777</v>
      </c>
      <c r="AF61" s="1" t="e">
        <f>MAX(#REF!*AA61,0)</f>
        <v>#REF!</v>
      </c>
      <c r="AG61" t="e">
        <f t="shared" si="16"/>
        <v>#REF!</v>
      </c>
    </row>
    <row r="62" spans="3:33" x14ac:dyDescent="0.35">
      <c r="C62">
        <f t="shared" si="12"/>
        <v>0.14495445409162719</v>
      </c>
      <c r="D62">
        <v>45</v>
      </c>
      <c r="E62">
        <f t="shared" si="1"/>
        <v>45</v>
      </c>
      <c r="F62">
        <f>F61+AE61</f>
        <v>335362.93263515522</v>
      </c>
      <c r="G62">
        <f>F62-Q62</f>
        <v>286699.24712868966</v>
      </c>
      <c r="H62">
        <f t="shared" si="2"/>
        <v>1</v>
      </c>
      <c r="I62">
        <f>MAX(G62-P62,0)</f>
        <v>141538.86879579118</v>
      </c>
      <c r="J62">
        <f t="shared" si="3"/>
        <v>229359.39770295174</v>
      </c>
      <c r="K62">
        <f t="shared" si="4"/>
        <v>57339.849425737935</v>
      </c>
      <c r="L62">
        <f>MIN($F$11,K62)</f>
        <v>50000</v>
      </c>
      <c r="M62">
        <f>ABS(L62-K62)</f>
        <v>7339.8494257379352</v>
      </c>
      <c r="N62">
        <f>IFERROR(M62/G62,0)</f>
        <v>2.5601216254479118E-2</v>
      </c>
      <c r="O62">
        <f t="shared" si="5"/>
        <v>0.97439878374552091</v>
      </c>
      <c r="P62">
        <f>IF(E62&gt;$F$6,VLOOKUP(E62-$F$6,E$17:G$558,3,FALSE),0)</f>
        <v>145160.37833289849</v>
      </c>
      <c r="Q62">
        <f>IF(E62&gt;$F$7,VLOOKUP(E62-$F$7,E$17:F$558,2,FALSE),0)</f>
        <v>48663.685506465576</v>
      </c>
      <c r="R62">
        <f t="shared" si="6"/>
        <v>6305.1198322915807</v>
      </c>
      <c r="S62">
        <f t="shared" si="7"/>
        <v>25.220479329166324</v>
      </c>
      <c r="T62">
        <f t="shared" si="8"/>
        <v>6279.899352962414</v>
      </c>
      <c r="U62">
        <f t="shared" si="13"/>
        <v>194.6547420258623</v>
      </c>
      <c r="V62">
        <f t="shared" si="14"/>
        <v>48469.030764439718</v>
      </c>
      <c r="W62">
        <f t="shared" si="9"/>
        <v>47690.411796336266</v>
      </c>
      <c r="X62">
        <f>$F$5-F62</f>
        <v>7664637.0673648445</v>
      </c>
      <c r="Y62">
        <f t="shared" si="10"/>
        <v>7999805.3452579742</v>
      </c>
      <c r="Z62">
        <f>Y62-F62-Q62</f>
        <v>7615778.7271163529</v>
      </c>
      <c r="AA62">
        <f t="shared" si="11"/>
        <v>0.95199550469446614</v>
      </c>
      <c r="AB62" t="e">
        <f>#REF!</f>
        <v>#REF!</v>
      </c>
      <c r="AC62">
        <f>$F$5-F62</f>
        <v>7664637.0673648445</v>
      </c>
      <c r="AD62" t="e">
        <f>AB62*P62</f>
        <v>#REF!</v>
      </c>
      <c r="AE62">
        <f>P62*$F$4*MAX(AA62,0)</f>
        <v>48299.344224779576</v>
      </c>
      <c r="AF62" s="1" t="e">
        <f>MAX(#REF!*AA62,0)</f>
        <v>#REF!</v>
      </c>
      <c r="AG62" t="e">
        <f t="shared" si="16"/>
        <v>#REF!</v>
      </c>
    </row>
    <row r="63" spans="3:33" x14ac:dyDescent="0.35">
      <c r="C63">
        <f t="shared" si="12"/>
        <v>0.14402111719760313</v>
      </c>
      <c r="D63">
        <v>46</v>
      </c>
      <c r="E63">
        <f t="shared" si="1"/>
        <v>46</v>
      </c>
      <c r="F63">
        <f>F62+AE62</f>
        <v>383662.27685993479</v>
      </c>
      <c r="G63">
        <f>F63-Q63</f>
        <v>327658.73607044364</v>
      </c>
      <c r="H63">
        <f t="shared" si="2"/>
        <v>1</v>
      </c>
      <c r="I63">
        <f>MAX(G63-P63,0)</f>
        <v>161256.3668058535</v>
      </c>
      <c r="J63">
        <f t="shared" si="3"/>
        <v>262126.98885635493</v>
      </c>
      <c r="K63">
        <f t="shared" si="4"/>
        <v>65531.747214088733</v>
      </c>
      <c r="L63">
        <f>MIN($F$11,K63)</f>
        <v>50000</v>
      </c>
      <c r="M63">
        <f>ABS(L63-K63)</f>
        <v>15531.747214088733</v>
      </c>
      <c r="N63">
        <f>IFERROR(M63/G63,0)</f>
        <v>4.7402206943597404E-2</v>
      </c>
      <c r="O63">
        <f t="shared" si="5"/>
        <v>0.95259779305640258</v>
      </c>
      <c r="P63">
        <f>IF(E63&gt;$F$6,VLOOKUP(E63-$F$6,E$17:G$558,3,FALSE),0)</f>
        <v>166402.36926459015</v>
      </c>
      <c r="Q63">
        <f>IF(E63&gt;$F$7,VLOOKUP(E63-$F$7,E$17:F$558,2,FALSE),0)</f>
        <v>56003.54078949114</v>
      </c>
      <c r="R63">
        <f t="shared" si="6"/>
        <v>7339.8552830255649</v>
      </c>
      <c r="S63">
        <f t="shared" si="7"/>
        <v>29.359421132102263</v>
      </c>
      <c r="T63">
        <f t="shared" si="8"/>
        <v>7310.4958618934625</v>
      </c>
      <c r="U63">
        <f t="shared" si="13"/>
        <v>224.01416315796456</v>
      </c>
      <c r="V63">
        <f t="shared" si="14"/>
        <v>55779.52662633318</v>
      </c>
      <c r="W63">
        <f t="shared" si="9"/>
        <v>54883.469973701314</v>
      </c>
      <c r="X63">
        <f>$F$5-F63</f>
        <v>7616337.7231400656</v>
      </c>
      <c r="Y63">
        <f t="shared" si="10"/>
        <v>7999775.9858368421</v>
      </c>
      <c r="Z63">
        <f>Y63-F63-Q63</f>
        <v>7560110.1681874162</v>
      </c>
      <c r="AA63">
        <f t="shared" si="11"/>
        <v>0.94504023382306834</v>
      </c>
      <c r="AB63" t="e">
        <f>#REF!</f>
        <v>#REF!</v>
      </c>
      <c r="AC63">
        <f>$F$5-F63</f>
        <v>7616337.7231400656</v>
      </c>
      <c r="AD63" t="e">
        <f>AB63*P63</f>
        <v>#REF!</v>
      </c>
      <c r="AE63">
        <f>P63*$F$4*MAX(AA63,0)</f>
        <v>54962.6987541251</v>
      </c>
      <c r="AF63" s="1" t="e">
        <f>MAX(#REF!*AA63,0)</f>
        <v>#REF!</v>
      </c>
      <c r="AG63" t="e">
        <f t="shared" si="16"/>
        <v>#REF!</v>
      </c>
    </row>
    <row r="64" spans="3:33" x14ac:dyDescent="0.35">
      <c r="C64">
        <f t="shared" si="12"/>
        <v>0.14325802162246606</v>
      </c>
      <c r="D64">
        <v>47</v>
      </c>
      <c r="E64">
        <f t="shared" si="1"/>
        <v>47</v>
      </c>
      <c r="F64">
        <f>F63+AE63</f>
        <v>438624.97561405989</v>
      </c>
      <c r="G64">
        <f>F64-Q64</f>
        <v>374170.21766700479</v>
      </c>
      <c r="H64">
        <f t="shared" si="2"/>
        <v>1</v>
      </c>
      <c r="I64">
        <f>MAX(G64-P64,0)</f>
        <v>183356.7360987092</v>
      </c>
      <c r="J64">
        <f t="shared" si="3"/>
        <v>299336.17413360387</v>
      </c>
      <c r="K64">
        <f t="shared" si="4"/>
        <v>74834.043533400967</v>
      </c>
      <c r="L64">
        <f>MIN($F$11,K64)</f>
        <v>50000</v>
      </c>
      <c r="M64">
        <f>ABS(L64-K64)</f>
        <v>24834.043533400967</v>
      </c>
      <c r="N64">
        <f>IFERROR(M64/G64,0)</f>
        <v>6.6370978663786079E-2</v>
      </c>
      <c r="O64">
        <f t="shared" si="5"/>
        <v>0.93362902133621395</v>
      </c>
      <c r="P64">
        <f>IF(E64&gt;$F$6,VLOOKUP(E64-$F$6,E$17:G$558,3,FALSE),0)</f>
        <v>190813.4815682956</v>
      </c>
      <c r="Q64">
        <f>IF(E64&gt;$F$7,VLOOKUP(E64-$F$7,E$17:F$558,2,FALSE),0)</f>
        <v>64454.757947055077</v>
      </c>
      <c r="R64">
        <f t="shared" si="6"/>
        <v>8451.2171575639368</v>
      </c>
      <c r="S64">
        <f t="shared" si="7"/>
        <v>33.804868630255754</v>
      </c>
      <c r="T64">
        <f t="shared" si="8"/>
        <v>8417.4122889336813</v>
      </c>
      <c r="U64">
        <f t="shared" si="13"/>
        <v>257.81903178822029</v>
      </c>
      <c r="V64">
        <f t="shared" si="14"/>
        <v>64196.938915266859</v>
      </c>
      <c r="W64">
        <f t="shared" si="9"/>
        <v>63165.662788113972</v>
      </c>
      <c r="X64">
        <f>$F$5-F64</f>
        <v>7561375.0243859403</v>
      </c>
      <c r="Y64">
        <f t="shared" si="10"/>
        <v>7999742.180968212</v>
      </c>
      <c r="Z64">
        <f>Y64-F64-Q64</f>
        <v>7496662.4474070976</v>
      </c>
      <c r="AA64">
        <f t="shared" si="11"/>
        <v>0.93711300662189256</v>
      </c>
      <c r="AB64" t="e">
        <f>#REF!</f>
        <v>#REF!</v>
      </c>
      <c r="AC64">
        <f>$F$5-F64</f>
        <v>7561375.0243859403</v>
      </c>
      <c r="AD64" t="e">
        <f>AB64*P64</f>
        <v>#REF!</v>
      </c>
      <c r="AE64">
        <f>P64*$F$4*MAX(AA64,0)</f>
        <v>62497.013792401573</v>
      </c>
      <c r="AF64" s="1" t="e">
        <f>MAX(#REF!*AA64,0)</f>
        <v>#REF!</v>
      </c>
      <c r="AG64" t="e">
        <f t="shared" si="16"/>
        <v>#REF!</v>
      </c>
    </row>
    <row r="65" spans="3:34" x14ac:dyDescent="0.35">
      <c r="C65">
        <f t="shared" si="12"/>
        <v>0.14248393791281017</v>
      </c>
      <c r="D65">
        <v>48</v>
      </c>
      <c r="E65">
        <f t="shared" si="1"/>
        <v>48</v>
      </c>
      <c r="F65">
        <f>F64+AE64</f>
        <v>501121.98940646148</v>
      </c>
      <c r="G65">
        <f>F65-Q65</f>
        <v>426993.28184398328</v>
      </c>
      <c r="H65">
        <f t="shared" si="2"/>
        <v>1</v>
      </c>
      <c r="I65">
        <f>MAX(G65-P65,0)</f>
        <v>208262.96350249479</v>
      </c>
      <c r="J65">
        <f t="shared" si="3"/>
        <v>341594.62547518662</v>
      </c>
      <c r="K65">
        <f t="shared" si="4"/>
        <v>85398.656368796655</v>
      </c>
      <c r="L65">
        <f>MIN($F$11,K65)</f>
        <v>50000</v>
      </c>
      <c r="M65">
        <f>ABS(L65-K65)</f>
        <v>35398.656368796655</v>
      </c>
      <c r="N65">
        <f>IFERROR(M65/G65,0)</f>
        <v>8.2902138918735435E-2</v>
      </c>
      <c r="O65">
        <f t="shared" si="5"/>
        <v>0.91709786108126456</v>
      </c>
      <c r="P65">
        <f>IF(E65&gt;$F$6,VLOOKUP(E65-$F$6,E$17:G$558,3,FALSE),0)</f>
        <v>218730.31834148848</v>
      </c>
      <c r="Q65">
        <f>IF(E65&gt;$F$7,VLOOKUP(E65-$F$7,E$17:F$558,2,FALSE),0)</f>
        <v>74128.707562478201</v>
      </c>
      <c r="R65">
        <f t="shared" si="6"/>
        <v>9673.9496154231238</v>
      </c>
      <c r="S65">
        <f t="shared" si="7"/>
        <v>38.695798461692497</v>
      </c>
      <c r="T65">
        <f t="shared" si="8"/>
        <v>9635.2538169614309</v>
      </c>
      <c r="U65">
        <f t="shared" si="13"/>
        <v>296.51483024991279</v>
      </c>
      <c r="V65">
        <f t="shared" si="14"/>
        <v>73832.192732228286</v>
      </c>
      <c r="W65">
        <f t="shared" si="9"/>
        <v>72646.133411228642</v>
      </c>
      <c r="X65">
        <f>$F$5-F65</f>
        <v>7498878.0105935382</v>
      </c>
      <c r="Y65">
        <f t="shared" si="10"/>
        <v>7999703.4851697497</v>
      </c>
      <c r="Z65">
        <f>Y65-F65-Q65</f>
        <v>7424452.7882008096</v>
      </c>
      <c r="AA65">
        <f t="shared" si="11"/>
        <v>0.92809099761817815</v>
      </c>
      <c r="AB65" t="e">
        <f>#REF!</f>
        <v>#REF!</v>
      </c>
      <c r="AC65">
        <f>$F$5-F65</f>
        <v>7498878.0105935382</v>
      </c>
      <c r="AD65" t="e">
        <f>AB65*P65</f>
        <v>#REF!</v>
      </c>
      <c r="AE65">
        <f>P65*$F$4*MAX(AA65,0)</f>
        <v>70950.880637285009</v>
      </c>
      <c r="AF65" s="1" t="e">
        <f>MAX(#REF!*AA65,0)</f>
        <v>#REF!</v>
      </c>
      <c r="AG65" t="e">
        <f t="shared" si="16"/>
        <v>#REF!</v>
      </c>
    </row>
    <row r="66" spans="3:34" x14ac:dyDescent="0.35">
      <c r="C66">
        <f t="shared" si="12"/>
        <v>0.1415840496668696</v>
      </c>
      <c r="D66">
        <v>49</v>
      </c>
      <c r="E66">
        <f t="shared" si="1"/>
        <v>49</v>
      </c>
      <c r="F66">
        <f>F65+AE65</f>
        <v>572072.87004374643</v>
      </c>
      <c r="G66">
        <f>F66-Q66</f>
        <v>486896.68047252845</v>
      </c>
      <c r="H66">
        <f t="shared" si="2"/>
        <v>1</v>
      </c>
      <c r="I66">
        <f>MAX(G66-P66,0)</f>
        <v>236350.20399703702</v>
      </c>
      <c r="J66">
        <f t="shared" si="3"/>
        <v>389517.34437802277</v>
      </c>
      <c r="K66">
        <f t="shared" si="4"/>
        <v>97379.336094505692</v>
      </c>
      <c r="L66">
        <f>MIN($F$11,K66)</f>
        <v>50000</v>
      </c>
      <c r="M66">
        <f>ABS(L66-K66)</f>
        <v>47379.336094505692</v>
      </c>
      <c r="N66">
        <f>IFERROR(M66/G66,0)</f>
        <v>9.7308809023968934E-2</v>
      </c>
      <c r="O66">
        <f t="shared" si="5"/>
        <v>0.90269119097603112</v>
      </c>
      <c r="P66">
        <f>IF(E66&gt;$F$6,VLOOKUP(E66-$F$6,E$17:G$558,3,FALSE),0)</f>
        <v>250546.47647549142</v>
      </c>
      <c r="Q66">
        <f>IF(E66&gt;$F$7,VLOOKUP(E66-$F$7,E$17:F$558,2,FALSE),0)</f>
        <v>85176.189571217983</v>
      </c>
      <c r="R66">
        <f t="shared" si="6"/>
        <v>11047.482008739782</v>
      </c>
      <c r="S66">
        <f t="shared" si="7"/>
        <v>44.189928034959131</v>
      </c>
      <c r="T66">
        <f t="shared" si="8"/>
        <v>11003.292080704823</v>
      </c>
      <c r="U66">
        <f t="shared" si="13"/>
        <v>340.7047582848719</v>
      </c>
      <c r="V66">
        <f t="shared" si="14"/>
        <v>84835.484812933108</v>
      </c>
      <c r="W66">
        <f t="shared" si="9"/>
        <v>83472.66577979362</v>
      </c>
      <c r="X66">
        <f>$F$5-F66</f>
        <v>7427927.1299562538</v>
      </c>
      <c r="Y66">
        <f t="shared" si="10"/>
        <v>7999659.2952417154</v>
      </c>
      <c r="Z66">
        <f>Y66-F66-Q66</f>
        <v>7342410.2356267516</v>
      </c>
      <c r="AA66">
        <f t="shared" si="11"/>
        <v>0.91784036852595674</v>
      </c>
      <c r="AB66" t="e">
        <f>#REF!</f>
        <v>#REF!</v>
      </c>
      <c r="AC66">
        <f>$F$5-F66</f>
        <v>7427927.1299562538</v>
      </c>
      <c r="AD66" t="e">
        <f>AB66*P66</f>
        <v>#REF!</v>
      </c>
      <c r="AE66">
        <f>P66*$F$4*MAX(AA66,0)</f>
        <v>80373.651524269852</v>
      </c>
      <c r="AF66" s="1" t="e">
        <f>MAX(#REF!*AA66,0)</f>
        <v>#REF!</v>
      </c>
      <c r="AG66" t="e">
        <f t="shared" si="16"/>
        <v>#REF!</v>
      </c>
    </row>
    <row r="67" spans="3:34" x14ac:dyDescent="0.35">
      <c r="C67">
        <f t="shared" si="12"/>
        <v>0.14049547834373557</v>
      </c>
      <c r="D67">
        <v>50</v>
      </c>
      <c r="E67">
        <f t="shared" si="1"/>
        <v>50</v>
      </c>
      <c r="F67">
        <f>F66+AE66</f>
        <v>652446.52156801627</v>
      </c>
      <c r="G67">
        <f>F67-Q67</f>
        <v>554654.01613351773</v>
      </c>
      <c r="H67">
        <f t="shared" si="2"/>
        <v>1</v>
      </c>
      <c r="I67">
        <f>MAX(G67-P67,0)</f>
        <v>267954.76900482806</v>
      </c>
      <c r="J67">
        <f t="shared" si="3"/>
        <v>443723.21290681418</v>
      </c>
      <c r="K67">
        <f t="shared" si="4"/>
        <v>110930.80322670355</v>
      </c>
      <c r="L67">
        <f>MIN($F$11,K67)</f>
        <v>50000</v>
      </c>
      <c r="M67">
        <f>ABS(L67-K67)</f>
        <v>60930.803226703545</v>
      </c>
      <c r="N67">
        <f>IFERROR(M67/G67,0)</f>
        <v>0.10985371322369751</v>
      </c>
      <c r="O67">
        <f t="shared" si="5"/>
        <v>0.89014628677630248</v>
      </c>
      <c r="P67">
        <f>IF(E67&gt;$F$6,VLOOKUP(E67-$F$6,E$17:G$558,3,FALSE),0)</f>
        <v>286699.24712868966</v>
      </c>
      <c r="Q67">
        <f>IF(E67&gt;$F$7,VLOOKUP(E67-$F$7,E$17:F$558,2,FALSE),0)</f>
        <v>97792.50543449854</v>
      </c>
      <c r="R67">
        <f t="shared" si="6"/>
        <v>12616.315863280557</v>
      </c>
      <c r="S67">
        <f t="shared" si="7"/>
        <v>50.465263453122233</v>
      </c>
      <c r="T67">
        <f t="shared" si="8"/>
        <v>12565.850599827434</v>
      </c>
      <c r="U67">
        <f t="shared" si="13"/>
        <v>391.17002173799415</v>
      </c>
      <c r="V67">
        <f t="shared" si="14"/>
        <v>97401.335412760542</v>
      </c>
      <c r="W67">
        <f t="shared" si="9"/>
        <v>95836.655325808562</v>
      </c>
      <c r="X67">
        <f>$F$5-F67</f>
        <v>7347553.4784319839</v>
      </c>
      <c r="Y67">
        <f t="shared" si="10"/>
        <v>7999608.8299782621</v>
      </c>
      <c r="Z67">
        <f>Y67-F67-Q67</f>
        <v>7249369.8029757477</v>
      </c>
      <c r="AA67">
        <f t="shared" si="11"/>
        <v>0.90621553591582893</v>
      </c>
      <c r="AB67" t="e">
        <f>#REF!</f>
        <v>#REF!</v>
      </c>
      <c r="AC67">
        <f>$F$5-F67</f>
        <v>7347553.4784319839</v>
      </c>
      <c r="AD67" t="e">
        <f>AB67*P67</f>
        <v>#REF!</v>
      </c>
      <c r="AE67">
        <f>P67*$F$4*MAX(AA67,0)</f>
        <v>90806.367061228535</v>
      </c>
      <c r="AF67" s="1" t="e">
        <f>MAX(#REF!*AA67,0)</f>
        <v>#REF!</v>
      </c>
      <c r="AG67" t="e">
        <f t="shared" si="16"/>
        <v>#REF!</v>
      </c>
    </row>
    <row r="68" spans="3:34" x14ac:dyDescent="0.35">
      <c r="C68">
        <f t="shared" si="12"/>
        <v>0.13917825302063797</v>
      </c>
      <c r="D68">
        <v>51</v>
      </c>
      <c r="E68">
        <f t="shared" si="1"/>
        <v>51</v>
      </c>
      <c r="F68">
        <f>F67+AE67</f>
        <v>743252.88862924476</v>
      </c>
      <c r="G68">
        <f>F68-Q68</f>
        <v>631030.4730637233</v>
      </c>
      <c r="H68">
        <f t="shared" si="2"/>
        <v>1</v>
      </c>
      <c r="I68">
        <f>MAX(G68-P68,0)</f>
        <v>303371.73699327966</v>
      </c>
      <c r="J68">
        <f t="shared" si="3"/>
        <v>504824.37845097866</v>
      </c>
      <c r="K68">
        <f t="shared" si="4"/>
        <v>126206.09461274467</v>
      </c>
      <c r="L68">
        <f>MIN($F$11,K68)</f>
        <v>50000</v>
      </c>
      <c r="M68">
        <f>ABS(L68-K68)</f>
        <v>76206.094612744666</v>
      </c>
      <c r="N68">
        <f>IFERROR(M68/G68,0)</f>
        <v>0.12076452384740721</v>
      </c>
      <c r="O68">
        <f t="shared" si="5"/>
        <v>0.87923547615259279</v>
      </c>
      <c r="P68">
        <f>IF(E68&gt;$F$6,VLOOKUP(E68-$F$6,E$17:G$558,3,FALSE),0)</f>
        <v>327658.73607044364</v>
      </c>
      <c r="Q68">
        <f>IF(E68&gt;$F$7,VLOOKUP(E68-$F$7,E$17:F$558,2,FALSE),0)</f>
        <v>112222.41556552144</v>
      </c>
      <c r="R68">
        <f t="shared" si="6"/>
        <v>14429.910131022902</v>
      </c>
      <c r="S68">
        <f t="shared" si="7"/>
        <v>57.719640524091609</v>
      </c>
      <c r="T68">
        <f t="shared" si="8"/>
        <v>14372.19049049881</v>
      </c>
      <c r="U68">
        <f t="shared" si="13"/>
        <v>448.88966226208578</v>
      </c>
      <c r="V68">
        <f t="shared" si="14"/>
        <v>111773.52590325935</v>
      </c>
      <c r="W68">
        <f t="shared" si="9"/>
        <v>109977.96725421101</v>
      </c>
      <c r="X68">
        <f>$F$5-F68</f>
        <v>7256747.1113707554</v>
      </c>
      <c r="Y68">
        <f t="shared" si="10"/>
        <v>7999551.1103377379</v>
      </c>
      <c r="Z68">
        <f>Y68-F68-Q68</f>
        <v>7144075.8061429719</v>
      </c>
      <c r="AA68">
        <f t="shared" si="11"/>
        <v>0.89305958641988747</v>
      </c>
      <c r="AB68" t="e">
        <f>#REF!</f>
        <v>#REF!</v>
      </c>
      <c r="AC68">
        <f>$F$5-F68</f>
        <v>7256747.1113707554</v>
      </c>
      <c r="AD68" t="e">
        <f>AB68*P68</f>
        <v>#REF!</v>
      </c>
      <c r="AE68">
        <f>P68*$F$4*MAX(AA68,0)</f>
        <v>102272.86767566408</v>
      </c>
      <c r="AF68" s="1" t="e">
        <f>MAX(#REF!*AA68,0)</f>
        <v>#REF!</v>
      </c>
      <c r="AG68" t="e">
        <f t="shared" si="16"/>
        <v>#REF!</v>
      </c>
    </row>
    <row r="69" spans="3:34" x14ac:dyDescent="0.35">
      <c r="C69">
        <f t="shared" si="12"/>
        <v>0.1376017089745622</v>
      </c>
      <c r="D69">
        <v>52</v>
      </c>
      <c r="E69">
        <f t="shared" si="1"/>
        <v>52</v>
      </c>
      <c r="F69">
        <f>F68+AE68</f>
        <v>845525.75630490878</v>
      </c>
      <c r="G69">
        <f>F69-Q69</f>
        <v>716757.7361084267</v>
      </c>
      <c r="H69">
        <f t="shared" si="2"/>
        <v>1</v>
      </c>
      <c r="I69">
        <f>MAX(G69-P69,0)</f>
        <v>342587.51844142191</v>
      </c>
      <c r="J69">
        <f t="shared" si="3"/>
        <v>573406.18888674141</v>
      </c>
      <c r="K69">
        <f t="shared" si="4"/>
        <v>143351.54722168535</v>
      </c>
      <c r="L69">
        <f>MIN($F$11,K69)</f>
        <v>50000</v>
      </c>
      <c r="M69">
        <f>ABS(L69-K69)</f>
        <v>93351.547221685352</v>
      </c>
      <c r="N69">
        <f>IFERROR(M69/G69,0)</f>
        <v>0.13024142261586097</v>
      </c>
      <c r="O69">
        <f t="shared" si="5"/>
        <v>0.86975857738413898</v>
      </c>
      <c r="P69">
        <f>IF(E69&gt;$F$6,VLOOKUP(E69-$F$6,E$17:G$558,3,FALSE),0)</f>
        <v>374170.21766700479</v>
      </c>
      <c r="Q69">
        <f>IF(E69&gt;$F$7,VLOOKUP(E69-$F$7,E$17:F$558,2,FALSE),0)</f>
        <v>128768.02019648206</v>
      </c>
      <c r="R69">
        <f t="shared" si="6"/>
        <v>16545.604630960617</v>
      </c>
      <c r="S69">
        <f t="shared" si="7"/>
        <v>66.182418523842472</v>
      </c>
      <c r="T69">
        <f t="shared" si="8"/>
        <v>16479.422212436773</v>
      </c>
      <c r="U69">
        <f t="shared" si="13"/>
        <v>515.07208078592828</v>
      </c>
      <c r="V69">
        <f t="shared" si="14"/>
        <v>128252.94811569611</v>
      </c>
      <c r="W69">
        <f t="shared" si="9"/>
        <v>126192.65979255241</v>
      </c>
      <c r="X69">
        <f>$F$5-F69</f>
        <v>7154474.2436950915</v>
      </c>
      <c r="Y69">
        <f t="shared" si="10"/>
        <v>7999484.9279192137</v>
      </c>
      <c r="Z69">
        <f>Y69-F69-Q69</f>
        <v>7025191.1514178235</v>
      </c>
      <c r="AA69">
        <f t="shared" si="11"/>
        <v>0.87820543631490799</v>
      </c>
      <c r="AB69" t="e">
        <f>#REF!</f>
        <v>#REF!</v>
      </c>
      <c r="AC69">
        <f>$F$5-F69</f>
        <v>7154474.2436950915</v>
      </c>
      <c r="AD69" t="e">
        <f>AB69*P69</f>
        <v>#REF!</v>
      </c>
      <c r="AE69">
        <f>P69*$F$4*MAX(AA69,0)</f>
        <v>114848.03867210844</v>
      </c>
      <c r="AF69" s="1" t="e">
        <f>MAX(#REF!*AA69,0)</f>
        <v>#REF!</v>
      </c>
      <c r="AG69" t="e">
        <f t="shared" si="16"/>
        <v>#REF!</v>
      </c>
    </row>
    <row r="70" spans="3:34" x14ac:dyDescent="0.35">
      <c r="C70">
        <f t="shared" si="12"/>
        <v>0.13583032546993468</v>
      </c>
      <c r="D70">
        <v>53</v>
      </c>
      <c r="E70">
        <f t="shared" si="1"/>
        <v>53</v>
      </c>
      <c r="F70">
        <f>F69+AE69</f>
        <v>960373.79497701721</v>
      </c>
      <c r="G70">
        <f>F70-Q70</f>
        <v>812635.51153382193</v>
      </c>
      <c r="H70">
        <f t="shared" si="2"/>
        <v>1</v>
      </c>
      <c r="I70">
        <f>MAX(G70-P70,0)</f>
        <v>385642.22968983866</v>
      </c>
      <c r="J70">
        <f t="shared" si="3"/>
        <v>650108.40922705759</v>
      </c>
      <c r="K70">
        <f t="shared" si="4"/>
        <v>162527.1023067644</v>
      </c>
      <c r="L70">
        <f>MIN($F$11,K70)</f>
        <v>50000</v>
      </c>
      <c r="M70">
        <f>ABS(L70-K70)</f>
        <v>112527.1023067644</v>
      </c>
      <c r="N70">
        <f>IFERROR(M70/G70,0)</f>
        <v>0.13847180034548737</v>
      </c>
      <c r="O70">
        <f t="shared" si="5"/>
        <v>0.86152819965451266</v>
      </c>
      <c r="P70">
        <f>IF(E70&gt;$F$6,VLOOKUP(E70-$F$6,E$17:G$558,3,FALSE),0)</f>
        <v>426993.28184398328</v>
      </c>
      <c r="Q70">
        <f>IF(E70&gt;$F$7,VLOOKUP(E70-$F$7,E$17:F$558,2,FALSE),0)</f>
        <v>147738.28344319534</v>
      </c>
      <c r="R70">
        <f t="shared" si="6"/>
        <v>18970.263246713279</v>
      </c>
      <c r="S70">
        <f t="shared" si="7"/>
        <v>75.881052986853121</v>
      </c>
      <c r="T70">
        <f t="shared" si="8"/>
        <v>18894.382193726426</v>
      </c>
      <c r="U70">
        <f t="shared" si="13"/>
        <v>590.95313377278137</v>
      </c>
      <c r="V70">
        <f t="shared" si="14"/>
        <v>147147.33030942254</v>
      </c>
      <c r="W70">
        <f t="shared" si="9"/>
        <v>144783.51777433144</v>
      </c>
      <c r="X70">
        <f>$F$5-F70</f>
        <v>7039626.2050229833</v>
      </c>
      <c r="Y70">
        <f t="shared" si="10"/>
        <v>7999409.0468662269</v>
      </c>
      <c r="Z70">
        <f>Y70-F70-Q70</f>
        <v>6891296.9684460144</v>
      </c>
      <c r="AA70">
        <f t="shared" si="11"/>
        <v>0.86147575753057459</v>
      </c>
      <c r="AB70" t="e">
        <f>#REF!</f>
        <v>#REF!</v>
      </c>
      <c r="AC70">
        <f>$F$5-F70</f>
        <v>7039626.2050229833</v>
      </c>
      <c r="AD70" t="e">
        <f>AB70*P70</f>
        <v>#REF!</v>
      </c>
      <c r="AE70">
        <f>P70*$F$4*MAX(AA70,0)</f>
        <v>128564.87971409514</v>
      </c>
      <c r="AF70" s="1" t="e">
        <f>MAX(#REF!*AA70,0)</f>
        <v>#REF!</v>
      </c>
      <c r="AG70" t="e">
        <f t="shared" si="16"/>
        <v>#REF!</v>
      </c>
    </row>
    <row r="71" spans="3:34" x14ac:dyDescent="0.35">
      <c r="C71">
        <f t="shared" si="12"/>
        <v>0.13386962491742263</v>
      </c>
      <c r="D71">
        <v>54</v>
      </c>
      <c r="E71">
        <f t="shared" si="1"/>
        <v>54</v>
      </c>
      <c r="F71">
        <f>F70+AE70</f>
        <v>1088938.6746911122</v>
      </c>
      <c r="G71">
        <f>F71-Q71</f>
        <v>919478.92708996544</v>
      </c>
      <c r="H71">
        <f t="shared" si="2"/>
        <v>1</v>
      </c>
      <c r="I71">
        <f>MAX(G71-P71,0)</f>
        <v>432582.24661743699</v>
      </c>
      <c r="J71">
        <f t="shared" si="3"/>
        <v>735583.14167197235</v>
      </c>
      <c r="K71">
        <f t="shared" si="4"/>
        <v>183895.78541799309</v>
      </c>
      <c r="L71">
        <f>MIN($F$11,K71)</f>
        <v>50000</v>
      </c>
      <c r="M71">
        <f>ABS(L71-K71)</f>
        <v>133895.78541799309</v>
      </c>
      <c r="N71">
        <f>IFERROR(M71/G71,0)</f>
        <v>0.14562137475162842</v>
      </c>
      <c r="O71">
        <f t="shared" si="5"/>
        <v>0.8543786252483716</v>
      </c>
      <c r="P71">
        <f>IF(E71&gt;$F$6,VLOOKUP(E71-$F$6,E$17:G$558,3,FALSE),0)</f>
        <v>486896.68047252845</v>
      </c>
      <c r="Q71">
        <f>IF(E71&gt;$F$7,VLOOKUP(E71-$F$7,E$17:F$558,2,FALSE),0)</f>
        <v>169459.74760114687</v>
      </c>
      <c r="R71">
        <f t="shared" si="6"/>
        <v>21721.46415795153</v>
      </c>
      <c r="S71">
        <f t="shared" si="7"/>
        <v>86.885856631806135</v>
      </c>
      <c r="T71">
        <f t="shared" si="8"/>
        <v>21634.578301319725</v>
      </c>
      <c r="U71">
        <f t="shared" si="13"/>
        <v>677.83899040458755</v>
      </c>
      <c r="V71">
        <f t="shared" si="14"/>
        <v>168781.90861074228</v>
      </c>
      <c r="W71">
        <f t="shared" si="9"/>
        <v>166070.55264912391</v>
      </c>
      <c r="X71">
        <f>$F$5-F71</f>
        <v>6911061.3253088873</v>
      </c>
      <c r="Y71">
        <f t="shared" si="10"/>
        <v>7999322.1610095957</v>
      </c>
      <c r="Z71">
        <f>Y71-F71-Q71</f>
        <v>6740923.7387173371</v>
      </c>
      <c r="AA71">
        <f t="shared" si="11"/>
        <v>0.84268686809165394</v>
      </c>
      <c r="AB71" t="e">
        <f>#REF!</f>
        <v>#REF!</v>
      </c>
      <c r="AC71">
        <f>$F$5-F71</f>
        <v>6911061.3253088873</v>
      </c>
      <c r="AD71" t="e">
        <f>AB71*P71</f>
        <v>#REF!</v>
      </c>
      <c r="AE71">
        <f>P71*$F$4*MAX(AA71,0)</f>
        <v>143404.00648048724</v>
      </c>
      <c r="AF71" s="1" t="e">
        <f>MAX(#REF!*AA71,0)</f>
        <v>#REF!</v>
      </c>
      <c r="AG71" t="e">
        <f t="shared" si="16"/>
        <v>#REF!</v>
      </c>
    </row>
    <row r="72" spans="3:34" x14ac:dyDescent="0.35">
      <c r="C72">
        <f t="shared" si="12"/>
        <v>0.13169153581689547</v>
      </c>
      <c r="D72">
        <v>55</v>
      </c>
      <c r="E72">
        <f t="shared" si="1"/>
        <v>55</v>
      </c>
      <c r="F72">
        <f>F71+AE71</f>
        <v>1232342.6811715995</v>
      </c>
      <c r="G72">
        <f>F72-Q72</f>
        <v>1037933.1172529174</v>
      </c>
      <c r="H72">
        <f t="shared" si="2"/>
        <v>1</v>
      </c>
      <c r="I72">
        <f>MAX(G72-P72,0)</f>
        <v>483279.10111939965</v>
      </c>
      <c r="J72">
        <f t="shared" si="3"/>
        <v>830346.49380233395</v>
      </c>
      <c r="K72">
        <f t="shared" si="4"/>
        <v>207586.62345058349</v>
      </c>
      <c r="L72">
        <f>MIN($F$11,K72)</f>
        <v>50000</v>
      </c>
      <c r="M72">
        <f>ABS(L72-K72)</f>
        <v>157586.62345058349</v>
      </c>
      <c r="N72">
        <f>IFERROR(M72/G72,0)</f>
        <v>0.1518273391908582</v>
      </c>
      <c r="O72">
        <f t="shared" si="5"/>
        <v>0.84817266080914178</v>
      </c>
      <c r="P72">
        <f>IF(E72&gt;$F$6,VLOOKUP(E72-$F$6,E$17:G$558,3,FALSE),0)</f>
        <v>554654.01613351773</v>
      </c>
      <c r="Q72">
        <f>IF(E72&gt;$F$7,VLOOKUP(E72-$F$7,E$17:F$558,2,FALSE),0)</f>
        <v>194409.56391868214</v>
      </c>
      <c r="R72">
        <f t="shared" si="6"/>
        <v>24949.816317535267</v>
      </c>
      <c r="S72">
        <f t="shared" si="7"/>
        <v>99.799265270141078</v>
      </c>
      <c r="T72">
        <f t="shared" si="8"/>
        <v>24850.017052265128</v>
      </c>
      <c r="U72">
        <f t="shared" si="13"/>
        <v>777.63825567472861</v>
      </c>
      <c r="V72">
        <f t="shared" si="14"/>
        <v>193631.92566300739</v>
      </c>
      <c r="W72">
        <f t="shared" si="9"/>
        <v>190521.37264030849</v>
      </c>
      <c r="X72">
        <f>$F$5-F72</f>
        <v>6767657.3188284002</v>
      </c>
      <c r="Y72">
        <f t="shared" si="10"/>
        <v>7999222.3617443256</v>
      </c>
      <c r="Z72">
        <f>Y72-F72-Q72</f>
        <v>6572470.116654044</v>
      </c>
      <c r="AA72">
        <f t="shared" si="11"/>
        <v>0.82163863178580754</v>
      </c>
      <c r="AB72" t="e">
        <f>#REF!</f>
        <v>#REF!</v>
      </c>
      <c r="AC72">
        <f>$F$5-F72</f>
        <v>6767657.3188284002</v>
      </c>
      <c r="AD72" t="e">
        <f>AB72*P72</f>
        <v>#REF!</v>
      </c>
      <c r="AE72">
        <f>P72*$F$4*MAX(AA72,0)</f>
        <v>159280.0039664917</v>
      </c>
      <c r="AF72" s="1" t="e">
        <f>MAX(#REF!*AA72,0)</f>
        <v>#REF!</v>
      </c>
      <c r="AG72" t="e">
        <f t="shared" si="16"/>
        <v>#REF!</v>
      </c>
    </row>
    <row r="73" spans="3:34" x14ac:dyDescent="0.35">
      <c r="C73">
        <f t="shared" si="12"/>
        <v>0.12924976664369256</v>
      </c>
      <c r="D73">
        <v>56</v>
      </c>
      <c r="E73">
        <f t="shared" si="1"/>
        <v>56</v>
      </c>
      <c r="F73">
        <f>F72+AE72</f>
        <v>1391622.6851380912</v>
      </c>
      <c r="G73">
        <f>F73-Q73</f>
        <v>1168636.9987432715</v>
      </c>
      <c r="H73">
        <f t="shared" si="2"/>
        <v>1</v>
      </c>
      <c r="I73">
        <f>MAX(G73-P73,0)</f>
        <v>537606.52567954815</v>
      </c>
      <c r="J73">
        <f t="shared" si="3"/>
        <v>934909.59899461723</v>
      </c>
      <c r="K73">
        <f t="shared" si="4"/>
        <v>233727.39974865431</v>
      </c>
      <c r="L73">
        <f>MIN($F$11,K73)</f>
        <v>50000</v>
      </c>
      <c r="M73">
        <f>ABS(L73-K73)</f>
        <v>183727.39974865431</v>
      </c>
      <c r="N73">
        <f>IFERROR(M73/G73,0)</f>
        <v>0.157215114655989</v>
      </c>
      <c r="O73">
        <f t="shared" si="5"/>
        <v>0.84278488534401097</v>
      </c>
      <c r="P73">
        <f>IF(E73&gt;$F$6,VLOOKUP(E73-$F$6,E$17:G$558,3,FALSE),0)</f>
        <v>631030.4730637233</v>
      </c>
      <c r="Q73">
        <f>IF(E73&gt;$F$7,VLOOKUP(E73-$F$7,E$17:F$558,2,FALSE),0)</f>
        <v>222985.68639481976</v>
      </c>
      <c r="R73">
        <f t="shared" si="6"/>
        <v>28576.122476137622</v>
      </c>
      <c r="S73">
        <f t="shared" si="7"/>
        <v>114.30448990455051</v>
      </c>
      <c r="T73">
        <f t="shared" si="8"/>
        <v>28461.817986233073</v>
      </c>
      <c r="U73">
        <f t="shared" si="13"/>
        <v>891.94274557927906</v>
      </c>
      <c r="V73">
        <f t="shared" si="14"/>
        <v>222093.74364924047</v>
      </c>
      <c r="W73">
        <f t="shared" si="9"/>
        <v>218525.97266692336</v>
      </c>
      <c r="X73">
        <f>$F$5-F73</f>
        <v>6608377.3148619086</v>
      </c>
      <c r="Y73">
        <f t="shared" si="10"/>
        <v>7999108.0572544206</v>
      </c>
      <c r="Z73">
        <f>Y73-F73-Q73</f>
        <v>6384499.6857215092</v>
      </c>
      <c r="AA73">
        <f t="shared" si="11"/>
        <v>0.79815144888952749</v>
      </c>
      <c r="AB73" t="e">
        <f>#REF!</f>
        <v>#REF!</v>
      </c>
      <c r="AC73">
        <f>$F$5-F73</f>
        <v>6608377.3148619086</v>
      </c>
      <c r="AD73" t="e">
        <f>AB73*P73</f>
        <v>#REF!</v>
      </c>
      <c r="AE73">
        <f>P73*$F$4*MAX(AA73,0)</f>
        <v>176032.91623982962</v>
      </c>
      <c r="AF73" s="1" t="e">
        <f>MAX(#REF!*AA73,0)</f>
        <v>#REF!</v>
      </c>
      <c r="AG73" t="e">
        <f t="shared" si="16"/>
        <v>#REF!</v>
      </c>
      <c r="AH73" s="2"/>
    </row>
    <row r="74" spans="3:34" x14ac:dyDescent="0.35">
      <c r="C74">
        <f t="shared" si="12"/>
        <v>0.12649471593110864</v>
      </c>
      <c r="D74">
        <v>57</v>
      </c>
      <c r="E74">
        <f t="shared" si="1"/>
        <v>57</v>
      </c>
      <c r="F74">
        <f>F73+AE73</f>
        <v>1567655.6013779207</v>
      </c>
      <c r="G74">
        <f>F74-Q74</f>
        <v>1312013.3188981942</v>
      </c>
      <c r="H74">
        <f t="shared" si="2"/>
        <v>1</v>
      </c>
      <c r="I74">
        <f>MAX(G74-P74,0)</f>
        <v>595255.58278976753</v>
      </c>
      <c r="J74">
        <f t="shared" si="3"/>
        <v>1049610.6551185555</v>
      </c>
      <c r="K74">
        <f t="shared" si="4"/>
        <v>262402.66377963888</v>
      </c>
      <c r="L74">
        <f>MIN($F$11,K74)</f>
        <v>50000</v>
      </c>
      <c r="M74">
        <f>ABS(L74-K74)</f>
        <v>212402.66377963888</v>
      </c>
      <c r="N74">
        <f>IFERROR(M74/G74,0)</f>
        <v>0.16189063077348248</v>
      </c>
      <c r="O74">
        <f t="shared" si="5"/>
        <v>0.83810936922651758</v>
      </c>
      <c r="P74">
        <f>IF(E74&gt;$F$6,VLOOKUP(E74-$F$6,E$17:G$558,3,FALSE),0)</f>
        <v>716757.7361084267</v>
      </c>
      <c r="Q74">
        <f>IF(E74&gt;$F$7,VLOOKUP(E74-$F$7,E$17:F$558,2,FALSE),0)</f>
        <v>255642.28247972648</v>
      </c>
      <c r="R74">
        <f t="shared" si="6"/>
        <v>32656.59608490672</v>
      </c>
      <c r="S74">
        <f t="shared" si="7"/>
        <v>130.6263843396269</v>
      </c>
      <c r="T74">
        <f t="shared" si="8"/>
        <v>32525.969700567093</v>
      </c>
      <c r="U74">
        <f t="shared" si="13"/>
        <v>1022.5691299189059</v>
      </c>
      <c r="V74">
        <f t="shared" si="14"/>
        <v>254619.71334980757</v>
      </c>
      <c r="W74">
        <f t="shared" si="9"/>
        <v>250529.43683013195</v>
      </c>
      <c r="X74">
        <f>$F$5-F74</f>
        <v>6432344.3986220788</v>
      </c>
      <c r="Y74">
        <f t="shared" si="10"/>
        <v>7998977.4308700813</v>
      </c>
      <c r="Z74">
        <f>Y74-F74-Q74</f>
        <v>6175679.5470124343</v>
      </c>
      <c r="AA74">
        <f t="shared" si="11"/>
        <v>0.77205862879159048</v>
      </c>
      <c r="AB74" t="e">
        <f>#REF!</f>
        <v>#REF!</v>
      </c>
      <c r="AC74">
        <f>$F$5-F74</f>
        <v>6432344.3986220788</v>
      </c>
      <c r="AD74" t="e">
        <f>AB74*P74</f>
        <v>#REF!</v>
      </c>
      <c r="AE74">
        <f>P74*$F$4*MAX(AA74,0)</f>
        <v>193410.88643144461</v>
      </c>
      <c r="AF74" s="1" t="e">
        <f>MAX(#REF!*AA74,0)</f>
        <v>#REF!</v>
      </c>
      <c r="AG74" t="e">
        <f t="shared" si="16"/>
        <v>#REF!</v>
      </c>
    </row>
    <row r="75" spans="3:34" x14ac:dyDescent="0.35">
      <c r="C75">
        <f t="shared" si="12"/>
        <v>0.1233758781338468</v>
      </c>
      <c r="D75">
        <v>58</v>
      </c>
      <c r="E75">
        <f t="shared" si="1"/>
        <v>58</v>
      </c>
      <c r="F75">
        <f>F74+AE74</f>
        <v>1761066.4878093654</v>
      </c>
      <c r="G75">
        <f>F75-Q75</f>
        <v>1468161.4456596998</v>
      </c>
      <c r="H75">
        <f t="shared" si="2"/>
        <v>1</v>
      </c>
      <c r="I75">
        <f>MAX(G75-P75,0)</f>
        <v>655525.93412587792</v>
      </c>
      <c r="J75">
        <f t="shared" si="3"/>
        <v>1174529.15652776</v>
      </c>
      <c r="K75">
        <f t="shared" si="4"/>
        <v>293632.28913193999</v>
      </c>
      <c r="L75">
        <f>MIN($F$11,K75)</f>
        <v>50000</v>
      </c>
      <c r="M75">
        <f>ABS(L75-K75)</f>
        <v>243632.28913193999</v>
      </c>
      <c r="N75">
        <f>IFERROR(M75/G75,0)</f>
        <v>0.16594379988126368</v>
      </c>
      <c r="O75">
        <f t="shared" si="5"/>
        <v>0.83405620011873638</v>
      </c>
      <c r="P75">
        <f>IF(E75&gt;$F$6,VLOOKUP(E75-$F$6,E$17:G$558,3,FALSE),0)</f>
        <v>812635.51153382193</v>
      </c>
      <c r="Q75">
        <f>IF(E75&gt;$F$7,VLOOKUP(E75-$F$7,E$17:F$558,2,FALSE),0)</f>
        <v>292905.04214966542</v>
      </c>
      <c r="R75">
        <f t="shared" si="6"/>
        <v>37262.75966993894</v>
      </c>
      <c r="S75">
        <f t="shared" si="7"/>
        <v>149.05103867975578</v>
      </c>
      <c r="T75">
        <f t="shared" si="8"/>
        <v>37113.708631259185</v>
      </c>
      <c r="U75">
        <f t="shared" si="13"/>
        <v>1171.6201685986616</v>
      </c>
      <c r="V75">
        <f t="shared" si="14"/>
        <v>291733.42198106676</v>
      </c>
      <c r="W75">
        <f t="shared" si="9"/>
        <v>287046.94130667212</v>
      </c>
      <c r="X75">
        <f>$F$5-F75</f>
        <v>6238933.5121906344</v>
      </c>
      <c r="Y75">
        <f t="shared" si="10"/>
        <v>7998828.3798314016</v>
      </c>
      <c r="Z75">
        <f>Y75-F75-Q75</f>
        <v>5944856.8498723703</v>
      </c>
      <c r="AA75">
        <f t="shared" si="11"/>
        <v>0.74321595208393199</v>
      </c>
      <c r="AB75" t="e">
        <f>#REF!</f>
        <v>#REF!</v>
      </c>
      <c r="AC75">
        <f>$F$5-F75</f>
        <v>6238933.5121906344</v>
      </c>
      <c r="AD75" t="e">
        <f>AB75*P75</f>
        <v>#REF!</v>
      </c>
      <c r="AE75">
        <f>P75*$F$4*MAX(AA75,0)</f>
        <v>211090.68270592406</v>
      </c>
      <c r="AF75" s="1" t="e">
        <f>MAX(#REF!*AA75,0)</f>
        <v>#REF!</v>
      </c>
      <c r="AG75" t="e">
        <f t="shared" si="16"/>
        <v>#REF!</v>
      </c>
    </row>
    <row r="76" spans="3:34" x14ac:dyDescent="0.35">
      <c r="C76">
        <f t="shared" si="12"/>
        <v>0.11986525447344418</v>
      </c>
      <c r="D76">
        <v>59</v>
      </c>
      <c r="E76">
        <f t="shared" si="1"/>
        <v>59</v>
      </c>
      <c r="F76">
        <f>F75+AE75</f>
        <v>1972157.1705152895</v>
      </c>
      <c r="G76">
        <f>F76-Q76</f>
        <v>1636794.2378801343</v>
      </c>
      <c r="H76">
        <f t="shared" si="2"/>
        <v>1</v>
      </c>
      <c r="I76">
        <f>MAX(G76-P76,0)</f>
        <v>717315.31079016882</v>
      </c>
      <c r="J76">
        <f t="shared" si="3"/>
        <v>1309435.3903041075</v>
      </c>
      <c r="K76">
        <f t="shared" si="4"/>
        <v>327358.84757602686</v>
      </c>
      <c r="L76">
        <f>MIN($F$11,K76)</f>
        <v>50000</v>
      </c>
      <c r="M76">
        <f>ABS(L76-K76)</f>
        <v>277358.84757602686</v>
      </c>
      <c r="N76">
        <f>IFERROR(M76/G76,0)</f>
        <v>0.16945248288217546</v>
      </c>
      <c r="O76">
        <f t="shared" si="5"/>
        <v>0.83054751711782449</v>
      </c>
      <c r="P76">
        <f>IF(E76&gt;$F$6,VLOOKUP(E76-$F$6,E$17:G$558,3,FALSE),0)</f>
        <v>919478.92708996544</v>
      </c>
      <c r="Q76">
        <f>IF(E76&gt;$F$7,VLOOKUP(E76-$F$7,E$17:F$558,2,FALSE),0)</f>
        <v>335362.93263515522</v>
      </c>
      <c r="R76">
        <f t="shared" si="6"/>
        <v>42457.890485489799</v>
      </c>
      <c r="S76">
        <f t="shared" si="7"/>
        <v>169.83156194195919</v>
      </c>
      <c r="T76">
        <f t="shared" si="8"/>
        <v>42288.05892354784</v>
      </c>
      <c r="U76">
        <f t="shared" si="13"/>
        <v>1341.4517305406207</v>
      </c>
      <c r="V76">
        <f t="shared" si="14"/>
        <v>334021.48090461461</v>
      </c>
      <c r="W76">
        <f t="shared" si="9"/>
        <v>328655.67398245208</v>
      </c>
      <c r="X76">
        <f>$F$5-F76</f>
        <v>6027842.8294847105</v>
      </c>
      <c r="Y76">
        <f t="shared" si="10"/>
        <v>7998658.548269459</v>
      </c>
      <c r="Z76">
        <f>Y76-F76-Q76</f>
        <v>5691138.445119014</v>
      </c>
      <c r="AA76">
        <f t="shared" si="11"/>
        <v>0.7115116129504383</v>
      </c>
      <c r="AB76" t="e">
        <f>#REF!</f>
        <v>#REF!</v>
      </c>
      <c r="AC76">
        <f>$F$5-F76</f>
        <v>6027842.8294847105</v>
      </c>
      <c r="AD76" t="e">
        <f>AB76*P76</f>
        <v>#REF!</v>
      </c>
      <c r="AE76">
        <f>P76*$F$4*MAX(AA76,0)</f>
        <v>228655.69277648797</v>
      </c>
      <c r="AF76" s="1" t="e">
        <f>MAX(#REF!*AA76,0)</f>
        <v>#REF!</v>
      </c>
      <c r="AG76" t="e">
        <f t="shared" si="16"/>
        <v>#REF!</v>
      </c>
    </row>
    <row r="77" spans="3:34" x14ac:dyDescent="0.35">
      <c r="C77">
        <f t="shared" si="12"/>
        <v>0.11594192197001443</v>
      </c>
      <c r="D77">
        <v>60</v>
      </c>
      <c r="E77">
        <f t="shared" si="1"/>
        <v>60</v>
      </c>
      <c r="F77">
        <f>F76+AE76</f>
        <v>2200812.8632917777</v>
      </c>
      <c r="G77">
        <f>F77-Q77</f>
        <v>1817150.5864318428</v>
      </c>
      <c r="H77">
        <f t="shared" si="2"/>
        <v>1</v>
      </c>
      <c r="I77">
        <f>MAX(G77-P77,0)</f>
        <v>779217.46917892538</v>
      </c>
      <c r="J77">
        <f t="shared" si="3"/>
        <v>1453720.4691454743</v>
      </c>
      <c r="K77">
        <f t="shared" si="4"/>
        <v>363430.11728636856</v>
      </c>
      <c r="L77">
        <f>MIN($F$11,K77)</f>
        <v>50000</v>
      </c>
      <c r="M77">
        <f>ABS(L77-K77)</f>
        <v>313430.11728636856</v>
      </c>
      <c r="N77">
        <f>IFERROR(M77/G77,0)</f>
        <v>0.17248439376827873</v>
      </c>
      <c r="O77">
        <f t="shared" si="5"/>
        <v>0.82751560623172127</v>
      </c>
      <c r="P77">
        <f>IF(E77&gt;$F$6,VLOOKUP(E77-$F$6,E$17:G$558,3,FALSE),0)</f>
        <v>1037933.1172529174</v>
      </c>
      <c r="Q77">
        <f>IF(E77&gt;$F$7,VLOOKUP(E77-$F$7,E$17:F$558,2,FALSE),0)</f>
        <v>383662.27685993479</v>
      </c>
      <c r="R77">
        <f t="shared" si="6"/>
        <v>48299.344224779576</v>
      </c>
      <c r="S77">
        <f t="shared" si="7"/>
        <v>193.19737689911832</v>
      </c>
      <c r="T77">
        <f t="shared" si="8"/>
        <v>48106.14684788046</v>
      </c>
      <c r="U77">
        <f t="shared" si="13"/>
        <v>1534.6491074397391</v>
      </c>
      <c r="V77">
        <f t="shared" si="14"/>
        <v>382127.62775249506</v>
      </c>
      <c r="W77">
        <f t="shared" si="9"/>
        <v>375989.03132273606</v>
      </c>
      <c r="X77">
        <f>$F$5-F77</f>
        <v>5799187.1367082223</v>
      </c>
      <c r="Y77">
        <f t="shared" si="10"/>
        <v>7998465.3508925606</v>
      </c>
      <c r="Z77">
        <f>Y77-F77-Q77</f>
        <v>5413990.2107408484</v>
      </c>
      <c r="AA77">
        <f t="shared" si="11"/>
        <v>0.67687862273938504</v>
      </c>
      <c r="AB77" t="e">
        <f>#REF!</f>
        <v>#REF!</v>
      </c>
      <c r="AC77">
        <f>$F$5-F77</f>
        <v>5799187.1367082223</v>
      </c>
      <c r="AD77" t="e">
        <f>AB77*P77</f>
        <v>#REF!</v>
      </c>
      <c r="AE77">
        <f>P77*$F$4*MAX(AA77,0)</f>
        <v>245549.13732913774</v>
      </c>
      <c r="AF77" s="1" t="e">
        <f>MAX(#REF!*AA77,0)</f>
        <v>#REF!</v>
      </c>
      <c r="AG77" t="e">
        <f t="shared" si="16"/>
        <v>#REF!</v>
      </c>
    </row>
    <row r="78" spans="3:34" x14ac:dyDescent="0.35">
      <c r="C78">
        <f t="shared" si="12"/>
        <v>0.11157202024067944</v>
      </c>
      <c r="D78">
        <v>61</v>
      </c>
      <c r="E78">
        <f t="shared" si="1"/>
        <v>61</v>
      </c>
      <c r="F78">
        <f>F77+AE77</f>
        <v>2446362.0006209156</v>
      </c>
      <c r="G78">
        <f>F78-Q78</f>
        <v>2007737.0250068556</v>
      </c>
      <c r="H78">
        <f t="shared" si="2"/>
        <v>1</v>
      </c>
      <c r="I78">
        <f>MAX(G78-P78,0)</f>
        <v>839100.02626358415</v>
      </c>
      <c r="J78">
        <f t="shared" si="3"/>
        <v>1606189.6200054847</v>
      </c>
      <c r="K78">
        <f t="shared" si="4"/>
        <v>401547.40500137117</v>
      </c>
      <c r="L78">
        <f>MIN($F$11,K78)</f>
        <v>50000</v>
      </c>
      <c r="M78">
        <f>ABS(L78-K78)</f>
        <v>351547.40500137117</v>
      </c>
      <c r="N78">
        <f>IFERROR(M78/G78,0)</f>
        <v>0.17509634011962835</v>
      </c>
      <c r="O78">
        <f t="shared" si="5"/>
        <v>0.82490365988037162</v>
      </c>
      <c r="P78">
        <f>IF(E78&gt;$F$6,VLOOKUP(E78-$F$6,E$17:G$558,3,FALSE),0)</f>
        <v>1168636.9987432715</v>
      </c>
      <c r="Q78">
        <f>IF(E78&gt;$F$7,VLOOKUP(E78-$F$7,E$17:F$558,2,FALSE),0)</f>
        <v>438624.97561405989</v>
      </c>
      <c r="R78">
        <f t="shared" si="6"/>
        <v>54962.6987541251</v>
      </c>
      <c r="S78">
        <f t="shared" si="7"/>
        <v>219.85079501650043</v>
      </c>
      <c r="T78">
        <f t="shared" si="8"/>
        <v>54742.8479591086</v>
      </c>
      <c r="U78">
        <f t="shared" si="13"/>
        <v>1754.4999024562394</v>
      </c>
      <c r="V78">
        <f t="shared" si="14"/>
        <v>436870.47571160365</v>
      </c>
      <c r="W78">
        <f t="shared" si="9"/>
        <v>429852.47610177868</v>
      </c>
      <c r="X78">
        <f>$F$5-F78</f>
        <v>5553637.9993790844</v>
      </c>
      <c r="Y78">
        <f t="shared" si="10"/>
        <v>7998245.5000975439</v>
      </c>
      <c r="Z78">
        <f>Y78-F78-Q78</f>
        <v>5113258.5238625687</v>
      </c>
      <c r="AA78">
        <f t="shared" si="11"/>
        <v>0.63929752141269092</v>
      </c>
      <c r="AB78" t="e">
        <f>#REF!</f>
        <v>#REF!</v>
      </c>
      <c r="AC78">
        <f>$F$5-F78</f>
        <v>5553637.9993790844</v>
      </c>
      <c r="AD78" t="e">
        <f>AB78*P78</f>
        <v>#REF!</v>
      </c>
      <c r="AE78">
        <f>P78*$F$4*MAX(AA78,0)</f>
        <v>261120.45729427267</v>
      </c>
      <c r="AF78" s="1" t="e">
        <f>MAX(#REF!*AA78,0)</f>
        <v>#REF!</v>
      </c>
      <c r="AG78" t="e">
        <f t="shared" si="16"/>
        <v>#REF!</v>
      </c>
    </row>
    <row r="79" spans="3:34" x14ac:dyDescent="0.35">
      <c r="C79">
        <f t="shared" si="12"/>
        <v>0.1067382739054961</v>
      </c>
      <c r="D79">
        <v>62</v>
      </c>
      <c r="E79">
        <f t="shared" si="1"/>
        <v>62</v>
      </c>
      <c r="F79">
        <f>F78+AE78</f>
        <v>2707482.4579151883</v>
      </c>
      <c r="G79">
        <f>F79-Q79</f>
        <v>2206360.4685087269</v>
      </c>
      <c r="H79">
        <f t="shared" si="2"/>
        <v>1</v>
      </c>
      <c r="I79">
        <f>MAX(G79-P79,0)</f>
        <v>894347.14961053268</v>
      </c>
      <c r="J79">
        <f t="shared" si="3"/>
        <v>1765088.3748069815</v>
      </c>
      <c r="K79">
        <f t="shared" si="4"/>
        <v>441272.09370174538</v>
      </c>
      <c r="L79">
        <f>MIN($F$11,K79)</f>
        <v>50000</v>
      </c>
      <c r="M79">
        <f>ABS(L79-K79)</f>
        <v>391272.09370174538</v>
      </c>
      <c r="N79">
        <f>IFERROR(M79/G79,0)</f>
        <v>0.1773382451717897</v>
      </c>
      <c r="O79">
        <f t="shared" si="5"/>
        <v>0.82266175482821025</v>
      </c>
      <c r="P79">
        <f>IF(E79&gt;$F$6,VLOOKUP(E79-$F$6,E$17:G$558,3,FALSE),0)</f>
        <v>1312013.3188981942</v>
      </c>
      <c r="Q79">
        <f>IF(E79&gt;$F$7,VLOOKUP(E79-$F$7,E$17:F$558,2,FALSE),0)</f>
        <v>501121.98940646148</v>
      </c>
      <c r="R79">
        <f t="shared" si="6"/>
        <v>62497.013792401587</v>
      </c>
      <c r="S79">
        <f t="shared" si="7"/>
        <v>249.98805516960638</v>
      </c>
      <c r="T79">
        <f t="shared" si="8"/>
        <v>62247.025737231983</v>
      </c>
      <c r="U79">
        <f t="shared" si="13"/>
        <v>2004.4879576258459</v>
      </c>
      <c r="V79">
        <f t="shared" si="14"/>
        <v>499117.50144883565</v>
      </c>
      <c r="W79">
        <f t="shared" si="9"/>
        <v>491099.54961833224</v>
      </c>
      <c r="X79">
        <f>$F$5-F79</f>
        <v>5292517.5420848113</v>
      </c>
      <c r="Y79">
        <f t="shared" si="10"/>
        <v>7997995.5120423744</v>
      </c>
      <c r="Z79">
        <f>Y79-F79-Q79</f>
        <v>4789391.0647207247</v>
      </c>
      <c r="AA79">
        <f t="shared" si="11"/>
        <v>0.59882392500839277</v>
      </c>
      <c r="AB79" t="e">
        <f>#REF!</f>
        <v>#REF!</v>
      </c>
      <c r="AC79">
        <f>$F$5-F79</f>
        <v>5292517.5420848113</v>
      </c>
      <c r="AD79" t="e">
        <f>AB79*P79</f>
        <v>#REF!</v>
      </c>
      <c r="AE79">
        <f>P79*$F$4*MAX(AA79,0)</f>
        <v>274596.90152721276</v>
      </c>
      <c r="AF79" s="1" t="e">
        <f>MAX(#REF!*AA79,0)</f>
        <v>#REF!</v>
      </c>
      <c r="AG79" t="e">
        <f t="shared" si="16"/>
        <v>#REF!</v>
      </c>
    </row>
    <row r="80" spans="3:34" x14ac:dyDescent="0.35">
      <c r="C80">
        <f t="shared" si="12"/>
        <v>0.10142148870602753</v>
      </c>
      <c r="D80">
        <v>63</v>
      </c>
      <c r="E80">
        <f t="shared" si="1"/>
        <v>63</v>
      </c>
      <c r="F80">
        <f>F79+AE79</f>
        <v>2982079.3594424012</v>
      </c>
      <c r="G80">
        <f>F80-Q80</f>
        <v>2410006.4893986546</v>
      </c>
      <c r="H80">
        <f t="shared" si="2"/>
        <v>1</v>
      </c>
      <c r="I80">
        <f>MAX(G80-P80,0)</f>
        <v>941845.0437389547</v>
      </c>
      <c r="J80">
        <f t="shared" si="3"/>
        <v>1928005.1915189237</v>
      </c>
      <c r="K80">
        <f t="shared" si="4"/>
        <v>482001.29787973093</v>
      </c>
      <c r="L80">
        <f>MIN($F$11,K80)</f>
        <v>50000</v>
      </c>
      <c r="M80">
        <f>ABS(L80-K80)</f>
        <v>432001.29787973093</v>
      </c>
      <c r="N80">
        <f>IFERROR(M80/G80,0)</f>
        <v>0.17925316789811799</v>
      </c>
      <c r="O80">
        <f t="shared" si="5"/>
        <v>0.82074683210188204</v>
      </c>
      <c r="P80">
        <f>IF(E80&gt;$F$6,VLOOKUP(E80-$F$6,E$17:G$558,3,FALSE),0)</f>
        <v>1468161.4456596998</v>
      </c>
      <c r="Q80">
        <f>IF(E80&gt;$F$7,VLOOKUP(E80-$F$7,E$17:F$558,2,FALSE),0)</f>
        <v>572072.87004374643</v>
      </c>
      <c r="R80">
        <f t="shared" si="6"/>
        <v>70950.88063728495</v>
      </c>
      <c r="S80">
        <f t="shared" si="7"/>
        <v>283.80352254913981</v>
      </c>
      <c r="T80">
        <f t="shared" si="8"/>
        <v>70667.077114735817</v>
      </c>
      <c r="U80">
        <f t="shared" si="13"/>
        <v>2288.2914801749857</v>
      </c>
      <c r="V80">
        <f t="shared" si="14"/>
        <v>569784.57856357144</v>
      </c>
      <c r="W80">
        <f t="shared" si="9"/>
        <v>560631.4126428715</v>
      </c>
      <c r="X80">
        <f>$F$5-F80</f>
        <v>5017920.6405575983</v>
      </c>
      <c r="Y80">
        <f t="shared" si="10"/>
        <v>7997711.7085198248</v>
      </c>
      <c r="Z80">
        <f>Y80-F80-Q80</f>
        <v>4443559.4790336778</v>
      </c>
      <c r="AA80">
        <f t="shared" si="11"/>
        <v>0.55560385782598665</v>
      </c>
      <c r="AB80" t="e">
        <f>#REF!</f>
        <v>#REF!</v>
      </c>
      <c r="AC80">
        <f>$F$5-F80</f>
        <v>5017920.6405575983</v>
      </c>
      <c r="AD80" t="e">
        <f>AB80*P80</f>
        <v>#REF!</v>
      </c>
      <c r="AE80">
        <f>P80*$F$4*MAX(AA80,0)</f>
        <v>285100.06276897097</v>
      </c>
      <c r="AF80" s="1" t="e">
        <f>MAX(#REF!*AA80,0)</f>
        <v>#REF!</v>
      </c>
      <c r="AG80" t="e">
        <f t="shared" si="16"/>
        <v>#REF!</v>
      </c>
    </row>
    <row r="81" spans="3:33" x14ac:dyDescent="0.35">
      <c r="C81">
        <f t="shared" si="12"/>
        <v>9.5604451929233697E-2</v>
      </c>
      <c r="D81">
        <v>64</v>
      </c>
      <c r="E81">
        <f t="shared" si="1"/>
        <v>64</v>
      </c>
      <c r="F81">
        <f>F80+AE80</f>
        <v>3267179.4222113723</v>
      </c>
      <c r="G81">
        <f>F81-Q81</f>
        <v>2614732.9006433561</v>
      </c>
      <c r="H81">
        <f t="shared" si="2"/>
        <v>1</v>
      </c>
      <c r="I81">
        <f>MAX(G81-P81,0)</f>
        <v>977938.66276322189</v>
      </c>
      <c r="J81">
        <f t="shared" si="3"/>
        <v>2091786.320514685</v>
      </c>
      <c r="K81">
        <f t="shared" si="4"/>
        <v>522946.58012867125</v>
      </c>
      <c r="L81">
        <f>MIN($F$11,K81)</f>
        <v>50000</v>
      </c>
      <c r="M81">
        <f>ABS(L81-K81)</f>
        <v>472946.58012867125</v>
      </c>
      <c r="N81">
        <f>IFERROR(M81/G81,0)</f>
        <v>0.18087758792200248</v>
      </c>
      <c r="O81">
        <f t="shared" si="5"/>
        <v>0.81912241207799752</v>
      </c>
      <c r="P81">
        <f>IF(E81&gt;$F$6,VLOOKUP(E81-$F$6,E$17:G$558,3,FALSE),0)</f>
        <v>1636794.2378801343</v>
      </c>
      <c r="Q81">
        <f>IF(E81&gt;$F$7,VLOOKUP(E81-$F$7,E$17:F$558,2,FALSE),0)</f>
        <v>652446.52156801627</v>
      </c>
      <c r="R81">
        <f t="shared" si="6"/>
        <v>80373.651524269837</v>
      </c>
      <c r="S81">
        <f t="shared" si="7"/>
        <v>321.49460609707938</v>
      </c>
      <c r="T81">
        <f t="shared" si="8"/>
        <v>80052.156918172754</v>
      </c>
      <c r="U81">
        <f t="shared" si="13"/>
        <v>2609.7860862720649</v>
      </c>
      <c r="V81">
        <f t="shared" si="14"/>
        <v>649836.73548174417</v>
      </c>
      <c r="W81">
        <f t="shared" si="9"/>
        <v>639397.59113665589</v>
      </c>
      <c r="X81">
        <f>$F$5-F81</f>
        <v>4732820.5777886277</v>
      </c>
      <c r="Y81">
        <f t="shared" si="10"/>
        <v>7997390.2139137276</v>
      </c>
      <c r="Z81">
        <f>Y81-F81-Q81</f>
        <v>4077764.2701343391</v>
      </c>
      <c r="AA81">
        <f t="shared" si="11"/>
        <v>0.50988687072439109</v>
      </c>
      <c r="AB81" t="e">
        <f>#REF!</f>
        <v>#REF!</v>
      </c>
      <c r="AC81">
        <f>$F$5-F81</f>
        <v>4732820.5777886277</v>
      </c>
      <c r="AD81" t="e">
        <f>AB81*P81</f>
        <v>#REF!</v>
      </c>
      <c r="AE81">
        <f>P81*$F$4*MAX(AA81,0)</f>
        <v>291693.10397994512</v>
      </c>
      <c r="AF81" s="1" t="e">
        <f>MAX(#REF!*AA81,0)</f>
        <v>#REF!</v>
      </c>
      <c r="AG81" t="e">
        <f t="shared" si="16"/>
        <v>#REF!</v>
      </c>
    </row>
    <row r="82" spans="3:33" x14ac:dyDescent="0.35">
      <c r="C82">
        <f t="shared" si="12"/>
        <v>8.9279793450252054E-2</v>
      </c>
      <c r="D82">
        <v>65</v>
      </c>
      <c r="E82">
        <f t="shared" si="1"/>
        <v>65</v>
      </c>
      <c r="F82">
        <f>F81+AE81</f>
        <v>3558872.5261913175</v>
      </c>
      <c r="G82">
        <f>F82-Q82</f>
        <v>2815619.6375620728</v>
      </c>
      <c r="H82">
        <f t="shared" si="2"/>
        <v>1</v>
      </c>
      <c r="I82">
        <f>MAX(G82-P82,0)</f>
        <v>998469.05113023007</v>
      </c>
      <c r="J82">
        <f t="shared" si="3"/>
        <v>2252495.7100496585</v>
      </c>
      <c r="K82">
        <f t="shared" si="4"/>
        <v>563123.92751241464</v>
      </c>
      <c r="L82">
        <f>MIN($F$11,K82)</f>
        <v>50000</v>
      </c>
      <c r="M82">
        <f>ABS(L82-K82)</f>
        <v>513123.92751241464</v>
      </c>
      <c r="N82">
        <f>IFERROR(M82/G82,0)</f>
        <v>0.1822419195643582</v>
      </c>
      <c r="O82">
        <f t="shared" si="5"/>
        <v>0.8177580804356418</v>
      </c>
      <c r="P82">
        <f>IF(E82&gt;$F$6,VLOOKUP(E82-$F$6,E$17:G$558,3,FALSE),0)</f>
        <v>1817150.5864318428</v>
      </c>
      <c r="Q82">
        <f>IF(E82&gt;$F$7,VLOOKUP(E82-$F$7,E$17:F$558,2,FALSE),0)</f>
        <v>743252.88862924476</v>
      </c>
      <c r="R82">
        <f t="shared" si="6"/>
        <v>90806.367061228491</v>
      </c>
      <c r="S82">
        <f t="shared" si="7"/>
        <v>363.225468244914</v>
      </c>
      <c r="T82">
        <f t="shared" si="8"/>
        <v>90443.141592983578</v>
      </c>
      <c r="U82">
        <f t="shared" si="13"/>
        <v>2973.0115545169788</v>
      </c>
      <c r="V82">
        <f t="shared" si="14"/>
        <v>740279.87707472779</v>
      </c>
      <c r="W82">
        <f t="shared" si="9"/>
        <v>728387.8308566598</v>
      </c>
      <c r="X82">
        <f>$F$5-F82</f>
        <v>4441127.4738086825</v>
      </c>
      <c r="Y82">
        <f t="shared" si="10"/>
        <v>7997026.9884454831</v>
      </c>
      <c r="Z82">
        <f>Y82-F82-Q82</f>
        <v>3694901.573624921</v>
      </c>
      <c r="AA82">
        <f t="shared" si="11"/>
        <v>0.46203440090467435</v>
      </c>
      <c r="AB82" t="e">
        <f>#REF!</f>
        <v>#REF!</v>
      </c>
      <c r="AC82">
        <f>$F$5-F82</f>
        <v>4441127.4738086825</v>
      </c>
      <c r="AD82" t="e">
        <f>AB82*P82</f>
        <v>#REF!</v>
      </c>
      <c r="AE82">
        <f>P82*$F$4*MAX(AA82,0)</f>
        <v>293442.8121677101</v>
      </c>
      <c r="AF82" s="1" t="e">
        <f>MAX(#REF!*AA82,0)</f>
        <v>#REF!</v>
      </c>
      <c r="AG82" t="e">
        <f t="shared" ref="AG82:AG113" si="17">AD82*AF82</f>
        <v>#REF!</v>
      </c>
    </row>
    <row r="83" spans="3:33" x14ac:dyDescent="0.35">
      <c r="C83">
        <f t="shared" si="12"/>
        <v>8.2453869872588764E-2</v>
      </c>
      <c r="D83">
        <v>66</v>
      </c>
      <c r="E83">
        <f t="shared" ref="E83:E146" si="18">D83</f>
        <v>66</v>
      </c>
      <c r="F83">
        <f>F82+AE82</f>
        <v>3852315.3383590276</v>
      </c>
      <c r="G83">
        <f>F83-Q83</f>
        <v>3006789.5820541186</v>
      </c>
      <c r="H83">
        <f t="shared" ref="H83:H146" si="19">IF(G83&gt;1,1,0)</f>
        <v>1</v>
      </c>
      <c r="I83">
        <f>MAX(G83-P83,0)</f>
        <v>999052.55704726302</v>
      </c>
      <c r="J83">
        <f t="shared" ref="J83:J146" si="20">G83*(1-$F$10)</f>
        <v>2405431.6656432948</v>
      </c>
      <c r="K83">
        <f t="shared" ref="K83:K146" si="21">G83*$F$10</f>
        <v>601357.9164108237</v>
      </c>
      <c r="L83">
        <f>MIN($F$11,K83)</f>
        <v>50000</v>
      </c>
      <c r="M83">
        <f>ABS(L83-K83)</f>
        <v>551357.9164108237</v>
      </c>
      <c r="N83">
        <f>IFERROR(M83/G83,0)</f>
        <v>0.18337096805894809</v>
      </c>
      <c r="O83">
        <f t="shared" ref="O83:O146" si="22">1-N83</f>
        <v>0.81662903194105185</v>
      </c>
      <c r="P83">
        <f>IF(E83&gt;$F$6,VLOOKUP(E83-$F$6,E$17:G$558,3,FALSE),0)</f>
        <v>2007737.0250068556</v>
      </c>
      <c r="Q83">
        <f>IF(E83&gt;$F$7,VLOOKUP(E83-$F$7,E$17:F$558,2,FALSE),0)</f>
        <v>845525.75630490878</v>
      </c>
      <c r="R83">
        <f t="shared" si="6"/>
        <v>102272.86767566402</v>
      </c>
      <c r="S83">
        <f t="shared" ref="S83:S146" si="23">MIN(R83*$F$10,$F$11)*$F$8+MAX($F$10*R83-$F$11,0)*$F$9</f>
        <v>409.09147070265607</v>
      </c>
      <c r="T83">
        <f t="shared" ref="T83:T146" si="24">R83-S83</f>
        <v>101863.77620496137</v>
      </c>
      <c r="U83">
        <f t="shared" si="13"/>
        <v>3382.1030252196347</v>
      </c>
      <c r="V83">
        <f t="shared" si="14"/>
        <v>842143.65327968914</v>
      </c>
      <c r="W83">
        <f t="shared" ref="W83:W146" si="25">Q83*(1-$F$8)</f>
        <v>828615.2411788106</v>
      </c>
      <c r="X83">
        <f>$F$5-F83</f>
        <v>4147684.6616409724</v>
      </c>
      <c r="Y83">
        <f t="shared" ref="Y83:Y146" si="26">$F$5-U83</f>
        <v>7996617.8969747806</v>
      </c>
      <c r="Z83">
        <f>Y83-F83-Q83</f>
        <v>3298776.802310844</v>
      </c>
      <c r="AA83">
        <f t="shared" ref="AA83:AA95" si="27">Z83/Y83</f>
        <v>0.41252149906509999</v>
      </c>
      <c r="AB83" t="e">
        <f>#REF!</f>
        <v>#REF!</v>
      </c>
      <c r="AC83">
        <f>$F$5-F83</f>
        <v>4147684.6616409724</v>
      </c>
      <c r="AD83" t="e">
        <f>AB83*P83</f>
        <v>#REF!</v>
      </c>
      <c r="AE83">
        <f>P83*$F$4*MAX(AA83,0)</f>
        <v>289475.39843892009</v>
      </c>
      <c r="AF83" s="1" t="e">
        <f>MAX(#REF!*AA83,0)</f>
        <v>#REF!</v>
      </c>
      <c r="AG83" t="e">
        <f t="shared" si="17"/>
        <v>#REF!</v>
      </c>
    </row>
    <row r="84" spans="3:33" x14ac:dyDescent="0.35">
      <c r="C84">
        <f t="shared" ref="C84:C111" si="28">(F84-F83)/F83</f>
        <v>7.5143225051308549E-2</v>
      </c>
      <c r="D84">
        <v>67</v>
      </c>
      <c r="E84">
        <f t="shared" si="18"/>
        <v>67</v>
      </c>
      <c r="F84">
        <f>F83+AE83</f>
        <v>4141790.7367979479</v>
      </c>
      <c r="G84">
        <f>F84-Q84</f>
        <v>3181416.9418209307</v>
      </c>
      <c r="H84">
        <f t="shared" si="19"/>
        <v>1</v>
      </c>
      <c r="I84">
        <f>MAX(G84-P84,0)</f>
        <v>975056.47331220377</v>
      </c>
      <c r="J84">
        <f t="shared" si="20"/>
        <v>2545133.5534567446</v>
      </c>
      <c r="K84">
        <f t="shared" si="21"/>
        <v>636283.38836418616</v>
      </c>
      <c r="L84">
        <f>MIN($F$11,K84)</f>
        <v>50000</v>
      </c>
      <c r="M84">
        <f>ABS(L84-K84)</f>
        <v>586283.38836418616</v>
      </c>
      <c r="N84">
        <f>IFERROR(M84/G84,0)</f>
        <v>0.18428373240151863</v>
      </c>
      <c r="O84">
        <f t="shared" si="22"/>
        <v>0.81571626759848137</v>
      </c>
      <c r="P84">
        <f>IF(E84&gt;$F$6,VLOOKUP(E84-$F$6,E$17:G$558,3,FALSE),0)</f>
        <v>2206360.4685087269</v>
      </c>
      <c r="Q84">
        <f>IF(E84&gt;$F$7,VLOOKUP(E84-$F$7,E$17:F$558,2,FALSE),0)</f>
        <v>960373.79497701721</v>
      </c>
      <c r="R84">
        <f t="shared" ref="R84:R147" si="29">Q84-Q83</f>
        <v>114848.03867210844</v>
      </c>
      <c r="S84">
        <f t="shared" si="23"/>
        <v>459.39215468843383</v>
      </c>
      <c r="T84">
        <f t="shared" si="24"/>
        <v>114388.64651742</v>
      </c>
      <c r="U84">
        <f t="shared" ref="U84:U147" si="30">U83+S84</f>
        <v>3841.4951799080686</v>
      </c>
      <c r="V84">
        <f t="shared" ref="V84:V147" si="31">V83+T84</f>
        <v>956532.2997971091</v>
      </c>
      <c r="W84">
        <f t="shared" si="25"/>
        <v>941166.31907747686</v>
      </c>
      <c r="X84">
        <f>$F$5-F84</f>
        <v>3858209.2632020521</v>
      </c>
      <c r="Y84">
        <f t="shared" si="26"/>
        <v>7996158.5048200916</v>
      </c>
      <c r="Z84">
        <f>Y84-F84-Q84</f>
        <v>2893993.9730451265</v>
      </c>
      <c r="AA84">
        <f t="shared" si="27"/>
        <v>0.36192303733106646</v>
      </c>
      <c r="AB84" t="e">
        <f>#REF!</f>
        <v>#REF!</v>
      </c>
      <c r="AC84">
        <f>$F$5-F84</f>
        <v>3858209.2632020521</v>
      </c>
      <c r="AD84" t="e">
        <f>AB84*P84</f>
        <v>#REF!</v>
      </c>
      <c r="AE84">
        <f>P84*$F$4*MAX(AA84,0)</f>
        <v>279094.2831761007</v>
      </c>
      <c r="AF84" s="1" t="e">
        <f>MAX(#REF!*AA84,0)</f>
        <v>#REF!</v>
      </c>
      <c r="AG84" t="e">
        <f t="shared" si="17"/>
        <v>#REF!</v>
      </c>
    </row>
    <row r="85" spans="3:33" x14ac:dyDescent="0.35">
      <c r="C85">
        <f t="shared" si="28"/>
        <v>6.738493103875895E-2</v>
      </c>
      <c r="D85">
        <v>68</v>
      </c>
      <c r="E85">
        <f t="shared" si="18"/>
        <v>68</v>
      </c>
      <c r="F85">
        <f>F84+AE84</f>
        <v>4420885.0199740482</v>
      </c>
      <c r="G85">
        <f>F85-Q85</f>
        <v>3331946.345282936</v>
      </c>
      <c r="H85">
        <f t="shared" si="19"/>
        <v>1</v>
      </c>
      <c r="I85">
        <f>MAX(G85-P85,0)</f>
        <v>921939.85588428145</v>
      </c>
      <c r="J85">
        <f t="shared" si="20"/>
        <v>2665557.076226349</v>
      </c>
      <c r="K85">
        <f t="shared" si="21"/>
        <v>666389.26905658725</v>
      </c>
      <c r="L85">
        <f>MIN($F$11,K85)</f>
        <v>50000</v>
      </c>
      <c r="M85">
        <f>ABS(L85-K85)</f>
        <v>616389.26905658725</v>
      </c>
      <c r="N85">
        <f>IFERROR(M85/G85,0)</f>
        <v>0.18499375595564876</v>
      </c>
      <c r="O85">
        <f t="shared" si="22"/>
        <v>0.81500624404435129</v>
      </c>
      <c r="P85">
        <f>IF(E85&gt;$F$6,VLOOKUP(E85-$F$6,E$17:G$558,3,FALSE),0)</f>
        <v>2410006.4893986546</v>
      </c>
      <c r="Q85">
        <f>IF(E85&gt;$F$7,VLOOKUP(E85-$F$7,E$17:F$558,2,FALSE),0)</f>
        <v>1088938.6746911122</v>
      </c>
      <c r="R85">
        <f t="shared" si="29"/>
        <v>128564.87971409503</v>
      </c>
      <c r="S85">
        <f t="shared" si="23"/>
        <v>514.25951885638017</v>
      </c>
      <c r="T85">
        <f t="shared" si="24"/>
        <v>128050.62019523865</v>
      </c>
      <c r="U85">
        <f t="shared" si="30"/>
        <v>4355.7546987644491</v>
      </c>
      <c r="V85">
        <f t="shared" si="31"/>
        <v>1084582.9199923477</v>
      </c>
      <c r="W85">
        <f t="shared" si="25"/>
        <v>1067159.90119729</v>
      </c>
      <c r="X85">
        <f>$F$5-F85</f>
        <v>3579114.9800259518</v>
      </c>
      <c r="Y85">
        <f t="shared" si="26"/>
        <v>7995644.2453012355</v>
      </c>
      <c r="Z85">
        <f>Y85-F85-Q85</f>
        <v>2485820.550636075</v>
      </c>
      <c r="AA85">
        <f t="shared" si="27"/>
        <v>0.31089684262739753</v>
      </c>
      <c r="AB85" t="e">
        <f>#REF!</f>
        <v>#REF!</v>
      </c>
      <c r="AC85">
        <f>$F$5-F85</f>
        <v>3579114.9800259518</v>
      </c>
      <c r="AD85" t="e">
        <f>AB85*P85</f>
        <v>#REF!</v>
      </c>
      <c r="AE85">
        <f>P85*$F$4*MAX(AA85,0)</f>
        <v>261874.23320139552</v>
      </c>
      <c r="AF85" s="1" t="e">
        <f>MAX(#REF!*AA85,0)</f>
        <v>#REF!</v>
      </c>
      <c r="AG85" t="e">
        <f t="shared" si="17"/>
        <v>#REF!</v>
      </c>
    </row>
    <row r="86" spans="3:33" x14ac:dyDescent="0.35">
      <c r="C86">
        <f t="shared" si="28"/>
        <v>5.9235703262631563E-2</v>
      </c>
      <c r="D86">
        <v>69</v>
      </c>
      <c r="E86">
        <f t="shared" si="18"/>
        <v>69</v>
      </c>
      <c r="F86">
        <f>F85+AE85</f>
        <v>4682759.253175444</v>
      </c>
      <c r="G86">
        <f>F86-Q86</f>
        <v>3450416.5720038442</v>
      </c>
      <c r="H86">
        <f t="shared" si="19"/>
        <v>1</v>
      </c>
      <c r="I86">
        <f>MAX(G86-P86,0)</f>
        <v>835683.67136048805</v>
      </c>
      <c r="J86">
        <f t="shared" si="20"/>
        <v>2760333.2576030754</v>
      </c>
      <c r="K86">
        <f t="shared" si="21"/>
        <v>690083.31440076884</v>
      </c>
      <c r="L86">
        <f>MIN($F$11,K86)</f>
        <v>50000</v>
      </c>
      <c r="M86">
        <f>ABS(L86-K86)</f>
        <v>640083.31440076884</v>
      </c>
      <c r="N86">
        <f>IFERROR(M86/G86,0)</f>
        <v>0.18550899610044411</v>
      </c>
      <c r="O86">
        <f t="shared" si="22"/>
        <v>0.81449100389955587</v>
      </c>
      <c r="P86">
        <f>IF(E86&gt;$F$6,VLOOKUP(E86-$F$6,E$17:G$558,3,FALSE),0)</f>
        <v>2614732.9006433561</v>
      </c>
      <c r="Q86">
        <f>IF(E86&gt;$F$7,VLOOKUP(E86-$F$7,E$17:F$558,2,FALSE),0)</f>
        <v>1232342.6811715995</v>
      </c>
      <c r="R86">
        <f t="shared" si="29"/>
        <v>143404.0064804873</v>
      </c>
      <c r="S86">
        <f t="shared" si="23"/>
        <v>573.61602592194924</v>
      </c>
      <c r="T86">
        <f t="shared" si="24"/>
        <v>142830.39045456535</v>
      </c>
      <c r="U86">
        <f t="shared" si="30"/>
        <v>4929.3707246863987</v>
      </c>
      <c r="V86">
        <f t="shared" si="31"/>
        <v>1227413.3104469131</v>
      </c>
      <c r="W86">
        <f t="shared" si="25"/>
        <v>1207695.8275481674</v>
      </c>
      <c r="X86">
        <f>$F$5-F86</f>
        <v>3317240.746824556</v>
      </c>
      <c r="Y86">
        <f t="shared" si="26"/>
        <v>7995070.6292753136</v>
      </c>
      <c r="Z86">
        <f>Y86-F86-Q86</f>
        <v>2079968.6949282701</v>
      </c>
      <c r="AA86">
        <f t="shared" si="27"/>
        <v>0.26015638777625183</v>
      </c>
      <c r="AB86" t="e">
        <f>#REF!</f>
        <v>#REF!</v>
      </c>
      <c r="AC86">
        <f>$F$5-F86</f>
        <v>3317240.746824556</v>
      </c>
      <c r="AD86" t="e">
        <f>AB86*P86</f>
        <v>#REF!</v>
      </c>
      <c r="AE86">
        <f>P86*$F$4*MAX(AA86,0)</f>
        <v>237749.7508884462</v>
      </c>
      <c r="AF86" s="1" t="e">
        <f>MAX(#REF!*AA86,0)</f>
        <v>#REF!</v>
      </c>
      <c r="AG86" t="e">
        <f t="shared" si="17"/>
        <v>#REF!</v>
      </c>
    </row>
    <row r="87" spans="3:33" x14ac:dyDescent="0.35">
      <c r="C87">
        <f t="shared" si="28"/>
        <v>5.0771294878596405E-2</v>
      </c>
      <c r="D87">
        <v>70</v>
      </c>
      <c r="E87">
        <f t="shared" si="18"/>
        <v>70</v>
      </c>
      <c r="F87">
        <f>F86+AE86</f>
        <v>4920509.0040638903</v>
      </c>
      <c r="G87">
        <f>F87-Q87</f>
        <v>3528886.3189257989</v>
      </c>
      <c r="H87">
        <f t="shared" si="19"/>
        <v>1</v>
      </c>
      <c r="I87">
        <f>MAX(G87-P87,0)</f>
        <v>713266.68136372603</v>
      </c>
      <c r="J87">
        <f t="shared" si="20"/>
        <v>2823109.0551406392</v>
      </c>
      <c r="K87">
        <f t="shared" si="21"/>
        <v>705777.2637851598</v>
      </c>
      <c r="L87">
        <f>MIN($F$11,K87)</f>
        <v>50000</v>
      </c>
      <c r="M87">
        <f>ABS(L87-K87)</f>
        <v>655777.2637851598</v>
      </c>
      <c r="N87">
        <f>IFERROR(M87/G87,0)</f>
        <v>0.18583122393831603</v>
      </c>
      <c r="O87">
        <f t="shared" si="22"/>
        <v>0.81416877606168403</v>
      </c>
      <c r="P87">
        <f>IF(E87&gt;$F$6,VLOOKUP(E87-$F$6,E$17:G$558,3,FALSE),0)</f>
        <v>2815619.6375620728</v>
      </c>
      <c r="Q87">
        <f>IF(E87&gt;$F$7,VLOOKUP(E87-$F$7,E$17:F$558,2,FALSE),0)</f>
        <v>1391622.6851380912</v>
      </c>
      <c r="R87">
        <f t="shared" si="29"/>
        <v>159280.00396649167</v>
      </c>
      <c r="S87">
        <f t="shared" si="23"/>
        <v>637.12001586596671</v>
      </c>
      <c r="T87">
        <f t="shared" si="24"/>
        <v>158642.88395062569</v>
      </c>
      <c r="U87">
        <f t="shared" si="30"/>
        <v>5566.4907405523654</v>
      </c>
      <c r="V87">
        <f t="shared" si="31"/>
        <v>1386056.1943975389</v>
      </c>
      <c r="W87">
        <f t="shared" si="25"/>
        <v>1363790.2314353294</v>
      </c>
      <c r="X87">
        <f>$F$5-F87</f>
        <v>3079490.9959361097</v>
      </c>
      <c r="Y87">
        <f t="shared" si="26"/>
        <v>7994433.5092594475</v>
      </c>
      <c r="Z87">
        <f>Y87-F87-Q87</f>
        <v>1682301.8200574659</v>
      </c>
      <c r="AA87">
        <f t="shared" si="27"/>
        <v>0.21043414997560014</v>
      </c>
      <c r="AB87" t="e">
        <f>#REF!</f>
        <v>#REF!</v>
      </c>
      <c r="AC87">
        <f>$F$5-F87</f>
        <v>3079490.9959361097</v>
      </c>
      <c r="AD87" t="e">
        <f>AB87*P87</f>
        <v>#REF!</v>
      </c>
      <c r="AE87">
        <f>P87*$F$4*MAX(AA87,0)</f>
        <v>207084.90861136868</v>
      </c>
      <c r="AF87" s="1" t="e">
        <f>MAX(#REF!*AA87,0)</f>
        <v>#REF!</v>
      </c>
      <c r="AG87" t="e">
        <f t="shared" si="17"/>
        <v>#REF!</v>
      </c>
    </row>
    <row r="88" spans="3:33" x14ac:dyDescent="0.35">
      <c r="C88">
        <f t="shared" si="28"/>
        <v>4.2086074517968607E-2</v>
      </c>
      <c r="D88">
        <v>71</v>
      </c>
      <c r="E88">
        <f t="shared" si="18"/>
        <v>71</v>
      </c>
      <c r="F88">
        <f>F87+AE87</f>
        <v>5127593.9126752587</v>
      </c>
      <c r="G88">
        <f>F88-Q88</f>
        <v>3559938.311297338</v>
      </c>
      <c r="H88">
        <f t="shared" si="19"/>
        <v>1</v>
      </c>
      <c r="I88">
        <f>MAX(G88-P88,0)</f>
        <v>553148.72924321936</v>
      </c>
      <c r="J88">
        <f t="shared" si="20"/>
        <v>2847950.6490378706</v>
      </c>
      <c r="K88">
        <f t="shared" si="21"/>
        <v>711987.66225946764</v>
      </c>
      <c r="L88">
        <f>MIN($F$11,K88)</f>
        <v>50000</v>
      </c>
      <c r="M88">
        <f>ABS(L88-K88)</f>
        <v>661987.66225946764</v>
      </c>
      <c r="N88">
        <f>IFERROR(M88/G88,0)</f>
        <v>0.18595481280073681</v>
      </c>
      <c r="O88">
        <f t="shared" si="22"/>
        <v>0.81404518719926322</v>
      </c>
      <c r="P88">
        <f>IF(E88&gt;$F$6,VLOOKUP(E88-$F$6,E$17:G$558,3,FALSE),0)</f>
        <v>3006789.5820541186</v>
      </c>
      <c r="Q88">
        <f>IF(E88&gt;$F$7,VLOOKUP(E88-$F$7,E$17:F$558,2,FALSE),0)</f>
        <v>1567655.6013779207</v>
      </c>
      <c r="R88">
        <f t="shared" si="29"/>
        <v>176032.9162398295</v>
      </c>
      <c r="S88">
        <f t="shared" si="23"/>
        <v>704.13166495931807</v>
      </c>
      <c r="T88">
        <f t="shared" si="24"/>
        <v>175328.78457487019</v>
      </c>
      <c r="U88">
        <f t="shared" si="30"/>
        <v>6270.6224055116836</v>
      </c>
      <c r="V88">
        <f t="shared" si="31"/>
        <v>1561384.9789724092</v>
      </c>
      <c r="W88">
        <f t="shared" si="25"/>
        <v>1536302.4893503622</v>
      </c>
      <c r="X88">
        <f>$F$5-F88</f>
        <v>2872406.0873247413</v>
      </c>
      <c r="Y88">
        <f t="shared" si="26"/>
        <v>7993729.3775944887</v>
      </c>
      <c r="Z88">
        <f>Y88-F88-Q88</f>
        <v>1298479.8635413093</v>
      </c>
      <c r="AA88">
        <f t="shared" si="27"/>
        <v>0.16243730581883348</v>
      </c>
      <c r="AB88" t="e">
        <f>#REF!</f>
        <v>#REF!</v>
      </c>
      <c r="AC88">
        <f>$F$5-F88</f>
        <v>2872406.0873247413</v>
      </c>
      <c r="AD88" t="e">
        <f>AB88*P88</f>
        <v>#REF!</v>
      </c>
      <c r="AE88">
        <f>P88*$F$4*MAX(AA88,0)</f>
        <v>170705.32142381981</v>
      </c>
      <c r="AF88" s="1" t="e">
        <f>MAX(#REF!*AA88,0)</f>
        <v>#REF!</v>
      </c>
      <c r="AG88" t="e">
        <f t="shared" si="17"/>
        <v>#REF!</v>
      </c>
    </row>
    <row r="89" spans="3:33" x14ac:dyDescent="0.35">
      <c r="C89">
        <f t="shared" si="28"/>
        <v>3.3291505593265054E-2</v>
      </c>
      <c r="D89">
        <v>72</v>
      </c>
      <c r="E89">
        <f t="shared" si="18"/>
        <v>72</v>
      </c>
      <c r="F89">
        <f>F88+AE88</f>
        <v>5298299.2340990789</v>
      </c>
      <c r="G89">
        <f>F89-Q89</f>
        <v>3537232.7462897133</v>
      </c>
      <c r="H89">
        <f t="shared" si="19"/>
        <v>1</v>
      </c>
      <c r="I89">
        <f>MAX(G89-P89,0)</f>
        <v>355815.80446878262</v>
      </c>
      <c r="J89">
        <f t="shared" si="20"/>
        <v>2829786.1970317708</v>
      </c>
      <c r="K89">
        <f t="shared" si="21"/>
        <v>707446.54925794271</v>
      </c>
      <c r="L89">
        <f>MIN($F$11,K89)</f>
        <v>50000</v>
      </c>
      <c r="M89">
        <f>ABS(L89-K89)</f>
        <v>657446.54925794271</v>
      </c>
      <c r="N89">
        <f>IFERROR(M89/G89,0)</f>
        <v>0.18586465647406264</v>
      </c>
      <c r="O89">
        <f t="shared" si="22"/>
        <v>0.81413534352593731</v>
      </c>
      <c r="P89">
        <f>IF(E89&gt;$F$6,VLOOKUP(E89-$F$6,E$17:G$558,3,FALSE),0)</f>
        <v>3181416.9418209307</v>
      </c>
      <c r="Q89">
        <f>IF(E89&gt;$F$7,VLOOKUP(E89-$F$7,E$17:F$558,2,FALSE),0)</f>
        <v>1761066.4878093654</v>
      </c>
      <c r="R89">
        <f t="shared" si="29"/>
        <v>193410.88643144467</v>
      </c>
      <c r="S89">
        <f t="shared" si="23"/>
        <v>773.64354572577872</v>
      </c>
      <c r="T89">
        <f t="shared" si="24"/>
        <v>192637.24288571888</v>
      </c>
      <c r="U89">
        <f t="shared" si="30"/>
        <v>7044.2659512374621</v>
      </c>
      <c r="V89">
        <f t="shared" si="31"/>
        <v>1754022.221858128</v>
      </c>
      <c r="W89">
        <f t="shared" si="25"/>
        <v>1725845.1580531781</v>
      </c>
      <c r="X89">
        <f>$F$5-F89</f>
        <v>2701700.7659009211</v>
      </c>
      <c r="Y89">
        <f t="shared" si="26"/>
        <v>7992955.7340487624</v>
      </c>
      <c r="Z89">
        <f>Y89-F89-Q89</f>
        <v>933590.01214031805</v>
      </c>
      <c r="AA89">
        <f t="shared" si="27"/>
        <v>0.11680159920858414</v>
      </c>
      <c r="AB89" t="e">
        <f>#REF!</f>
        <v>#REF!</v>
      </c>
      <c r="AC89">
        <f>$F$5-F89</f>
        <v>2701700.7659009211</v>
      </c>
      <c r="AD89" t="e">
        <f>AB89*P89</f>
        <v>#REF!</v>
      </c>
      <c r="AE89">
        <f>P89*$F$4*MAX(AA89,0)</f>
        <v>129875.61696208912</v>
      </c>
      <c r="AF89" s="1" t="e">
        <f>MAX(#REF!*AA89,0)</f>
        <v>#REF!</v>
      </c>
      <c r="AG89" t="e">
        <f t="shared" si="17"/>
        <v>#REF!</v>
      </c>
    </row>
    <row r="90" spans="3:33" x14ac:dyDescent="0.35">
      <c r="C90">
        <f t="shared" si="28"/>
        <v>2.4512699495383108E-2</v>
      </c>
      <c r="D90">
        <v>73</v>
      </c>
      <c r="E90">
        <f t="shared" si="18"/>
        <v>73</v>
      </c>
      <c r="F90">
        <f>F89+AE89</f>
        <v>5428174.8510611681</v>
      </c>
      <c r="G90">
        <f>F90-Q90</f>
        <v>3456017.6805458786</v>
      </c>
      <c r="H90">
        <f t="shared" si="19"/>
        <v>1</v>
      </c>
      <c r="I90">
        <f>MAX(G90-P90,0)</f>
        <v>124071.33526294259</v>
      </c>
      <c r="J90">
        <f t="shared" si="20"/>
        <v>2764814.1444367031</v>
      </c>
      <c r="K90">
        <f t="shared" si="21"/>
        <v>691203.53610917577</v>
      </c>
      <c r="L90">
        <f>MIN($F$11,K90)</f>
        <v>50000</v>
      </c>
      <c r="M90">
        <f>ABS(L90-K90)</f>
        <v>641203.53610917577</v>
      </c>
      <c r="N90">
        <f>IFERROR(M90/G90,0)</f>
        <v>0.18553248142176679</v>
      </c>
      <c r="O90">
        <f t="shared" si="22"/>
        <v>0.81446751857823318</v>
      </c>
      <c r="P90">
        <f>IF(E90&gt;$F$6,VLOOKUP(E90-$F$6,E$17:G$558,3,FALSE),0)</f>
        <v>3331946.345282936</v>
      </c>
      <c r="Q90">
        <f>IF(E90&gt;$F$7,VLOOKUP(E90-$F$7,E$17:F$558,2,FALSE),0)</f>
        <v>1972157.1705152895</v>
      </c>
      <c r="R90">
        <f t="shared" si="29"/>
        <v>211090.68270592415</v>
      </c>
      <c r="S90">
        <f t="shared" si="23"/>
        <v>844.36273082369667</v>
      </c>
      <c r="T90">
        <f t="shared" si="24"/>
        <v>210246.31997510046</v>
      </c>
      <c r="U90">
        <f t="shared" si="30"/>
        <v>7888.6286820611585</v>
      </c>
      <c r="V90">
        <f t="shared" si="31"/>
        <v>1964268.5418332284</v>
      </c>
      <c r="W90">
        <f t="shared" si="25"/>
        <v>1932714.0271049838</v>
      </c>
      <c r="X90">
        <f>$F$5-F90</f>
        <v>2571825.1489388319</v>
      </c>
      <c r="Y90">
        <f t="shared" si="26"/>
        <v>7992111.3713179389</v>
      </c>
      <c r="Z90">
        <f>Y90-F90-Q90</f>
        <v>591779.34974148124</v>
      </c>
      <c r="AA90">
        <f t="shared" si="27"/>
        <v>7.4045433333831776E-2</v>
      </c>
      <c r="AB90" t="e">
        <f>#REF!</f>
        <v>#REF!</v>
      </c>
      <c r="AC90">
        <f>$F$5-F90</f>
        <v>2571825.1489388319</v>
      </c>
      <c r="AD90" t="e">
        <f>AB90*P90</f>
        <v>#REF!</v>
      </c>
      <c r="AE90">
        <f>P90*$F$4*MAX(AA90,0)</f>
        <v>86229.233080151054</v>
      </c>
      <c r="AF90" s="1" t="e">
        <f>MAX(#REF!*AA90,0)</f>
        <v>#REF!</v>
      </c>
      <c r="AG90" t="e">
        <f t="shared" si="17"/>
        <v>#REF!</v>
      </c>
    </row>
    <row r="91" spans="3:33" x14ac:dyDescent="0.35">
      <c r="C91">
        <f t="shared" si="28"/>
        <v>1.5885492904358877E-2</v>
      </c>
      <c r="D91">
        <v>74</v>
      </c>
      <c r="E91">
        <f t="shared" si="18"/>
        <v>74</v>
      </c>
      <c r="F91">
        <f>F90+AE90</f>
        <v>5514404.0841413196</v>
      </c>
      <c r="G91">
        <f>F91-Q91</f>
        <v>3313591.2208495419</v>
      </c>
      <c r="H91">
        <f t="shared" si="19"/>
        <v>1</v>
      </c>
      <c r="I91">
        <f>MAX(G91-P91,0)</f>
        <v>0</v>
      </c>
      <c r="J91">
        <f t="shared" si="20"/>
        <v>2650872.9766796338</v>
      </c>
      <c r="K91">
        <f t="shared" si="21"/>
        <v>662718.24416990846</v>
      </c>
      <c r="L91">
        <f>MIN($F$11,K91)</f>
        <v>50000</v>
      </c>
      <c r="M91">
        <f>ABS(L91-K91)</f>
        <v>612718.24416990846</v>
      </c>
      <c r="N91">
        <f>IFERROR(M91/G91,0)</f>
        <v>0.18491063119512344</v>
      </c>
      <c r="O91">
        <f t="shared" si="22"/>
        <v>0.81508936880487659</v>
      </c>
      <c r="P91">
        <f>IF(E91&gt;$F$6,VLOOKUP(E91-$F$6,E$17:G$558,3,FALSE),0)</f>
        <v>3450416.5720038442</v>
      </c>
      <c r="Q91">
        <f>IF(E91&gt;$F$7,VLOOKUP(E91-$F$7,E$17:F$558,2,FALSE),0)</f>
        <v>2200812.8632917777</v>
      </c>
      <c r="R91">
        <f t="shared" si="29"/>
        <v>228655.69277648814</v>
      </c>
      <c r="S91">
        <f t="shared" si="23"/>
        <v>914.62277110595255</v>
      </c>
      <c r="T91">
        <f t="shared" si="24"/>
        <v>227741.07000538218</v>
      </c>
      <c r="U91">
        <f t="shared" si="30"/>
        <v>8803.2514531671113</v>
      </c>
      <c r="V91">
        <f t="shared" si="31"/>
        <v>2192009.6118386108</v>
      </c>
      <c r="W91">
        <f t="shared" si="25"/>
        <v>2156796.6060259421</v>
      </c>
      <c r="X91">
        <f>$F$5-F91</f>
        <v>2485595.9158586804</v>
      </c>
      <c r="Y91">
        <f t="shared" si="26"/>
        <v>7991196.7485468332</v>
      </c>
      <c r="Z91">
        <f>Y91-F91-Q91</f>
        <v>275979.80111373588</v>
      </c>
      <c r="AA91">
        <f t="shared" si="27"/>
        <v>3.4535478201549938E-2</v>
      </c>
      <c r="AB91" t="e">
        <f>#REF!</f>
        <v>#REF!</v>
      </c>
      <c r="AC91">
        <f>$F$5-F91</f>
        <v>2485595.9158586804</v>
      </c>
      <c r="AD91" t="e">
        <f>AB91*P91</f>
        <v>#REF!</v>
      </c>
      <c r="AE91">
        <f>P91*$F$4*MAX(AA91,0)</f>
        <v>41648.105422278764</v>
      </c>
      <c r="AF91" s="1" t="e">
        <f>MAX(#REF!*AA91,0)</f>
        <v>#REF!</v>
      </c>
      <c r="AG91" t="e">
        <f t="shared" si="17"/>
        <v>#REF!</v>
      </c>
    </row>
    <row r="92" spans="3:33" x14ac:dyDescent="0.35">
      <c r="C92">
        <f t="shared" si="28"/>
        <v>7.5526031075693533E-3</v>
      </c>
      <c r="D92">
        <v>75</v>
      </c>
      <c r="E92">
        <f t="shared" si="18"/>
        <v>75</v>
      </c>
      <c r="F92">
        <f>F91+AE91</f>
        <v>5556052.1895635985</v>
      </c>
      <c r="G92">
        <f>F92-Q92</f>
        <v>3109690.1889426829</v>
      </c>
      <c r="H92">
        <f t="shared" si="19"/>
        <v>1</v>
      </c>
      <c r="I92">
        <f>MAX(G92-P92,0)</f>
        <v>0</v>
      </c>
      <c r="J92">
        <f t="shared" si="20"/>
        <v>2487752.1511541465</v>
      </c>
      <c r="K92">
        <f t="shared" si="21"/>
        <v>621938.03778853663</v>
      </c>
      <c r="L92">
        <f>MIN($F$11,K92)</f>
        <v>50000</v>
      </c>
      <c r="M92">
        <f>ABS(L92-K92)</f>
        <v>571938.03778853663</v>
      </c>
      <c r="N92">
        <f>IFERROR(M92/G92,0)</f>
        <v>0.18392122785164</v>
      </c>
      <c r="O92">
        <f t="shared" si="22"/>
        <v>0.81607877214836</v>
      </c>
      <c r="P92">
        <f>IF(E92&gt;$F$6,VLOOKUP(E92-$F$6,E$17:G$558,3,FALSE),0)</f>
        <v>3528886.3189257989</v>
      </c>
      <c r="Q92">
        <f>IF(E92&gt;$F$7,VLOOKUP(E92-$F$7,E$17:F$558,2,FALSE),0)</f>
        <v>2446362.0006209156</v>
      </c>
      <c r="R92">
        <f t="shared" si="29"/>
        <v>245549.13732913788</v>
      </c>
      <c r="S92">
        <f t="shared" si="23"/>
        <v>982.19654931655157</v>
      </c>
      <c r="T92">
        <f t="shared" si="24"/>
        <v>244566.94077982134</v>
      </c>
      <c r="U92">
        <f t="shared" si="30"/>
        <v>9785.448002483663</v>
      </c>
      <c r="V92">
        <f t="shared" si="31"/>
        <v>2436576.5526184323</v>
      </c>
      <c r="W92">
        <f t="shared" si="25"/>
        <v>2397434.7606084971</v>
      </c>
      <c r="X92">
        <f>$F$5-F92</f>
        <v>2443947.8104364015</v>
      </c>
      <c r="Y92">
        <f t="shared" si="26"/>
        <v>7990214.5519975163</v>
      </c>
      <c r="Z92">
        <f>Y92-F92-Q92</f>
        <v>-12199.638186997734</v>
      </c>
      <c r="AA92">
        <f t="shared" si="27"/>
        <v>-1.5268223534683286E-3</v>
      </c>
      <c r="AB92" t="e">
        <f>#REF!</f>
        <v>#REF!</v>
      </c>
      <c r="AC92">
        <f>$F$5-F92</f>
        <v>2443947.8104364015</v>
      </c>
      <c r="AD92" t="e">
        <f>AB92*P92</f>
        <v>#REF!</v>
      </c>
      <c r="AE92">
        <f>P92*$F$4*MAX(AA92,0)</f>
        <v>0</v>
      </c>
      <c r="AF92" s="1" t="e">
        <f>MAX(#REF!*AA92,0)</f>
        <v>#REF!</v>
      </c>
      <c r="AG92" t="e">
        <f t="shared" si="17"/>
        <v>#REF!</v>
      </c>
    </row>
    <row r="93" spans="3:33" x14ac:dyDescent="0.35">
      <c r="C93">
        <f t="shared" si="28"/>
        <v>0</v>
      </c>
      <c r="D93">
        <v>76</v>
      </c>
      <c r="E93">
        <f t="shared" si="18"/>
        <v>76</v>
      </c>
      <c r="F93">
        <f>F92+AE92</f>
        <v>5556052.1895635985</v>
      </c>
      <c r="G93">
        <f>F93-Q93</f>
        <v>2848569.7316484102</v>
      </c>
      <c r="H93">
        <f t="shared" si="19"/>
        <v>1</v>
      </c>
      <c r="I93">
        <f>MAX(G93-P93,0)</f>
        <v>0</v>
      </c>
      <c r="J93">
        <f t="shared" si="20"/>
        <v>2278855.7853187281</v>
      </c>
      <c r="K93">
        <f t="shared" si="21"/>
        <v>569713.94632968202</v>
      </c>
      <c r="L93">
        <f>MIN($F$11,K93)</f>
        <v>50000</v>
      </c>
      <c r="M93">
        <f>ABS(L93-K93)</f>
        <v>519713.94632968202</v>
      </c>
      <c r="N93">
        <f>IFERROR(M93/G93,0)</f>
        <v>0.18244733156977483</v>
      </c>
      <c r="O93">
        <f t="shared" si="22"/>
        <v>0.81755266843022523</v>
      </c>
      <c r="P93">
        <f>IF(E93&gt;$F$6,VLOOKUP(E93-$F$6,E$17:G$558,3,FALSE),0)</f>
        <v>3559938.311297338</v>
      </c>
      <c r="Q93">
        <f>IF(E93&gt;$F$7,VLOOKUP(E93-$F$7,E$17:F$558,2,FALSE),0)</f>
        <v>2707482.4579151883</v>
      </c>
      <c r="R93">
        <f t="shared" si="29"/>
        <v>261120.45729427272</v>
      </c>
      <c r="S93">
        <f t="shared" si="23"/>
        <v>1111.2045729427275</v>
      </c>
      <c r="T93">
        <f t="shared" si="24"/>
        <v>260009.25272133001</v>
      </c>
      <c r="U93">
        <f t="shared" si="30"/>
        <v>10896.652575426391</v>
      </c>
      <c r="V93">
        <f t="shared" si="31"/>
        <v>2696585.8053397625</v>
      </c>
      <c r="W93">
        <f t="shared" si="25"/>
        <v>2653332.8087568847</v>
      </c>
      <c r="X93">
        <f>$F$5-F93</f>
        <v>2443947.8104364015</v>
      </c>
      <c r="Y93">
        <f t="shared" si="26"/>
        <v>7989103.3474245733</v>
      </c>
      <c r="Z93">
        <f>Y93-F93-Q93</f>
        <v>-274431.3000542135</v>
      </c>
      <c r="AA93">
        <f t="shared" si="27"/>
        <v>-3.4350700963541946E-2</v>
      </c>
      <c r="AB93" t="e">
        <f>#REF!</f>
        <v>#REF!</v>
      </c>
      <c r="AC93">
        <f>$F$5-F93</f>
        <v>2443947.8104364015</v>
      </c>
      <c r="AD93" t="e">
        <f>AB93*P93</f>
        <v>#REF!</v>
      </c>
      <c r="AE93">
        <f>P93*$F$4*MAX(AA93,0)</f>
        <v>0</v>
      </c>
      <c r="AF93" s="1" t="e">
        <f>MAX(#REF!*AA93,0)</f>
        <v>#REF!</v>
      </c>
      <c r="AG93" t="e">
        <f t="shared" si="17"/>
        <v>#REF!</v>
      </c>
    </row>
    <row r="94" spans="3:33" x14ac:dyDescent="0.35">
      <c r="C94">
        <f t="shared" si="28"/>
        <v>0</v>
      </c>
      <c r="D94">
        <v>77</v>
      </c>
      <c r="E94">
        <f t="shared" si="18"/>
        <v>77</v>
      </c>
      <c r="F94">
        <f>F93+AE93</f>
        <v>5556052.1895635985</v>
      </c>
      <c r="G94">
        <f>F94-Q94</f>
        <v>2573972.8301211973</v>
      </c>
      <c r="H94">
        <f t="shared" si="19"/>
        <v>1</v>
      </c>
      <c r="I94">
        <f>MAX(G94-P94,0)</f>
        <v>0</v>
      </c>
      <c r="J94">
        <f t="shared" si="20"/>
        <v>2059178.2640969579</v>
      </c>
      <c r="K94">
        <f t="shared" si="21"/>
        <v>514794.56602423947</v>
      </c>
      <c r="L94">
        <f>MIN($F$11,K94)</f>
        <v>50000</v>
      </c>
      <c r="M94">
        <f>ABS(L94-K94)</f>
        <v>464794.56602423947</v>
      </c>
      <c r="N94">
        <f>IFERROR(M94/G94,0)</f>
        <v>0.18057477553185916</v>
      </c>
      <c r="O94">
        <f t="shared" si="22"/>
        <v>0.81942522446814081</v>
      </c>
      <c r="P94">
        <f>IF(E94&gt;$F$6,VLOOKUP(E94-$F$6,E$17:G$558,3,FALSE),0)</f>
        <v>3537232.7462897133</v>
      </c>
      <c r="Q94">
        <f>IF(E94&gt;$F$7,VLOOKUP(E94-$F$7,E$17:F$558,2,FALSE),0)</f>
        <v>2982079.3594424012</v>
      </c>
      <c r="R94">
        <f t="shared" si="29"/>
        <v>274596.90152721293</v>
      </c>
      <c r="S94">
        <f t="shared" si="23"/>
        <v>1245.9690152721294</v>
      </c>
      <c r="T94">
        <f t="shared" si="24"/>
        <v>273350.93251194083</v>
      </c>
      <c r="U94">
        <f t="shared" si="30"/>
        <v>12142.62159069852</v>
      </c>
      <c r="V94">
        <f t="shared" si="31"/>
        <v>2969936.7378517035</v>
      </c>
      <c r="W94">
        <f t="shared" si="25"/>
        <v>2922437.7722535529</v>
      </c>
      <c r="X94">
        <f>$F$5-F94</f>
        <v>2443947.8104364015</v>
      </c>
      <c r="Y94">
        <f t="shared" si="26"/>
        <v>7987857.3784093019</v>
      </c>
      <c r="Z94">
        <f>Y94-F94-Q94</f>
        <v>-550274.17059669783</v>
      </c>
      <c r="AA94">
        <f t="shared" si="27"/>
        <v>-6.8888832703004416E-2</v>
      </c>
      <c r="AB94" t="e">
        <f>#REF!</f>
        <v>#REF!</v>
      </c>
      <c r="AC94">
        <f>$F$5-F94</f>
        <v>2443947.8104364015</v>
      </c>
      <c r="AD94" t="e">
        <f>AB94*P94</f>
        <v>#REF!</v>
      </c>
      <c r="AE94">
        <f>P94*$F$4*MAX(AA94,0)</f>
        <v>0</v>
      </c>
      <c r="AF94" s="1" t="e">
        <f>MAX(#REF!*AA94,0)</f>
        <v>#REF!</v>
      </c>
      <c r="AG94" t="e">
        <f t="shared" si="17"/>
        <v>#REF!</v>
      </c>
    </row>
    <row r="95" spans="3:33" x14ac:dyDescent="0.35">
      <c r="C95">
        <f t="shared" si="28"/>
        <v>0</v>
      </c>
      <c r="D95">
        <v>78</v>
      </c>
      <c r="E95">
        <f t="shared" si="18"/>
        <v>78</v>
      </c>
      <c r="F95">
        <f>F94+AE94</f>
        <v>5556052.1895635985</v>
      </c>
      <c r="G95">
        <f>F95-Q95</f>
        <v>2288872.7673522262</v>
      </c>
      <c r="H95">
        <f t="shared" si="19"/>
        <v>1</v>
      </c>
      <c r="I95">
        <f>MAX(G95-P95,0)</f>
        <v>0</v>
      </c>
      <c r="J95">
        <f t="shared" si="20"/>
        <v>1831098.2138817811</v>
      </c>
      <c r="K95">
        <f t="shared" si="21"/>
        <v>457774.55347044527</v>
      </c>
      <c r="L95">
        <f>MIN($F$11,K95)</f>
        <v>50000</v>
      </c>
      <c r="M95">
        <f>ABS(L95-K95)</f>
        <v>407774.55347044527</v>
      </c>
      <c r="N95">
        <f>IFERROR(M95/G95,0)</f>
        <v>0.17815518594428467</v>
      </c>
      <c r="O95">
        <f t="shared" si="22"/>
        <v>0.8218448140557153</v>
      </c>
      <c r="P95">
        <f>IF(E95&gt;$F$6,VLOOKUP(E95-$F$6,E$17:G$558,3,FALSE),0)</f>
        <v>3456017.6805458786</v>
      </c>
      <c r="Q95">
        <f>IF(E95&gt;$F$7,VLOOKUP(E95-$F$7,E$17:F$558,2,FALSE),0)</f>
        <v>3267179.4222113723</v>
      </c>
      <c r="R95">
        <f t="shared" si="29"/>
        <v>285100.06276897108</v>
      </c>
      <c r="S95">
        <f t="shared" si="23"/>
        <v>1351.0006276897111</v>
      </c>
      <c r="T95">
        <f t="shared" si="24"/>
        <v>283749.06214128138</v>
      </c>
      <c r="U95">
        <f t="shared" si="30"/>
        <v>13493.622218388231</v>
      </c>
      <c r="V95">
        <f t="shared" si="31"/>
        <v>3253685.7999929851</v>
      </c>
      <c r="W95">
        <f t="shared" si="25"/>
        <v>3201835.8337671449</v>
      </c>
      <c r="X95">
        <f>$F$5-F95</f>
        <v>2443947.8104364015</v>
      </c>
      <c r="Y95">
        <f t="shared" si="26"/>
        <v>7986506.3777816119</v>
      </c>
      <c r="Z95">
        <f>Y95-F95-Q95</f>
        <v>-836725.23399335891</v>
      </c>
      <c r="AA95">
        <f t="shared" si="27"/>
        <v>-0.10476736565579174</v>
      </c>
      <c r="AB95" t="e">
        <f>#REF!</f>
        <v>#REF!</v>
      </c>
      <c r="AC95">
        <f>$F$5-F95</f>
        <v>2443947.8104364015</v>
      </c>
      <c r="AD95" t="e">
        <f>AB95*P95</f>
        <v>#REF!</v>
      </c>
      <c r="AE95">
        <f>P95*$F$4*MAX(AA95,0)</f>
        <v>0</v>
      </c>
      <c r="AF95" s="1" t="e">
        <f>MAX(#REF!*AA95,0)</f>
        <v>#REF!</v>
      </c>
      <c r="AG95" t="e">
        <f t="shared" si="17"/>
        <v>#REF!</v>
      </c>
    </row>
    <row r="96" spans="3:33" x14ac:dyDescent="0.35">
      <c r="C96">
        <f t="shared" si="28"/>
        <v>0</v>
      </c>
      <c r="D96">
        <v>79</v>
      </c>
      <c r="E96">
        <f t="shared" si="18"/>
        <v>79</v>
      </c>
      <c r="F96">
        <f>F95+AE95</f>
        <v>5556052.1895635985</v>
      </c>
      <c r="G96">
        <f>F96-Q96</f>
        <v>1997179.663372281</v>
      </c>
      <c r="H96">
        <f t="shared" si="19"/>
        <v>1</v>
      </c>
      <c r="I96">
        <f>MAX(G96-P96,0)</f>
        <v>0</v>
      </c>
      <c r="J96">
        <f t="shared" si="20"/>
        <v>1597743.7306978249</v>
      </c>
      <c r="K96">
        <f t="shared" si="21"/>
        <v>399435.93267445621</v>
      </c>
      <c r="L96">
        <f>MIN($F$11,K96)</f>
        <v>50000</v>
      </c>
      <c r="M96">
        <f>ABS(L96-K96)</f>
        <v>349435.93267445621</v>
      </c>
      <c r="N96">
        <f>IFERROR(M96/G96,0)</f>
        <v>0.17496469600758205</v>
      </c>
      <c r="O96">
        <f t="shared" si="22"/>
        <v>0.82503530399241798</v>
      </c>
      <c r="P96">
        <f>IF(E96&gt;$F$6,VLOOKUP(E96-$F$6,E$17:G$558,3,FALSE),0)</f>
        <v>3313591.2208495419</v>
      </c>
      <c r="Q96">
        <f>IF(E96&gt;$F$7,VLOOKUP(E96-$F$7,E$17:F$558,2,FALSE),0)</f>
        <v>3558872.5261913175</v>
      </c>
      <c r="R96">
        <f t="shared" si="29"/>
        <v>291693.10397994518</v>
      </c>
      <c r="S96">
        <f t="shared" si="23"/>
        <v>1416.9310397994518</v>
      </c>
      <c r="T96">
        <f t="shared" si="24"/>
        <v>290276.17294014571</v>
      </c>
      <c r="U96">
        <f t="shared" si="30"/>
        <v>14910.553258187683</v>
      </c>
      <c r="V96">
        <f t="shared" si="31"/>
        <v>3543961.9729331308</v>
      </c>
      <c r="W96">
        <f t="shared" si="25"/>
        <v>3487695.0756674912</v>
      </c>
      <c r="X96">
        <f>$F$5-F96</f>
        <v>2443947.8104364015</v>
      </c>
      <c r="Y96">
        <f t="shared" si="26"/>
        <v>7985089.4467418119</v>
      </c>
      <c r="Z96">
        <f>Y96-F96-Q96</f>
        <v>-1129835.269013104</v>
      </c>
      <c r="AA96">
        <f t="shared" ref="AA96:AA127" si="32">Z96/Y96</f>
        <v>-0.14149312622592039</v>
      </c>
      <c r="AB96" t="e">
        <f>#REF!</f>
        <v>#REF!</v>
      </c>
      <c r="AC96">
        <f>$F$5-F96</f>
        <v>2443947.8104364015</v>
      </c>
      <c r="AD96" t="e">
        <f>AB96*P96</f>
        <v>#REF!</v>
      </c>
      <c r="AE96">
        <f>P96*$F$4*MAX(AA96,0)</f>
        <v>0</v>
      </c>
      <c r="AF96" s="1" t="e">
        <f>MAX(#REF!*AA96,0)</f>
        <v>#REF!</v>
      </c>
      <c r="AG96" t="e">
        <f t="shared" ref="AG96:AG127" si="33">AD96*AF96</f>
        <v>#REF!</v>
      </c>
    </row>
    <row r="97" spans="3:33" x14ac:dyDescent="0.35">
      <c r="C97">
        <f t="shared" si="28"/>
        <v>0</v>
      </c>
      <c r="D97">
        <v>80</v>
      </c>
      <c r="E97">
        <f t="shared" si="18"/>
        <v>80</v>
      </c>
      <c r="F97">
        <f>F96+AE96</f>
        <v>5556052.1895635985</v>
      </c>
      <c r="G97">
        <f>F97-Q97</f>
        <v>1703736.8512045708</v>
      </c>
      <c r="H97">
        <f t="shared" si="19"/>
        <v>1</v>
      </c>
      <c r="I97">
        <f>MAX(G97-P97,0)</f>
        <v>0</v>
      </c>
      <c r="J97">
        <f t="shared" si="20"/>
        <v>1362989.4809636567</v>
      </c>
      <c r="K97">
        <f t="shared" si="21"/>
        <v>340747.37024091417</v>
      </c>
      <c r="L97">
        <f>MIN($F$11,K97)</f>
        <v>50000</v>
      </c>
      <c r="M97">
        <f>ABS(L97-K97)</f>
        <v>290747.37024091417</v>
      </c>
      <c r="N97">
        <f>IFERROR(M97/G97,0)</f>
        <v>0.17065274489740059</v>
      </c>
      <c r="O97">
        <f t="shared" si="22"/>
        <v>0.82934725510259943</v>
      </c>
      <c r="P97">
        <f>IF(E97&gt;$F$6,VLOOKUP(E97-$F$6,E$17:G$558,3,FALSE),0)</f>
        <v>3109690.1889426829</v>
      </c>
      <c r="Q97">
        <f>IF(E97&gt;$F$7,VLOOKUP(E97-$F$7,E$17:F$558,2,FALSE),0)</f>
        <v>3852315.3383590276</v>
      </c>
      <c r="R97">
        <f t="shared" si="29"/>
        <v>293442.81216771016</v>
      </c>
      <c r="S97">
        <f t="shared" si="23"/>
        <v>1434.4281216771019</v>
      </c>
      <c r="T97">
        <f t="shared" si="24"/>
        <v>292008.38404603308</v>
      </c>
      <c r="U97">
        <f t="shared" si="30"/>
        <v>16344.981379864785</v>
      </c>
      <c r="V97">
        <f t="shared" si="31"/>
        <v>3835970.3569791638</v>
      </c>
      <c r="W97">
        <f t="shared" si="25"/>
        <v>3775269.0315918471</v>
      </c>
      <c r="X97">
        <f>$F$5-F97</f>
        <v>2443947.8104364015</v>
      </c>
      <c r="Y97">
        <f t="shared" si="26"/>
        <v>7983655.0186201353</v>
      </c>
      <c r="Z97">
        <f>Y97-F97-Q97</f>
        <v>-1424712.5093024909</v>
      </c>
      <c r="AA97">
        <f t="shared" si="32"/>
        <v>-0.17845366639460991</v>
      </c>
      <c r="AB97" t="e">
        <f>#REF!</f>
        <v>#REF!</v>
      </c>
      <c r="AC97">
        <f>$F$5-F97</f>
        <v>2443947.8104364015</v>
      </c>
      <c r="AD97" t="e">
        <f>AB97*P97</f>
        <v>#REF!</v>
      </c>
      <c r="AE97">
        <f>P97*$F$4*MAX(AA97,0)</f>
        <v>0</v>
      </c>
      <c r="AF97" s="1" t="e">
        <f>MAX(#REF!*AA97,0)</f>
        <v>#REF!</v>
      </c>
      <c r="AG97" t="e">
        <f t="shared" si="33"/>
        <v>#REF!</v>
      </c>
    </row>
    <row r="98" spans="3:33" x14ac:dyDescent="0.35">
      <c r="C98">
        <f t="shared" si="28"/>
        <v>0</v>
      </c>
      <c r="D98">
        <v>81</v>
      </c>
      <c r="E98">
        <f t="shared" si="18"/>
        <v>81</v>
      </c>
      <c r="F98">
        <f>F97+AE97</f>
        <v>5556052.1895635985</v>
      </c>
      <c r="G98">
        <f>F98-Q98</f>
        <v>1414261.4527656506</v>
      </c>
      <c r="H98">
        <f t="shared" si="19"/>
        <v>1</v>
      </c>
      <c r="I98">
        <f>MAX(G98-P98,0)</f>
        <v>0</v>
      </c>
      <c r="J98">
        <f t="shared" si="20"/>
        <v>1131409.1622125206</v>
      </c>
      <c r="K98">
        <f t="shared" si="21"/>
        <v>282852.29055313015</v>
      </c>
      <c r="L98">
        <f>MIN($F$11,K98)</f>
        <v>50000</v>
      </c>
      <c r="M98">
        <f>ABS(L98-K98)</f>
        <v>232852.29055313015</v>
      </c>
      <c r="N98">
        <f>IFERROR(M98/G98,0)</f>
        <v>0.16464585815994437</v>
      </c>
      <c r="O98">
        <f t="shared" si="22"/>
        <v>0.83535414184005563</v>
      </c>
      <c r="P98">
        <f>IF(E98&gt;$F$6,VLOOKUP(E98-$F$6,E$17:G$558,3,FALSE),0)</f>
        <v>2848569.7316484102</v>
      </c>
      <c r="Q98">
        <f>IF(E98&gt;$F$7,VLOOKUP(E98-$F$7,E$17:F$558,2,FALSE),0)</f>
        <v>4141790.7367979479</v>
      </c>
      <c r="R98">
        <f t="shared" si="29"/>
        <v>289475.39843892027</v>
      </c>
      <c r="S98">
        <f t="shared" si="23"/>
        <v>1394.7539843892027</v>
      </c>
      <c r="T98">
        <f t="shared" si="24"/>
        <v>288080.64445453108</v>
      </c>
      <c r="U98">
        <f t="shared" si="30"/>
        <v>17739.735364253989</v>
      </c>
      <c r="V98">
        <f t="shared" si="31"/>
        <v>4124051.0014336947</v>
      </c>
      <c r="W98">
        <f t="shared" si="25"/>
        <v>4058954.9220619891</v>
      </c>
      <c r="X98">
        <f>$F$5-F98</f>
        <v>2443947.8104364015</v>
      </c>
      <c r="Y98">
        <f t="shared" si="26"/>
        <v>7982260.2646357464</v>
      </c>
      <c r="Z98">
        <f>Y98-F98-Q98</f>
        <v>-1715582.6617258</v>
      </c>
      <c r="AA98">
        <f t="shared" si="32"/>
        <v>-0.21492442050861732</v>
      </c>
      <c r="AB98" t="e">
        <f>#REF!</f>
        <v>#REF!</v>
      </c>
      <c r="AC98">
        <f>$F$5-F98</f>
        <v>2443947.8104364015</v>
      </c>
      <c r="AD98" t="e">
        <f>AB98*P98</f>
        <v>#REF!</v>
      </c>
      <c r="AE98">
        <f>P98*$F$4*MAX(AA98,0)</f>
        <v>0</v>
      </c>
      <c r="AF98" s="1" t="e">
        <f>MAX(#REF!*AA98,0)</f>
        <v>#REF!</v>
      </c>
      <c r="AG98" t="e">
        <f t="shared" si="33"/>
        <v>#REF!</v>
      </c>
    </row>
    <row r="99" spans="3:33" x14ac:dyDescent="0.35">
      <c r="C99">
        <f t="shared" si="28"/>
        <v>0</v>
      </c>
      <c r="D99">
        <v>82</v>
      </c>
      <c r="E99">
        <f t="shared" si="18"/>
        <v>82</v>
      </c>
      <c r="F99">
        <f>F98+AE98</f>
        <v>5556052.1895635985</v>
      </c>
      <c r="G99">
        <f>F99-Q99</f>
        <v>1135167.1695895502</v>
      </c>
      <c r="H99">
        <f t="shared" si="19"/>
        <v>1</v>
      </c>
      <c r="I99">
        <f>MAX(G99-P99,0)</f>
        <v>0</v>
      </c>
      <c r="J99">
        <f t="shared" si="20"/>
        <v>908133.73567164026</v>
      </c>
      <c r="K99">
        <f t="shared" si="21"/>
        <v>227033.43391791006</v>
      </c>
      <c r="L99">
        <f>MIN($F$11,K99)</f>
        <v>50000</v>
      </c>
      <c r="M99">
        <f>ABS(L99-K99)</f>
        <v>177033.43391791006</v>
      </c>
      <c r="N99">
        <f>IFERROR(M99/G99,0)</f>
        <v>0.15595362397762189</v>
      </c>
      <c r="O99">
        <f t="shared" si="22"/>
        <v>0.84404637602237809</v>
      </c>
      <c r="P99">
        <f>IF(E99&gt;$F$6,VLOOKUP(E99-$F$6,E$17:G$558,3,FALSE),0)</f>
        <v>2573972.8301211973</v>
      </c>
      <c r="Q99">
        <f>IF(E99&gt;$F$7,VLOOKUP(E99-$F$7,E$17:F$558,2,FALSE),0)</f>
        <v>4420885.0199740482</v>
      </c>
      <c r="R99">
        <f t="shared" si="29"/>
        <v>279094.28317610035</v>
      </c>
      <c r="S99">
        <f t="shared" si="23"/>
        <v>1290.9428317610036</v>
      </c>
      <c r="T99">
        <f t="shared" si="24"/>
        <v>277803.34034433932</v>
      </c>
      <c r="U99">
        <f t="shared" si="30"/>
        <v>19030.678196014993</v>
      </c>
      <c r="V99">
        <f t="shared" si="31"/>
        <v>4401854.3417780343</v>
      </c>
      <c r="W99">
        <f t="shared" si="25"/>
        <v>4332467.3195745675</v>
      </c>
      <c r="X99">
        <f>$F$5-F99</f>
        <v>2443947.8104364015</v>
      </c>
      <c r="Y99">
        <f t="shared" si="26"/>
        <v>7980969.3218039852</v>
      </c>
      <c r="Z99">
        <f>Y99-F99-Q99</f>
        <v>-1995967.8877336616</v>
      </c>
      <c r="AA99">
        <f t="shared" si="32"/>
        <v>-0.25009091092239671</v>
      </c>
      <c r="AB99" t="e">
        <f>#REF!</f>
        <v>#REF!</v>
      </c>
      <c r="AC99">
        <f>$F$5-F99</f>
        <v>2443947.8104364015</v>
      </c>
      <c r="AD99" t="e">
        <f>AB99*P99</f>
        <v>#REF!</v>
      </c>
      <c r="AE99">
        <f>P99*$F$4*MAX(AA99,0)</f>
        <v>0</v>
      </c>
      <c r="AF99" s="1" t="e">
        <f>MAX(#REF!*AA99,0)</f>
        <v>#REF!</v>
      </c>
      <c r="AG99" t="e">
        <f t="shared" si="33"/>
        <v>#REF!</v>
      </c>
    </row>
    <row r="100" spans="3:33" x14ac:dyDescent="0.35">
      <c r="C100">
        <f t="shared" si="28"/>
        <v>0</v>
      </c>
      <c r="D100">
        <v>83</v>
      </c>
      <c r="E100">
        <f t="shared" si="18"/>
        <v>83</v>
      </c>
      <c r="F100">
        <f>F99+AE99</f>
        <v>5556052.1895635985</v>
      </c>
      <c r="G100">
        <f>F100-Q100</f>
        <v>873292.93638815451</v>
      </c>
      <c r="H100">
        <f t="shared" si="19"/>
        <v>1</v>
      </c>
      <c r="I100">
        <f>MAX(G100-P100,0)</f>
        <v>0</v>
      </c>
      <c r="J100">
        <f t="shared" si="20"/>
        <v>698634.3491105237</v>
      </c>
      <c r="K100">
        <f t="shared" si="21"/>
        <v>174658.58727763093</v>
      </c>
      <c r="L100">
        <f>MIN($F$11,K100)</f>
        <v>50000</v>
      </c>
      <c r="M100">
        <f>ABS(L100-K100)</f>
        <v>124658.58727763093</v>
      </c>
      <c r="N100">
        <f>IFERROR(M100/G100,0)</f>
        <v>0.14274544323375088</v>
      </c>
      <c r="O100">
        <f t="shared" si="22"/>
        <v>0.85725455676624907</v>
      </c>
      <c r="P100">
        <f>IF(E100&gt;$F$6,VLOOKUP(E100-$F$6,E$17:G$558,3,FALSE),0)</f>
        <v>2288872.7673522262</v>
      </c>
      <c r="Q100">
        <f>IF(E100&gt;$F$7,VLOOKUP(E100-$F$7,E$17:F$558,2,FALSE),0)</f>
        <v>4682759.253175444</v>
      </c>
      <c r="R100">
        <f t="shared" si="29"/>
        <v>261874.23320139572</v>
      </c>
      <c r="S100">
        <f t="shared" si="23"/>
        <v>1118.7423320139574</v>
      </c>
      <c r="T100">
        <f t="shared" si="24"/>
        <v>260755.49086938176</v>
      </c>
      <c r="U100">
        <f t="shared" si="30"/>
        <v>20149.42052802895</v>
      </c>
      <c r="V100">
        <f t="shared" si="31"/>
        <v>4662609.8326474158</v>
      </c>
      <c r="W100">
        <f t="shared" si="25"/>
        <v>4589104.0681119347</v>
      </c>
      <c r="X100">
        <f>$F$5-F100</f>
        <v>2443947.8104364015</v>
      </c>
      <c r="Y100">
        <f t="shared" si="26"/>
        <v>7979850.5794719709</v>
      </c>
      <c r="Z100">
        <f>Y100-F100-Q100</f>
        <v>-2258960.8632670715</v>
      </c>
      <c r="AA100">
        <f t="shared" si="32"/>
        <v>-0.28308310296914702</v>
      </c>
      <c r="AB100" t="e">
        <f>#REF!</f>
        <v>#REF!</v>
      </c>
      <c r="AC100">
        <f>$F$5-F100</f>
        <v>2443947.8104364015</v>
      </c>
      <c r="AD100" t="e">
        <f>AB100*P100</f>
        <v>#REF!</v>
      </c>
      <c r="AE100">
        <f>P100*$F$4*MAX(AA100,0)</f>
        <v>0</v>
      </c>
      <c r="AF100" s="1" t="e">
        <f>MAX(#REF!*AA100,0)</f>
        <v>#REF!</v>
      </c>
      <c r="AG100" t="e">
        <f t="shared" si="33"/>
        <v>#REF!</v>
      </c>
    </row>
    <row r="101" spans="3:33" x14ac:dyDescent="0.35">
      <c r="C101">
        <f t="shared" si="28"/>
        <v>0</v>
      </c>
      <c r="D101">
        <v>84</v>
      </c>
      <c r="E101">
        <f t="shared" si="18"/>
        <v>84</v>
      </c>
      <c r="F101">
        <f>F100+AE100</f>
        <v>5556052.1895635985</v>
      </c>
      <c r="G101">
        <f>F101-Q101</f>
        <v>635543.18549970817</v>
      </c>
      <c r="H101">
        <f t="shared" si="19"/>
        <v>1</v>
      </c>
      <c r="I101">
        <f>MAX(G101-P101,0)</f>
        <v>0</v>
      </c>
      <c r="J101">
        <f t="shared" si="20"/>
        <v>508434.54839976656</v>
      </c>
      <c r="K101">
        <f t="shared" si="21"/>
        <v>127108.63709994164</v>
      </c>
      <c r="L101">
        <f>MIN($F$11,K101)</f>
        <v>50000</v>
      </c>
      <c r="M101">
        <f>ABS(L101-K101)</f>
        <v>77108.637099941639</v>
      </c>
      <c r="N101">
        <f>IFERROR(M101/G101,0)</f>
        <v>0.12132714008932922</v>
      </c>
      <c r="O101">
        <f t="shared" si="22"/>
        <v>0.87867285991067079</v>
      </c>
      <c r="P101">
        <f>IF(E101&gt;$F$6,VLOOKUP(E101-$F$6,E$17:G$558,3,FALSE),0)</f>
        <v>1997179.663372281</v>
      </c>
      <c r="Q101">
        <f>IF(E101&gt;$F$7,VLOOKUP(E101-$F$7,E$17:F$558,2,FALSE),0)</f>
        <v>4920509.0040638903</v>
      </c>
      <c r="R101">
        <f t="shared" si="29"/>
        <v>237749.75088844635</v>
      </c>
      <c r="S101">
        <f t="shared" si="23"/>
        <v>950.99900355378543</v>
      </c>
      <c r="T101">
        <f t="shared" si="24"/>
        <v>236798.75188489255</v>
      </c>
      <c r="U101">
        <f t="shared" si="30"/>
        <v>21100.419531582735</v>
      </c>
      <c r="V101">
        <f t="shared" si="31"/>
        <v>4899408.5845323084</v>
      </c>
      <c r="W101">
        <f t="shared" si="25"/>
        <v>4822098.8239826122</v>
      </c>
      <c r="X101">
        <f>$F$5-F101</f>
        <v>2443947.8104364015</v>
      </c>
      <c r="Y101">
        <f t="shared" si="26"/>
        <v>7978899.5804684171</v>
      </c>
      <c r="Z101">
        <f>Y101-F101-Q101</f>
        <v>-2497661.6131590717</v>
      </c>
      <c r="AA101">
        <f t="shared" si="32"/>
        <v>-0.31303334350429829</v>
      </c>
      <c r="AB101" t="e">
        <f>#REF!</f>
        <v>#REF!</v>
      </c>
      <c r="AC101">
        <f>$F$5-F101</f>
        <v>2443947.8104364015</v>
      </c>
      <c r="AD101" t="e">
        <f>AB101*P101</f>
        <v>#REF!</v>
      </c>
      <c r="AE101">
        <f>P101*$F$4*MAX(AA101,0)</f>
        <v>0</v>
      </c>
      <c r="AF101" s="1" t="e">
        <f>MAX(#REF!*AA101,0)</f>
        <v>#REF!</v>
      </c>
      <c r="AG101" t="e">
        <f t="shared" si="33"/>
        <v>#REF!</v>
      </c>
    </row>
    <row r="102" spans="3:33" x14ac:dyDescent="0.35">
      <c r="C102">
        <f t="shared" si="28"/>
        <v>0</v>
      </c>
      <c r="D102">
        <v>85</v>
      </c>
      <c r="E102">
        <f t="shared" si="18"/>
        <v>85</v>
      </c>
      <c r="F102">
        <f>F101+AE101</f>
        <v>5556052.1895635985</v>
      </c>
      <c r="G102">
        <f>F102-Q102</f>
        <v>428458.27688833978</v>
      </c>
      <c r="H102">
        <f t="shared" si="19"/>
        <v>1</v>
      </c>
      <c r="I102">
        <f>MAX(G102-P102,0)</f>
        <v>0</v>
      </c>
      <c r="J102">
        <f t="shared" si="20"/>
        <v>342766.62151067186</v>
      </c>
      <c r="K102">
        <f t="shared" si="21"/>
        <v>85691.655377667965</v>
      </c>
      <c r="L102">
        <f>MIN($F$11,K102)</f>
        <v>50000</v>
      </c>
      <c r="M102">
        <f>ABS(L102-K102)</f>
        <v>35691.655377667965</v>
      </c>
      <c r="N102">
        <f>IFERROR(M102/G102,0)</f>
        <v>8.3302522796098399E-2</v>
      </c>
      <c r="O102">
        <f t="shared" si="22"/>
        <v>0.9166974772039016</v>
      </c>
      <c r="P102">
        <f>IF(E102&gt;$F$6,VLOOKUP(E102-$F$6,E$17:G$558,3,FALSE),0)</f>
        <v>1703736.8512045708</v>
      </c>
      <c r="Q102">
        <f>IF(E102&gt;$F$7,VLOOKUP(E102-$F$7,E$17:F$558,2,FALSE),0)</f>
        <v>5127593.9126752587</v>
      </c>
      <c r="R102">
        <f t="shared" si="29"/>
        <v>207084.90861136839</v>
      </c>
      <c r="S102">
        <f t="shared" si="23"/>
        <v>828.33963444547362</v>
      </c>
      <c r="T102">
        <f t="shared" si="24"/>
        <v>206256.56897692292</v>
      </c>
      <c r="U102">
        <f t="shared" si="30"/>
        <v>21928.759166028209</v>
      </c>
      <c r="V102">
        <f t="shared" si="31"/>
        <v>5105665.1535092313</v>
      </c>
      <c r="W102">
        <f t="shared" si="25"/>
        <v>5025042.0344217531</v>
      </c>
      <c r="X102">
        <f>$F$5-F102</f>
        <v>2443947.8104364015</v>
      </c>
      <c r="Y102">
        <f t="shared" si="26"/>
        <v>7978071.2408339716</v>
      </c>
      <c r="Z102">
        <f>Y102-F102-Q102</f>
        <v>-2705574.8614048855</v>
      </c>
      <c r="AA102">
        <f t="shared" si="32"/>
        <v>-0.33912643541674664</v>
      </c>
      <c r="AB102" t="e">
        <f>#REF!</f>
        <v>#REF!</v>
      </c>
      <c r="AC102">
        <f>$F$5-F102</f>
        <v>2443947.8104364015</v>
      </c>
      <c r="AD102" t="e">
        <f>AB102*P102</f>
        <v>#REF!</v>
      </c>
      <c r="AE102">
        <f>P102*$F$4*MAX(AA102,0)</f>
        <v>0</v>
      </c>
      <c r="AF102" s="1" t="e">
        <f>MAX(#REF!*AA102,0)</f>
        <v>#REF!</v>
      </c>
      <c r="AG102" t="e">
        <f t="shared" si="33"/>
        <v>#REF!</v>
      </c>
    </row>
    <row r="103" spans="3:33" x14ac:dyDescent="0.35">
      <c r="C103">
        <f t="shared" si="28"/>
        <v>0</v>
      </c>
      <c r="D103">
        <v>86</v>
      </c>
      <c r="E103">
        <f t="shared" si="18"/>
        <v>86</v>
      </c>
      <c r="F103">
        <f>F102+AE102</f>
        <v>5556052.1895635985</v>
      </c>
      <c r="G103">
        <f>F103-Q103</f>
        <v>257752.95546451956</v>
      </c>
      <c r="H103">
        <f t="shared" si="19"/>
        <v>1</v>
      </c>
      <c r="I103">
        <f>MAX(G103-P103,0)</f>
        <v>0</v>
      </c>
      <c r="J103">
        <f t="shared" si="20"/>
        <v>206202.36437161567</v>
      </c>
      <c r="K103">
        <f t="shared" si="21"/>
        <v>51550.591092903916</v>
      </c>
      <c r="L103">
        <f>MIN($F$11,K103)</f>
        <v>50000</v>
      </c>
      <c r="M103">
        <f>ABS(L103-K103)</f>
        <v>1550.5910929039164</v>
      </c>
      <c r="N103">
        <f>IFERROR(M103/G103,0)</f>
        <v>6.0158033497984846E-3</v>
      </c>
      <c r="O103">
        <f t="shared" si="22"/>
        <v>0.99398419665020155</v>
      </c>
      <c r="P103">
        <f>IF(E103&gt;$F$6,VLOOKUP(E103-$F$6,E$17:G$558,3,FALSE),0)</f>
        <v>1414261.4527656506</v>
      </c>
      <c r="Q103">
        <f>IF(E103&gt;$F$7,VLOOKUP(E103-$F$7,E$17:F$558,2,FALSE),0)</f>
        <v>5298299.2340990789</v>
      </c>
      <c r="R103">
        <f t="shared" si="29"/>
        <v>170705.32142382022</v>
      </c>
      <c r="S103">
        <f t="shared" si="23"/>
        <v>682.82128569528095</v>
      </c>
      <c r="T103">
        <f t="shared" si="24"/>
        <v>170022.50013812495</v>
      </c>
      <c r="U103">
        <f t="shared" si="30"/>
        <v>22611.58045172349</v>
      </c>
      <c r="V103">
        <f t="shared" si="31"/>
        <v>5275687.6536473567</v>
      </c>
      <c r="W103">
        <f t="shared" si="25"/>
        <v>5192333.2494170973</v>
      </c>
      <c r="X103">
        <f>$F$5-F103</f>
        <v>2443947.8104364015</v>
      </c>
      <c r="Y103">
        <f t="shared" si="26"/>
        <v>7977388.4195482768</v>
      </c>
      <c r="Z103">
        <f>Y103-F103-Q103</f>
        <v>-2876963.0041144006</v>
      </c>
      <c r="AA103">
        <f t="shared" si="32"/>
        <v>-0.36063970472648865</v>
      </c>
      <c r="AB103" t="e">
        <f>#REF!</f>
        <v>#REF!</v>
      </c>
      <c r="AC103">
        <f>$F$5-F103</f>
        <v>2443947.8104364015</v>
      </c>
      <c r="AD103" t="e">
        <f>AB103*P103</f>
        <v>#REF!</v>
      </c>
      <c r="AE103">
        <f>P103*$F$4*MAX(AA103,0)</f>
        <v>0</v>
      </c>
      <c r="AF103" s="1" t="e">
        <f>MAX(#REF!*AA103,0)</f>
        <v>#REF!</v>
      </c>
      <c r="AG103" t="e">
        <f t="shared" si="33"/>
        <v>#REF!</v>
      </c>
    </row>
    <row r="104" spans="3:33" x14ac:dyDescent="0.35">
      <c r="C104">
        <f t="shared" si="28"/>
        <v>0</v>
      </c>
      <c r="D104">
        <v>87</v>
      </c>
      <c r="E104">
        <f t="shared" si="18"/>
        <v>87</v>
      </c>
      <c r="F104">
        <f>F103+AE103</f>
        <v>5556052.1895635985</v>
      </c>
      <c r="G104">
        <f>F104-Q104</f>
        <v>127877.33850243036</v>
      </c>
      <c r="H104">
        <f t="shared" si="19"/>
        <v>1</v>
      </c>
      <c r="I104">
        <f>MAX(G104-P104,0)</f>
        <v>0</v>
      </c>
      <c r="J104">
        <f t="shared" si="20"/>
        <v>102301.87080194429</v>
      </c>
      <c r="K104">
        <f t="shared" si="21"/>
        <v>25575.467700486071</v>
      </c>
      <c r="L104">
        <f>MIN($F$11,K104)</f>
        <v>25575.467700486071</v>
      </c>
      <c r="M104">
        <f>ABS(L104-K104)</f>
        <v>0</v>
      </c>
      <c r="N104">
        <f>IFERROR(M104/G104,0)</f>
        <v>0</v>
      </c>
      <c r="O104">
        <f t="shared" si="22"/>
        <v>1</v>
      </c>
      <c r="P104">
        <f>IF(E104&gt;$F$6,VLOOKUP(E104-$F$6,E$17:G$558,3,FALSE),0)</f>
        <v>1135167.1695895502</v>
      </c>
      <c r="Q104">
        <f>IF(E104&gt;$F$7,VLOOKUP(E104-$F$7,E$17:F$558,2,FALSE),0)</f>
        <v>5428174.8510611681</v>
      </c>
      <c r="R104">
        <f t="shared" si="29"/>
        <v>129875.6169620892</v>
      </c>
      <c r="S104">
        <f t="shared" si="23"/>
        <v>519.50246784835679</v>
      </c>
      <c r="T104">
        <f t="shared" si="24"/>
        <v>129356.11449424084</v>
      </c>
      <c r="U104">
        <f t="shared" si="30"/>
        <v>23131.082919571847</v>
      </c>
      <c r="V104">
        <f t="shared" si="31"/>
        <v>5405043.7681415975</v>
      </c>
      <c r="W104">
        <f t="shared" si="25"/>
        <v>5319611.3540399447</v>
      </c>
      <c r="X104">
        <f>$F$5-F104</f>
        <v>2443947.8104364015</v>
      </c>
      <c r="Y104">
        <f t="shared" si="26"/>
        <v>7976868.9170804285</v>
      </c>
      <c r="Z104">
        <f>Y104-F104-Q104</f>
        <v>-3007358.1235443382</v>
      </c>
      <c r="AA104">
        <f t="shared" si="32"/>
        <v>-0.37700984619477051</v>
      </c>
      <c r="AB104" t="e">
        <f>#REF!</f>
        <v>#REF!</v>
      </c>
      <c r="AC104">
        <f>$F$5-F104</f>
        <v>2443947.8104364015</v>
      </c>
      <c r="AD104" t="e">
        <f>AB104*P104</f>
        <v>#REF!</v>
      </c>
      <c r="AE104">
        <f>P104*$F$4*MAX(AA104,0)</f>
        <v>0</v>
      </c>
      <c r="AF104" s="1" t="e">
        <f>MAX(#REF!*AA104,0)</f>
        <v>#REF!</v>
      </c>
      <c r="AG104" t="e">
        <f t="shared" si="33"/>
        <v>#REF!</v>
      </c>
    </row>
    <row r="105" spans="3:33" x14ac:dyDescent="0.35">
      <c r="C105">
        <f t="shared" si="28"/>
        <v>0</v>
      </c>
      <c r="D105">
        <v>88</v>
      </c>
      <c r="E105">
        <f t="shared" si="18"/>
        <v>88</v>
      </c>
      <c r="F105">
        <f>F104+AE104</f>
        <v>5556052.1895635985</v>
      </c>
      <c r="G105">
        <f>F105-Q105</f>
        <v>41648.105422278866</v>
      </c>
      <c r="H105">
        <f t="shared" si="19"/>
        <v>1</v>
      </c>
      <c r="I105">
        <f>MAX(G105-P105,0)</f>
        <v>0</v>
      </c>
      <c r="J105">
        <f t="shared" si="20"/>
        <v>33318.484337823094</v>
      </c>
      <c r="K105">
        <f t="shared" si="21"/>
        <v>8329.6210844557736</v>
      </c>
      <c r="L105">
        <f>MIN($F$11,K105)</f>
        <v>8329.6210844557736</v>
      </c>
      <c r="M105">
        <f>ABS(L105-K105)</f>
        <v>0</v>
      </c>
      <c r="N105">
        <f>IFERROR(M105/G105,0)</f>
        <v>0</v>
      </c>
      <c r="O105">
        <f t="shared" si="22"/>
        <v>1</v>
      </c>
      <c r="P105">
        <f>IF(E105&gt;$F$6,VLOOKUP(E105-$F$6,E$17:G$558,3,FALSE),0)</f>
        <v>873292.93638815451</v>
      </c>
      <c r="Q105">
        <f>IF(E105&gt;$F$7,VLOOKUP(E105-$F$7,E$17:F$558,2,FALSE),0)</f>
        <v>5514404.0841413196</v>
      </c>
      <c r="R105">
        <f t="shared" si="29"/>
        <v>86229.233080151491</v>
      </c>
      <c r="S105">
        <f t="shared" si="23"/>
        <v>344.91693232060601</v>
      </c>
      <c r="T105">
        <f t="shared" si="24"/>
        <v>85884.31614783089</v>
      </c>
      <c r="U105">
        <f t="shared" si="30"/>
        <v>23475.999851892451</v>
      </c>
      <c r="V105">
        <f t="shared" si="31"/>
        <v>5490928.0842894288</v>
      </c>
      <c r="W105">
        <f t="shared" si="25"/>
        <v>5404116.0024584932</v>
      </c>
      <c r="X105">
        <f>$F$5-F105</f>
        <v>2443947.8104364015</v>
      </c>
      <c r="Y105">
        <f t="shared" si="26"/>
        <v>7976524.0001481073</v>
      </c>
      <c r="Z105">
        <f>Y105-F105-Q105</f>
        <v>-3093932.2735568108</v>
      </c>
      <c r="AA105">
        <f t="shared" si="32"/>
        <v>-0.38787976736475221</v>
      </c>
      <c r="AB105" t="e">
        <f>#REF!</f>
        <v>#REF!</v>
      </c>
      <c r="AC105">
        <f>$F$5-F105</f>
        <v>2443947.8104364015</v>
      </c>
      <c r="AD105" t="e">
        <f>AB105*P105</f>
        <v>#REF!</v>
      </c>
      <c r="AE105">
        <f>P105*$F$4*MAX(AA105,0)</f>
        <v>0</v>
      </c>
      <c r="AF105" s="1" t="e">
        <f>MAX(#REF!*AA105,0)</f>
        <v>#REF!</v>
      </c>
      <c r="AG105" t="e">
        <f t="shared" si="33"/>
        <v>#REF!</v>
      </c>
    </row>
    <row r="106" spans="3:33" x14ac:dyDescent="0.35">
      <c r="C106">
        <f t="shared" si="28"/>
        <v>0</v>
      </c>
      <c r="D106">
        <v>89</v>
      </c>
      <c r="E106">
        <f t="shared" si="18"/>
        <v>89</v>
      </c>
      <c r="F106">
        <f>F105+AE105</f>
        <v>5556052.1895635985</v>
      </c>
      <c r="G106">
        <f>F106-Q106</f>
        <v>0</v>
      </c>
      <c r="H106">
        <f t="shared" si="19"/>
        <v>0</v>
      </c>
      <c r="I106">
        <f>MAX(G106-P106,0)</f>
        <v>0</v>
      </c>
      <c r="J106">
        <f t="shared" si="20"/>
        <v>0</v>
      </c>
      <c r="K106">
        <f t="shared" si="21"/>
        <v>0</v>
      </c>
      <c r="L106">
        <f>MIN($F$11,K106)</f>
        <v>0</v>
      </c>
      <c r="M106">
        <f>ABS(L106-K106)</f>
        <v>0</v>
      </c>
      <c r="N106">
        <f>IFERROR(M106/G106,0)</f>
        <v>0</v>
      </c>
      <c r="O106">
        <f t="shared" si="22"/>
        <v>1</v>
      </c>
      <c r="P106">
        <f>IF(E106&gt;$F$6,VLOOKUP(E106-$F$6,E$17:G$558,3,FALSE),0)</f>
        <v>635543.18549970817</v>
      </c>
      <c r="Q106">
        <f>IF(E106&gt;$F$7,VLOOKUP(E106-$F$7,E$17:F$558,2,FALSE),0)</f>
        <v>5556052.1895635985</v>
      </c>
      <c r="R106">
        <f t="shared" si="29"/>
        <v>41648.105422278866</v>
      </c>
      <c r="S106">
        <f t="shared" si="23"/>
        <v>166.59242168911547</v>
      </c>
      <c r="T106">
        <f t="shared" si="24"/>
        <v>41481.513000589752</v>
      </c>
      <c r="U106">
        <f t="shared" si="30"/>
        <v>23642.592273581566</v>
      </c>
      <c r="V106">
        <f t="shared" si="31"/>
        <v>5532409.5972900186</v>
      </c>
      <c r="W106">
        <f t="shared" si="25"/>
        <v>5444931.1457723267</v>
      </c>
      <c r="X106">
        <f>$F$5-F106</f>
        <v>2443947.8104364015</v>
      </c>
      <c r="Y106">
        <f t="shared" si="26"/>
        <v>7976357.4077264182</v>
      </c>
      <c r="Z106">
        <f>Y106-F106-Q106</f>
        <v>-3135746.9714007787</v>
      </c>
      <c r="AA106">
        <f t="shared" si="32"/>
        <v>-0.39313019854943942</v>
      </c>
      <c r="AB106" t="e">
        <f>#REF!</f>
        <v>#REF!</v>
      </c>
      <c r="AC106">
        <f>$F$5-F106</f>
        <v>2443947.8104364015</v>
      </c>
      <c r="AD106" t="e">
        <f>AB106*P106</f>
        <v>#REF!</v>
      </c>
      <c r="AE106">
        <f>P106*$F$4*MAX(AA106,0)</f>
        <v>0</v>
      </c>
      <c r="AF106" s="1" t="e">
        <f>MAX(#REF!*AA106,0)</f>
        <v>#REF!</v>
      </c>
      <c r="AG106" t="e">
        <f t="shared" si="33"/>
        <v>#REF!</v>
      </c>
    </row>
    <row r="107" spans="3:33" x14ac:dyDescent="0.35">
      <c r="C107">
        <f t="shared" si="28"/>
        <v>0</v>
      </c>
      <c r="D107">
        <v>90</v>
      </c>
      <c r="E107">
        <f t="shared" si="18"/>
        <v>90</v>
      </c>
      <c r="F107">
        <f>F106+AE106</f>
        <v>5556052.1895635985</v>
      </c>
      <c r="G107">
        <f>F107-Q107</f>
        <v>0</v>
      </c>
      <c r="H107">
        <f t="shared" si="19"/>
        <v>0</v>
      </c>
      <c r="I107">
        <f>MAX(G107-P107,0)</f>
        <v>0</v>
      </c>
      <c r="J107">
        <f t="shared" si="20"/>
        <v>0</v>
      </c>
      <c r="K107">
        <f t="shared" si="21"/>
        <v>0</v>
      </c>
      <c r="L107">
        <f>MIN($F$11,K107)</f>
        <v>0</v>
      </c>
      <c r="M107">
        <f>ABS(L107-K107)</f>
        <v>0</v>
      </c>
      <c r="N107">
        <f>IFERROR(M107/G107,0)</f>
        <v>0</v>
      </c>
      <c r="O107">
        <f t="shared" si="22"/>
        <v>1</v>
      </c>
      <c r="P107">
        <f>IF(E107&gt;$F$6,VLOOKUP(E107-$F$6,E$17:G$558,3,FALSE),0)</f>
        <v>428458.27688833978</v>
      </c>
      <c r="Q107">
        <f>IF(E107&gt;$F$7,VLOOKUP(E107-$F$7,E$17:F$558,2,FALSE),0)</f>
        <v>5556052.1895635985</v>
      </c>
      <c r="R107">
        <f t="shared" si="29"/>
        <v>0</v>
      </c>
      <c r="S107">
        <f t="shared" si="23"/>
        <v>0</v>
      </c>
      <c r="T107">
        <f t="shared" si="24"/>
        <v>0</v>
      </c>
      <c r="U107">
        <f t="shared" si="30"/>
        <v>23642.592273581566</v>
      </c>
      <c r="V107">
        <f t="shared" si="31"/>
        <v>5532409.5972900186</v>
      </c>
      <c r="W107">
        <f t="shared" si="25"/>
        <v>5444931.1457723267</v>
      </c>
      <c r="X107">
        <f>$F$5-F107</f>
        <v>2443947.8104364015</v>
      </c>
      <c r="Y107">
        <f t="shared" si="26"/>
        <v>7976357.4077264182</v>
      </c>
      <c r="Z107">
        <f>Y107-F107-Q107</f>
        <v>-3135746.9714007787</v>
      </c>
      <c r="AA107">
        <f t="shared" si="32"/>
        <v>-0.39313019854943942</v>
      </c>
      <c r="AB107" t="e">
        <f>#REF!</f>
        <v>#REF!</v>
      </c>
      <c r="AC107">
        <f>$F$5-F107</f>
        <v>2443947.8104364015</v>
      </c>
      <c r="AD107" t="e">
        <f>AB107*P107</f>
        <v>#REF!</v>
      </c>
      <c r="AE107">
        <f>P107*$F$4*MAX(AA107,0)</f>
        <v>0</v>
      </c>
      <c r="AF107" s="1" t="e">
        <f>MAX(#REF!*AA107,0)</f>
        <v>#REF!</v>
      </c>
      <c r="AG107" t="e">
        <f t="shared" si="33"/>
        <v>#REF!</v>
      </c>
    </row>
    <row r="108" spans="3:33" x14ac:dyDescent="0.35">
      <c r="C108">
        <f t="shared" si="28"/>
        <v>0</v>
      </c>
      <c r="D108">
        <v>91</v>
      </c>
      <c r="E108">
        <f t="shared" si="18"/>
        <v>91</v>
      </c>
      <c r="F108">
        <f>F107+AE107</f>
        <v>5556052.1895635985</v>
      </c>
      <c r="G108">
        <f>F108-Q108</f>
        <v>0</v>
      </c>
      <c r="H108">
        <f t="shared" si="19"/>
        <v>0</v>
      </c>
      <c r="I108">
        <f>MAX(G108-P108,0)</f>
        <v>0</v>
      </c>
      <c r="J108">
        <f t="shared" si="20"/>
        <v>0</v>
      </c>
      <c r="K108">
        <f t="shared" si="21"/>
        <v>0</v>
      </c>
      <c r="L108">
        <f>MIN($F$11,K108)</f>
        <v>0</v>
      </c>
      <c r="M108">
        <f>ABS(L108-K108)</f>
        <v>0</v>
      </c>
      <c r="N108">
        <f>IFERROR(M108/G108,0)</f>
        <v>0</v>
      </c>
      <c r="O108">
        <f t="shared" si="22"/>
        <v>1</v>
      </c>
      <c r="P108">
        <f>IF(E108&gt;$F$6,VLOOKUP(E108-$F$6,E$17:G$558,3,FALSE),0)</f>
        <v>257752.95546451956</v>
      </c>
      <c r="Q108">
        <f>IF(E108&gt;$F$7,VLOOKUP(E108-$F$7,E$17:F$558,2,FALSE),0)</f>
        <v>5556052.1895635985</v>
      </c>
      <c r="R108">
        <f t="shared" si="29"/>
        <v>0</v>
      </c>
      <c r="S108">
        <f t="shared" si="23"/>
        <v>0</v>
      </c>
      <c r="T108">
        <f t="shared" si="24"/>
        <v>0</v>
      </c>
      <c r="U108">
        <f t="shared" si="30"/>
        <v>23642.592273581566</v>
      </c>
      <c r="V108">
        <f t="shared" si="31"/>
        <v>5532409.5972900186</v>
      </c>
      <c r="W108">
        <f t="shared" si="25"/>
        <v>5444931.1457723267</v>
      </c>
      <c r="X108">
        <f>$F$5-F108</f>
        <v>2443947.8104364015</v>
      </c>
      <c r="Y108">
        <f t="shared" si="26"/>
        <v>7976357.4077264182</v>
      </c>
      <c r="Z108">
        <f>Y108-F108-Q108</f>
        <v>-3135746.9714007787</v>
      </c>
      <c r="AA108">
        <f t="shared" si="32"/>
        <v>-0.39313019854943942</v>
      </c>
      <c r="AB108" t="e">
        <f>#REF!</f>
        <v>#REF!</v>
      </c>
      <c r="AC108">
        <f>$F$5-F108</f>
        <v>2443947.8104364015</v>
      </c>
      <c r="AD108" t="e">
        <f>AB108*P108</f>
        <v>#REF!</v>
      </c>
      <c r="AE108">
        <f>P108*$F$4*MAX(AA108,0)</f>
        <v>0</v>
      </c>
      <c r="AF108" s="1" t="e">
        <f>MAX(#REF!*AA108,0)</f>
        <v>#REF!</v>
      </c>
      <c r="AG108" t="e">
        <f t="shared" si="33"/>
        <v>#REF!</v>
      </c>
    </row>
    <row r="109" spans="3:33" x14ac:dyDescent="0.35">
      <c r="C109">
        <f t="shared" si="28"/>
        <v>0</v>
      </c>
      <c r="D109">
        <v>92</v>
      </c>
      <c r="E109">
        <f t="shared" si="18"/>
        <v>92</v>
      </c>
      <c r="F109">
        <f>F108+AE108</f>
        <v>5556052.1895635985</v>
      </c>
      <c r="G109">
        <f>F109-Q109</f>
        <v>0</v>
      </c>
      <c r="H109">
        <f t="shared" si="19"/>
        <v>0</v>
      </c>
      <c r="I109">
        <f>MAX(G109-P109,0)</f>
        <v>0</v>
      </c>
      <c r="J109">
        <f t="shared" si="20"/>
        <v>0</v>
      </c>
      <c r="K109">
        <f t="shared" si="21"/>
        <v>0</v>
      </c>
      <c r="L109">
        <f>MIN($F$11,K109)</f>
        <v>0</v>
      </c>
      <c r="M109">
        <f>ABS(L109-K109)</f>
        <v>0</v>
      </c>
      <c r="N109">
        <f>IFERROR(M109/G109,0)</f>
        <v>0</v>
      </c>
      <c r="O109">
        <f t="shared" si="22"/>
        <v>1</v>
      </c>
      <c r="P109">
        <f>IF(E109&gt;$F$6,VLOOKUP(E109-$F$6,E$17:G$558,3,FALSE),0)</f>
        <v>127877.33850243036</v>
      </c>
      <c r="Q109">
        <f>IF(E109&gt;$F$7,VLOOKUP(E109-$F$7,E$17:F$558,2,FALSE),0)</f>
        <v>5556052.1895635985</v>
      </c>
      <c r="R109">
        <f t="shared" si="29"/>
        <v>0</v>
      </c>
      <c r="S109">
        <f t="shared" si="23"/>
        <v>0</v>
      </c>
      <c r="T109">
        <f t="shared" si="24"/>
        <v>0</v>
      </c>
      <c r="U109">
        <f t="shared" si="30"/>
        <v>23642.592273581566</v>
      </c>
      <c r="V109">
        <f t="shared" si="31"/>
        <v>5532409.5972900186</v>
      </c>
      <c r="W109">
        <f t="shared" si="25"/>
        <v>5444931.1457723267</v>
      </c>
      <c r="X109">
        <f>$F$5-F109</f>
        <v>2443947.8104364015</v>
      </c>
      <c r="Y109">
        <f t="shared" si="26"/>
        <v>7976357.4077264182</v>
      </c>
      <c r="Z109">
        <f>Y109-F109-Q109</f>
        <v>-3135746.9714007787</v>
      </c>
      <c r="AA109">
        <f t="shared" si="32"/>
        <v>-0.39313019854943942</v>
      </c>
      <c r="AB109" t="e">
        <f>#REF!</f>
        <v>#REF!</v>
      </c>
      <c r="AC109">
        <f>$F$5-F109</f>
        <v>2443947.8104364015</v>
      </c>
      <c r="AD109" t="e">
        <f>AB109*P109</f>
        <v>#REF!</v>
      </c>
      <c r="AE109">
        <f>P109*$F$4*MAX(AA109,0)</f>
        <v>0</v>
      </c>
      <c r="AF109" s="1" t="e">
        <f>MAX(#REF!*AA109,0)</f>
        <v>#REF!</v>
      </c>
      <c r="AG109" t="e">
        <f t="shared" si="33"/>
        <v>#REF!</v>
      </c>
    </row>
    <row r="110" spans="3:33" x14ac:dyDescent="0.35">
      <c r="C110">
        <f t="shared" si="28"/>
        <v>0</v>
      </c>
      <c r="D110">
        <v>93</v>
      </c>
      <c r="E110">
        <f t="shared" si="18"/>
        <v>93</v>
      </c>
      <c r="F110">
        <f>F109+AE109</f>
        <v>5556052.1895635985</v>
      </c>
      <c r="G110">
        <f>F110-Q110</f>
        <v>0</v>
      </c>
      <c r="H110">
        <f t="shared" si="19"/>
        <v>0</v>
      </c>
      <c r="I110">
        <f>MAX(G110-P110,0)</f>
        <v>0</v>
      </c>
      <c r="J110">
        <f t="shared" si="20"/>
        <v>0</v>
      </c>
      <c r="K110">
        <f t="shared" si="21"/>
        <v>0</v>
      </c>
      <c r="L110">
        <f>MIN($F$11,K110)</f>
        <v>0</v>
      </c>
      <c r="M110">
        <f>ABS(L110-K110)</f>
        <v>0</v>
      </c>
      <c r="N110">
        <f>IFERROR(M110/G110,0)</f>
        <v>0</v>
      </c>
      <c r="O110">
        <f t="shared" si="22"/>
        <v>1</v>
      </c>
      <c r="P110">
        <f>IF(E110&gt;$F$6,VLOOKUP(E110-$F$6,E$17:G$558,3,FALSE),0)</f>
        <v>41648.105422278866</v>
      </c>
      <c r="Q110">
        <f>IF(E110&gt;$F$7,VLOOKUP(E110-$F$7,E$17:F$558,2,FALSE),0)</f>
        <v>5556052.1895635985</v>
      </c>
      <c r="R110">
        <f t="shared" si="29"/>
        <v>0</v>
      </c>
      <c r="S110">
        <f t="shared" si="23"/>
        <v>0</v>
      </c>
      <c r="T110">
        <f t="shared" si="24"/>
        <v>0</v>
      </c>
      <c r="U110">
        <f t="shared" si="30"/>
        <v>23642.592273581566</v>
      </c>
      <c r="V110">
        <f t="shared" si="31"/>
        <v>5532409.5972900186</v>
      </c>
      <c r="W110">
        <f t="shared" si="25"/>
        <v>5444931.1457723267</v>
      </c>
      <c r="X110">
        <f>$F$5-F110</f>
        <v>2443947.8104364015</v>
      </c>
      <c r="Y110">
        <f t="shared" si="26"/>
        <v>7976357.4077264182</v>
      </c>
      <c r="Z110">
        <f>Y110-F110-Q110</f>
        <v>-3135746.9714007787</v>
      </c>
      <c r="AA110">
        <f t="shared" si="32"/>
        <v>-0.39313019854943942</v>
      </c>
      <c r="AB110" t="e">
        <f>#REF!</f>
        <v>#REF!</v>
      </c>
      <c r="AC110">
        <f>$F$5-F110</f>
        <v>2443947.8104364015</v>
      </c>
      <c r="AD110" t="e">
        <f>AB110*P110</f>
        <v>#REF!</v>
      </c>
      <c r="AE110">
        <f>P110*$F$4*MAX(AA110,0)</f>
        <v>0</v>
      </c>
      <c r="AF110" s="1" t="e">
        <f>MAX(#REF!*AA110,0)</f>
        <v>#REF!</v>
      </c>
      <c r="AG110" t="e">
        <f t="shared" si="33"/>
        <v>#REF!</v>
      </c>
    </row>
    <row r="111" spans="3:33" x14ac:dyDescent="0.35">
      <c r="C111">
        <f t="shared" si="28"/>
        <v>0</v>
      </c>
      <c r="D111">
        <v>94</v>
      </c>
      <c r="E111">
        <f t="shared" si="18"/>
        <v>94</v>
      </c>
      <c r="F111">
        <f>F110+AE110</f>
        <v>5556052.1895635985</v>
      </c>
      <c r="G111">
        <f>F111-Q111</f>
        <v>0</v>
      </c>
      <c r="H111">
        <f t="shared" si="19"/>
        <v>0</v>
      </c>
      <c r="I111">
        <f>MAX(G111-P111,0)</f>
        <v>0</v>
      </c>
      <c r="J111">
        <f t="shared" si="20"/>
        <v>0</v>
      </c>
      <c r="K111">
        <f t="shared" si="21"/>
        <v>0</v>
      </c>
      <c r="L111">
        <f>MIN($F$11,K111)</f>
        <v>0</v>
      </c>
      <c r="M111">
        <f>ABS(L111-K111)</f>
        <v>0</v>
      </c>
      <c r="N111">
        <f>IFERROR(M111/G111,0)</f>
        <v>0</v>
      </c>
      <c r="O111">
        <f t="shared" si="22"/>
        <v>1</v>
      </c>
      <c r="P111">
        <f>IF(E111&gt;$F$6,VLOOKUP(E111-$F$6,E$17:G$558,3,FALSE),0)</f>
        <v>0</v>
      </c>
      <c r="Q111">
        <f>IF(E111&gt;$F$7,VLOOKUP(E111-$F$7,E$17:F$558,2,FALSE),0)</f>
        <v>5556052.1895635985</v>
      </c>
      <c r="R111">
        <f t="shared" si="29"/>
        <v>0</v>
      </c>
      <c r="S111">
        <f t="shared" si="23"/>
        <v>0</v>
      </c>
      <c r="T111">
        <f t="shared" si="24"/>
        <v>0</v>
      </c>
      <c r="U111">
        <f t="shared" si="30"/>
        <v>23642.592273581566</v>
      </c>
      <c r="V111">
        <f t="shared" si="31"/>
        <v>5532409.5972900186</v>
      </c>
      <c r="W111">
        <f t="shared" si="25"/>
        <v>5444931.1457723267</v>
      </c>
      <c r="X111">
        <f>$F$5-F111</f>
        <v>2443947.8104364015</v>
      </c>
      <c r="Y111">
        <f t="shared" si="26"/>
        <v>7976357.4077264182</v>
      </c>
      <c r="Z111">
        <f>Y111-F111-Q111</f>
        <v>-3135746.9714007787</v>
      </c>
      <c r="AA111">
        <f t="shared" si="32"/>
        <v>-0.39313019854943942</v>
      </c>
      <c r="AB111" t="e">
        <f>#REF!</f>
        <v>#REF!</v>
      </c>
      <c r="AC111">
        <f>$F$5-F111</f>
        <v>2443947.8104364015</v>
      </c>
      <c r="AD111" t="e">
        <f>AB111*P111</f>
        <v>#REF!</v>
      </c>
      <c r="AE111">
        <f>P111*$F$4*MAX(AA111,0)</f>
        <v>0</v>
      </c>
      <c r="AF111" s="1" t="e">
        <f>MAX(#REF!*AA111,0)</f>
        <v>#REF!</v>
      </c>
      <c r="AG111" t="e">
        <f t="shared" si="33"/>
        <v>#REF!</v>
      </c>
    </row>
    <row r="112" spans="3:33" x14ac:dyDescent="0.35">
      <c r="D112">
        <v>95</v>
      </c>
      <c r="E112">
        <f t="shared" si="18"/>
        <v>95</v>
      </c>
      <c r="F112">
        <f>F111+AE111</f>
        <v>5556052.1895635985</v>
      </c>
      <c r="G112">
        <f>F112-Q112</f>
        <v>0</v>
      </c>
      <c r="H112">
        <f t="shared" si="19"/>
        <v>0</v>
      </c>
      <c r="I112">
        <f>MAX(G112-P112,0)</f>
        <v>0</v>
      </c>
      <c r="J112">
        <f t="shared" si="20"/>
        <v>0</v>
      </c>
      <c r="K112">
        <f t="shared" si="21"/>
        <v>0</v>
      </c>
      <c r="L112">
        <f>MIN($F$11,K112)</f>
        <v>0</v>
      </c>
      <c r="M112">
        <f>ABS(L112-K112)</f>
        <v>0</v>
      </c>
      <c r="N112">
        <f>IFERROR(M112/G112,0)</f>
        <v>0</v>
      </c>
      <c r="O112">
        <f t="shared" si="22"/>
        <v>1</v>
      </c>
      <c r="P112">
        <f>IF(E112&gt;$F$6,VLOOKUP(E112-$F$6,E$17:G$558,3,FALSE),0)</f>
        <v>0</v>
      </c>
      <c r="Q112">
        <f>IF(E112&gt;$F$7,VLOOKUP(E112-$F$7,E$17:F$558,2,FALSE),0)</f>
        <v>5556052.1895635985</v>
      </c>
      <c r="R112">
        <f t="shared" si="29"/>
        <v>0</v>
      </c>
      <c r="S112">
        <f t="shared" si="23"/>
        <v>0</v>
      </c>
      <c r="T112">
        <f t="shared" si="24"/>
        <v>0</v>
      </c>
      <c r="U112">
        <f t="shared" si="30"/>
        <v>23642.592273581566</v>
      </c>
      <c r="V112">
        <f t="shared" si="31"/>
        <v>5532409.5972900186</v>
      </c>
      <c r="W112">
        <f t="shared" si="25"/>
        <v>5444931.1457723267</v>
      </c>
      <c r="X112">
        <f>$F$5-F112</f>
        <v>2443947.8104364015</v>
      </c>
      <c r="Y112">
        <f t="shared" si="26"/>
        <v>7976357.4077264182</v>
      </c>
      <c r="Z112">
        <f>Y112-F112-Q112</f>
        <v>-3135746.9714007787</v>
      </c>
      <c r="AA112">
        <f t="shared" si="32"/>
        <v>-0.39313019854943942</v>
      </c>
      <c r="AB112" t="e">
        <f>#REF!</f>
        <v>#REF!</v>
      </c>
      <c r="AC112">
        <f>$F$5-F112</f>
        <v>2443947.8104364015</v>
      </c>
      <c r="AD112" t="e">
        <f>AB112*P112</f>
        <v>#REF!</v>
      </c>
      <c r="AE112">
        <f>P112*$F$4*MAX(AA112,0)</f>
        <v>0</v>
      </c>
      <c r="AF112" s="1" t="e">
        <f>MAX(#REF!*AA112,0)</f>
        <v>#REF!</v>
      </c>
      <c r="AG112" t="e">
        <f t="shared" si="33"/>
        <v>#REF!</v>
      </c>
    </row>
    <row r="113" spans="4:33" x14ac:dyDescent="0.35">
      <c r="D113">
        <v>96</v>
      </c>
      <c r="E113">
        <f t="shared" si="18"/>
        <v>96</v>
      </c>
      <c r="F113">
        <f>F112+AE112</f>
        <v>5556052.1895635985</v>
      </c>
      <c r="G113">
        <f>F113-Q113</f>
        <v>0</v>
      </c>
      <c r="H113">
        <f t="shared" si="19"/>
        <v>0</v>
      </c>
      <c r="I113">
        <f>MAX(G113-P113,0)</f>
        <v>0</v>
      </c>
      <c r="J113">
        <f t="shared" si="20"/>
        <v>0</v>
      </c>
      <c r="K113">
        <f t="shared" si="21"/>
        <v>0</v>
      </c>
      <c r="L113">
        <f>MIN($F$11,K113)</f>
        <v>0</v>
      </c>
      <c r="M113">
        <f>ABS(L113-K113)</f>
        <v>0</v>
      </c>
      <c r="N113">
        <f>IFERROR(M113/G113,0)</f>
        <v>0</v>
      </c>
      <c r="O113">
        <f t="shared" si="22"/>
        <v>1</v>
      </c>
      <c r="P113">
        <f>IF(E113&gt;$F$6,VLOOKUP(E113-$F$6,E$17:G$558,3,FALSE),0)</f>
        <v>0</v>
      </c>
      <c r="Q113">
        <f>IF(E113&gt;$F$7,VLOOKUP(E113-$F$7,E$17:F$558,2,FALSE),0)</f>
        <v>5556052.1895635985</v>
      </c>
      <c r="R113">
        <f t="shared" si="29"/>
        <v>0</v>
      </c>
      <c r="S113">
        <f t="shared" si="23"/>
        <v>0</v>
      </c>
      <c r="T113">
        <f t="shared" si="24"/>
        <v>0</v>
      </c>
      <c r="U113">
        <f t="shared" si="30"/>
        <v>23642.592273581566</v>
      </c>
      <c r="V113">
        <f t="shared" si="31"/>
        <v>5532409.5972900186</v>
      </c>
      <c r="W113">
        <f t="shared" si="25"/>
        <v>5444931.1457723267</v>
      </c>
      <c r="X113">
        <f>$F$5-F113</f>
        <v>2443947.8104364015</v>
      </c>
      <c r="Y113">
        <f t="shared" si="26"/>
        <v>7976357.4077264182</v>
      </c>
      <c r="Z113">
        <f>Y113-F113-Q113</f>
        <v>-3135746.9714007787</v>
      </c>
      <c r="AA113">
        <f t="shared" si="32"/>
        <v>-0.39313019854943942</v>
      </c>
      <c r="AB113" t="e">
        <f>#REF!</f>
        <v>#REF!</v>
      </c>
      <c r="AC113">
        <f>$F$5-F113</f>
        <v>2443947.8104364015</v>
      </c>
      <c r="AD113" t="e">
        <f>AB113*P113</f>
        <v>#REF!</v>
      </c>
      <c r="AE113">
        <f>P113*$F$4*MAX(AA113,0)</f>
        <v>0</v>
      </c>
      <c r="AF113" s="1" t="e">
        <f>MAX(#REF!*AA113,0)</f>
        <v>#REF!</v>
      </c>
      <c r="AG113" t="e">
        <f t="shared" si="33"/>
        <v>#REF!</v>
      </c>
    </row>
    <row r="114" spans="4:33" x14ac:dyDescent="0.35">
      <c r="D114">
        <v>97</v>
      </c>
      <c r="E114">
        <f t="shared" si="18"/>
        <v>97</v>
      </c>
      <c r="F114">
        <f>F113+AE113</f>
        <v>5556052.1895635985</v>
      </c>
      <c r="G114">
        <f>F114-Q114</f>
        <v>0</v>
      </c>
      <c r="H114">
        <f t="shared" si="19"/>
        <v>0</v>
      </c>
      <c r="I114">
        <f>MAX(G114-P114,0)</f>
        <v>0</v>
      </c>
      <c r="J114">
        <f t="shared" si="20"/>
        <v>0</v>
      </c>
      <c r="K114">
        <f t="shared" si="21"/>
        <v>0</v>
      </c>
      <c r="L114">
        <f>MIN($F$11,K114)</f>
        <v>0</v>
      </c>
      <c r="M114">
        <f>ABS(L114-K114)</f>
        <v>0</v>
      </c>
      <c r="N114">
        <f>IFERROR(M114/G114,0)</f>
        <v>0</v>
      </c>
      <c r="O114">
        <f t="shared" si="22"/>
        <v>1</v>
      </c>
      <c r="P114">
        <f>IF(E114&gt;$F$6,VLOOKUP(E114-$F$6,E$17:G$558,3,FALSE),0)</f>
        <v>0</v>
      </c>
      <c r="Q114">
        <f>IF(E114&gt;$F$7,VLOOKUP(E114-$F$7,E$17:F$558,2,FALSE),0)</f>
        <v>5556052.1895635985</v>
      </c>
      <c r="R114">
        <f t="shared" si="29"/>
        <v>0</v>
      </c>
      <c r="S114">
        <f t="shared" si="23"/>
        <v>0</v>
      </c>
      <c r="T114">
        <f t="shared" si="24"/>
        <v>0</v>
      </c>
      <c r="U114">
        <f t="shared" si="30"/>
        <v>23642.592273581566</v>
      </c>
      <c r="V114">
        <f t="shared" si="31"/>
        <v>5532409.5972900186</v>
      </c>
      <c r="W114">
        <f t="shared" si="25"/>
        <v>5444931.1457723267</v>
      </c>
      <c r="X114">
        <f>$F$5-F114</f>
        <v>2443947.8104364015</v>
      </c>
      <c r="Y114">
        <f t="shared" si="26"/>
        <v>7976357.4077264182</v>
      </c>
      <c r="Z114">
        <f>Y114-F114-Q114</f>
        <v>-3135746.9714007787</v>
      </c>
      <c r="AA114">
        <f t="shared" si="32"/>
        <v>-0.39313019854943942</v>
      </c>
      <c r="AB114" t="e">
        <f>#REF!</f>
        <v>#REF!</v>
      </c>
      <c r="AC114">
        <f>$F$5-F114</f>
        <v>2443947.8104364015</v>
      </c>
      <c r="AD114" t="e">
        <f>AB114*P114</f>
        <v>#REF!</v>
      </c>
      <c r="AE114">
        <f>P114*$F$4*MAX(AA114,0)</f>
        <v>0</v>
      </c>
      <c r="AF114" s="1" t="e">
        <f>MAX(#REF!*AA114,0)</f>
        <v>#REF!</v>
      </c>
      <c r="AG114" t="e">
        <f t="shared" si="33"/>
        <v>#REF!</v>
      </c>
    </row>
    <row r="115" spans="4:33" x14ac:dyDescent="0.35">
      <c r="D115">
        <v>98</v>
      </c>
      <c r="E115">
        <f t="shared" si="18"/>
        <v>98</v>
      </c>
      <c r="F115">
        <f>F114+AE114</f>
        <v>5556052.1895635985</v>
      </c>
      <c r="G115">
        <f>F115-Q115</f>
        <v>0</v>
      </c>
      <c r="H115">
        <f t="shared" si="19"/>
        <v>0</v>
      </c>
      <c r="I115">
        <f>MAX(G115-P115,0)</f>
        <v>0</v>
      </c>
      <c r="J115">
        <f t="shared" si="20"/>
        <v>0</v>
      </c>
      <c r="K115">
        <f t="shared" si="21"/>
        <v>0</v>
      </c>
      <c r="L115">
        <f>MIN($F$11,K115)</f>
        <v>0</v>
      </c>
      <c r="M115">
        <f>ABS(L115-K115)</f>
        <v>0</v>
      </c>
      <c r="N115">
        <f>IFERROR(M115/G115,0)</f>
        <v>0</v>
      </c>
      <c r="O115">
        <f t="shared" si="22"/>
        <v>1</v>
      </c>
      <c r="P115">
        <f>IF(E115&gt;$F$6,VLOOKUP(E115-$F$6,E$17:G$558,3,FALSE),0)</f>
        <v>0</v>
      </c>
      <c r="Q115">
        <f>IF(E115&gt;$F$7,VLOOKUP(E115-$F$7,E$17:F$558,2,FALSE),0)</f>
        <v>5556052.1895635985</v>
      </c>
      <c r="R115">
        <f t="shared" si="29"/>
        <v>0</v>
      </c>
      <c r="S115">
        <f t="shared" si="23"/>
        <v>0</v>
      </c>
      <c r="T115">
        <f t="shared" si="24"/>
        <v>0</v>
      </c>
      <c r="U115">
        <f t="shared" si="30"/>
        <v>23642.592273581566</v>
      </c>
      <c r="V115">
        <f t="shared" si="31"/>
        <v>5532409.5972900186</v>
      </c>
      <c r="W115">
        <f t="shared" si="25"/>
        <v>5444931.1457723267</v>
      </c>
      <c r="X115">
        <f>$F$5-F115</f>
        <v>2443947.8104364015</v>
      </c>
      <c r="Y115">
        <f t="shared" si="26"/>
        <v>7976357.4077264182</v>
      </c>
      <c r="Z115">
        <f>Y115-F115-Q115</f>
        <v>-3135746.9714007787</v>
      </c>
      <c r="AA115">
        <f t="shared" si="32"/>
        <v>-0.39313019854943942</v>
      </c>
      <c r="AB115" t="e">
        <f>#REF!</f>
        <v>#REF!</v>
      </c>
      <c r="AC115">
        <f>$F$5-F115</f>
        <v>2443947.8104364015</v>
      </c>
      <c r="AD115" t="e">
        <f>AB115*P115</f>
        <v>#REF!</v>
      </c>
      <c r="AE115">
        <f>P115*$F$4*MAX(AA115,0)</f>
        <v>0</v>
      </c>
      <c r="AF115" s="1" t="e">
        <f>MAX(#REF!*AA115,0)</f>
        <v>#REF!</v>
      </c>
      <c r="AG115" t="e">
        <f t="shared" si="33"/>
        <v>#REF!</v>
      </c>
    </row>
    <row r="116" spans="4:33" x14ac:dyDescent="0.35">
      <c r="D116">
        <v>99</v>
      </c>
      <c r="E116">
        <f t="shared" si="18"/>
        <v>99</v>
      </c>
      <c r="F116">
        <f>F115+AE115</f>
        <v>5556052.1895635985</v>
      </c>
      <c r="G116">
        <f>F116-Q116</f>
        <v>0</v>
      </c>
      <c r="H116">
        <f t="shared" si="19"/>
        <v>0</v>
      </c>
      <c r="I116">
        <f>MAX(G116-P116,0)</f>
        <v>0</v>
      </c>
      <c r="J116">
        <f t="shared" si="20"/>
        <v>0</v>
      </c>
      <c r="K116">
        <f t="shared" si="21"/>
        <v>0</v>
      </c>
      <c r="L116">
        <f>MIN($F$11,K116)</f>
        <v>0</v>
      </c>
      <c r="M116">
        <f>ABS(L116-K116)</f>
        <v>0</v>
      </c>
      <c r="N116">
        <f>IFERROR(M116/G116,0)</f>
        <v>0</v>
      </c>
      <c r="O116">
        <f t="shared" si="22"/>
        <v>1</v>
      </c>
      <c r="P116">
        <f>IF(E116&gt;$F$6,VLOOKUP(E116-$F$6,E$17:G$558,3,FALSE),0)</f>
        <v>0</v>
      </c>
      <c r="Q116">
        <f>IF(E116&gt;$F$7,VLOOKUP(E116-$F$7,E$17:F$558,2,FALSE),0)</f>
        <v>5556052.1895635985</v>
      </c>
      <c r="R116">
        <f t="shared" si="29"/>
        <v>0</v>
      </c>
      <c r="S116">
        <f t="shared" si="23"/>
        <v>0</v>
      </c>
      <c r="T116">
        <f t="shared" si="24"/>
        <v>0</v>
      </c>
      <c r="U116">
        <f t="shared" si="30"/>
        <v>23642.592273581566</v>
      </c>
      <c r="V116">
        <f t="shared" si="31"/>
        <v>5532409.5972900186</v>
      </c>
      <c r="W116">
        <f t="shared" si="25"/>
        <v>5444931.1457723267</v>
      </c>
      <c r="X116">
        <f>$F$5-F116</f>
        <v>2443947.8104364015</v>
      </c>
      <c r="Y116">
        <f t="shared" si="26"/>
        <v>7976357.4077264182</v>
      </c>
      <c r="Z116">
        <f>Y116-F116-Q116</f>
        <v>-3135746.9714007787</v>
      </c>
      <c r="AA116">
        <f t="shared" si="32"/>
        <v>-0.39313019854943942</v>
      </c>
      <c r="AB116" t="e">
        <f>#REF!</f>
        <v>#REF!</v>
      </c>
      <c r="AC116">
        <f>$F$5-F116</f>
        <v>2443947.8104364015</v>
      </c>
      <c r="AD116" t="e">
        <f>AB116*P116</f>
        <v>#REF!</v>
      </c>
      <c r="AE116">
        <f>P116*$F$4*MAX(AA116,0)</f>
        <v>0</v>
      </c>
      <c r="AF116" s="1" t="e">
        <f>MAX(#REF!*AA116,0)</f>
        <v>#REF!</v>
      </c>
      <c r="AG116" t="e">
        <f t="shared" si="33"/>
        <v>#REF!</v>
      </c>
    </row>
    <row r="117" spans="4:33" x14ac:dyDescent="0.35">
      <c r="D117">
        <v>100</v>
      </c>
      <c r="E117">
        <f t="shared" si="18"/>
        <v>100</v>
      </c>
      <c r="F117">
        <f>F116+AE116</f>
        <v>5556052.1895635985</v>
      </c>
      <c r="G117">
        <f>F117-Q117</f>
        <v>0</v>
      </c>
      <c r="H117">
        <f t="shared" si="19"/>
        <v>0</v>
      </c>
      <c r="I117">
        <f>MAX(G117-P117,0)</f>
        <v>0</v>
      </c>
      <c r="J117">
        <f t="shared" si="20"/>
        <v>0</v>
      </c>
      <c r="K117">
        <f t="shared" si="21"/>
        <v>0</v>
      </c>
      <c r="L117">
        <f>MIN($F$11,K117)</f>
        <v>0</v>
      </c>
      <c r="M117">
        <f>ABS(L117-K117)</f>
        <v>0</v>
      </c>
      <c r="N117">
        <f>IFERROR(M117/G117,0)</f>
        <v>0</v>
      </c>
      <c r="O117">
        <f t="shared" si="22"/>
        <v>1</v>
      </c>
      <c r="P117">
        <f>IF(E117&gt;$F$6,VLOOKUP(E117-$F$6,E$17:G$558,3,FALSE),0)</f>
        <v>0</v>
      </c>
      <c r="Q117">
        <f>IF(E117&gt;$F$7,VLOOKUP(E117-$F$7,E$17:F$558,2,FALSE),0)</f>
        <v>5556052.1895635985</v>
      </c>
      <c r="R117">
        <f t="shared" si="29"/>
        <v>0</v>
      </c>
      <c r="S117">
        <f t="shared" si="23"/>
        <v>0</v>
      </c>
      <c r="T117">
        <f t="shared" si="24"/>
        <v>0</v>
      </c>
      <c r="U117">
        <f t="shared" si="30"/>
        <v>23642.592273581566</v>
      </c>
      <c r="V117">
        <f t="shared" si="31"/>
        <v>5532409.5972900186</v>
      </c>
      <c r="W117">
        <f t="shared" si="25"/>
        <v>5444931.1457723267</v>
      </c>
      <c r="X117">
        <f>$F$5-F117</f>
        <v>2443947.8104364015</v>
      </c>
      <c r="Y117">
        <f t="shared" si="26"/>
        <v>7976357.4077264182</v>
      </c>
      <c r="Z117">
        <f>Y117-F117-Q117</f>
        <v>-3135746.9714007787</v>
      </c>
      <c r="AA117">
        <f t="shared" si="32"/>
        <v>-0.39313019854943942</v>
      </c>
      <c r="AB117" t="e">
        <f>#REF!</f>
        <v>#REF!</v>
      </c>
      <c r="AC117">
        <f>$F$5-F117</f>
        <v>2443947.8104364015</v>
      </c>
      <c r="AD117" t="e">
        <f>AB117*P117</f>
        <v>#REF!</v>
      </c>
      <c r="AE117">
        <f>P117*$F$4*MAX(AA117,0)</f>
        <v>0</v>
      </c>
      <c r="AF117" s="1" t="e">
        <f>MAX(#REF!*AA117,0)</f>
        <v>#REF!</v>
      </c>
      <c r="AG117" t="e">
        <f t="shared" si="33"/>
        <v>#REF!</v>
      </c>
    </row>
    <row r="118" spans="4:33" x14ac:dyDescent="0.35">
      <c r="D118">
        <v>101</v>
      </c>
      <c r="E118">
        <f t="shared" si="18"/>
        <v>101</v>
      </c>
      <c r="F118">
        <f>F117+AE117</f>
        <v>5556052.1895635985</v>
      </c>
      <c r="G118">
        <f>F118-Q118</f>
        <v>0</v>
      </c>
      <c r="H118">
        <f t="shared" si="19"/>
        <v>0</v>
      </c>
      <c r="I118">
        <f>MAX(G118-P118,0)</f>
        <v>0</v>
      </c>
      <c r="J118">
        <f t="shared" si="20"/>
        <v>0</v>
      </c>
      <c r="K118">
        <f t="shared" si="21"/>
        <v>0</v>
      </c>
      <c r="L118">
        <f>MIN($F$11,K118)</f>
        <v>0</v>
      </c>
      <c r="M118">
        <f>ABS(L118-K118)</f>
        <v>0</v>
      </c>
      <c r="N118">
        <f>IFERROR(M118/G118,0)</f>
        <v>0</v>
      </c>
      <c r="O118">
        <f t="shared" si="22"/>
        <v>1</v>
      </c>
      <c r="P118">
        <f>IF(E118&gt;$F$6,VLOOKUP(E118-$F$6,E$17:G$558,3,FALSE),0)</f>
        <v>0</v>
      </c>
      <c r="Q118">
        <f>IF(E118&gt;$F$7,VLOOKUP(E118-$F$7,E$17:F$558,2,FALSE),0)</f>
        <v>5556052.1895635985</v>
      </c>
      <c r="R118">
        <f t="shared" si="29"/>
        <v>0</v>
      </c>
      <c r="S118">
        <f t="shared" si="23"/>
        <v>0</v>
      </c>
      <c r="T118">
        <f t="shared" si="24"/>
        <v>0</v>
      </c>
      <c r="U118">
        <f t="shared" si="30"/>
        <v>23642.592273581566</v>
      </c>
      <c r="V118">
        <f t="shared" si="31"/>
        <v>5532409.5972900186</v>
      </c>
      <c r="W118">
        <f t="shared" si="25"/>
        <v>5444931.1457723267</v>
      </c>
      <c r="X118">
        <f>$F$5-F118</f>
        <v>2443947.8104364015</v>
      </c>
      <c r="Y118">
        <f t="shared" si="26"/>
        <v>7976357.4077264182</v>
      </c>
      <c r="Z118">
        <f>Y118-F118-Q118</f>
        <v>-3135746.9714007787</v>
      </c>
      <c r="AA118">
        <f t="shared" si="32"/>
        <v>-0.39313019854943942</v>
      </c>
      <c r="AB118" t="e">
        <f>#REF!</f>
        <v>#REF!</v>
      </c>
      <c r="AC118">
        <f>$F$5-F118</f>
        <v>2443947.8104364015</v>
      </c>
      <c r="AD118" t="e">
        <f>AB118*P118</f>
        <v>#REF!</v>
      </c>
      <c r="AE118">
        <f>P118*$F$4*MAX(AA118,0)</f>
        <v>0</v>
      </c>
      <c r="AF118" s="1" t="e">
        <f>MAX(#REF!*AA118,0)</f>
        <v>#REF!</v>
      </c>
      <c r="AG118" t="e">
        <f t="shared" si="33"/>
        <v>#REF!</v>
      </c>
    </row>
    <row r="119" spans="4:33" x14ac:dyDescent="0.35">
      <c r="D119">
        <v>102</v>
      </c>
      <c r="E119">
        <f t="shared" si="18"/>
        <v>102</v>
      </c>
      <c r="F119">
        <f>F118+AE118</f>
        <v>5556052.1895635985</v>
      </c>
      <c r="G119">
        <f>F119-Q119</f>
        <v>0</v>
      </c>
      <c r="H119">
        <f t="shared" si="19"/>
        <v>0</v>
      </c>
      <c r="I119">
        <f>MAX(G119-P119,0)</f>
        <v>0</v>
      </c>
      <c r="J119">
        <f t="shared" si="20"/>
        <v>0</v>
      </c>
      <c r="K119">
        <f t="shared" si="21"/>
        <v>0</v>
      </c>
      <c r="L119">
        <f>MIN($F$11,K119)</f>
        <v>0</v>
      </c>
      <c r="M119">
        <f>ABS(L119-K119)</f>
        <v>0</v>
      </c>
      <c r="N119">
        <f>IFERROR(M119/G119,0)</f>
        <v>0</v>
      </c>
      <c r="O119">
        <f t="shared" si="22"/>
        <v>1</v>
      </c>
      <c r="P119">
        <f>IF(E119&gt;$F$6,VLOOKUP(E119-$F$6,E$17:G$558,3,FALSE),0)</f>
        <v>0</v>
      </c>
      <c r="Q119">
        <f>IF(E119&gt;$F$7,VLOOKUP(E119-$F$7,E$17:F$558,2,FALSE),0)</f>
        <v>5556052.1895635985</v>
      </c>
      <c r="R119">
        <f t="shared" si="29"/>
        <v>0</v>
      </c>
      <c r="S119">
        <f t="shared" si="23"/>
        <v>0</v>
      </c>
      <c r="T119">
        <f t="shared" si="24"/>
        <v>0</v>
      </c>
      <c r="U119">
        <f t="shared" si="30"/>
        <v>23642.592273581566</v>
      </c>
      <c r="V119">
        <f t="shared" si="31"/>
        <v>5532409.5972900186</v>
      </c>
      <c r="W119">
        <f t="shared" si="25"/>
        <v>5444931.1457723267</v>
      </c>
      <c r="X119">
        <f>$F$5-F119</f>
        <v>2443947.8104364015</v>
      </c>
      <c r="Y119">
        <f t="shared" si="26"/>
        <v>7976357.4077264182</v>
      </c>
      <c r="Z119">
        <f>Y119-F119-Q119</f>
        <v>-3135746.9714007787</v>
      </c>
      <c r="AA119">
        <f t="shared" si="32"/>
        <v>-0.39313019854943942</v>
      </c>
      <c r="AB119" t="e">
        <f>#REF!</f>
        <v>#REF!</v>
      </c>
      <c r="AC119">
        <f>$F$5-F119</f>
        <v>2443947.8104364015</v>
      </c>
      <c r="AD119" t="e">
        <f>AB119*P119</f>
        <v>#REF!</v>
      </c>
      <c r="AE119">
        <f>P119*$F$4*MAX(AA119,0)</f>
        <v>0</v>
      </c>
      <c r="AF119" s="1" t="e">
        <f>MAX(#REF!*AA119,0)</f>
        <v>#REF!</v>
      </c>
      <c r="AG119" t="e">
        <f t="shared" si="33"/>
        <v>#REF!</v>
      </c>
    </row>
    <row r="120" spans="4:33" x14ac:dyDescent="0.35">
      <c r="D120">
        <v>103</v>
      </c>
      <c r="E120">
        <f t="shared" si="18"/>
        <v>103</v>
      </c>
      <c r="F120">
        <f>F119+AE119</f>
        <v>5556052.1895635985</v>
      </c>
      <c r="G120">
        <f>F120-Q120</f>
        <v>0</v>
      </c>
      <c r="H120">
        <f t="shared" si="19"/>
        <v>0</v>
      </c>
      <c r="I120">
        <f>MAX(G120-P120,0)</f>
        <v>0</v>
      </c>
      <c r="J120">
        <f t="shared" si="20"/>
        <v>0</v>
      </c>
      <c r="K120">
        <f t="shared" si="21"/>
        <v>0</v>
      </c>
      <c r="L120">
        <f>MIN($F$11,K120)</f>
        <v>0</v>
      </c>
      <c r="M120">
        <f>ABS(L120-K120)</f>
        <v>0</v>
      </c>
      <c r="N120">
        <f>IFERROR(M120/G120,0)</f>
        <v>0</v>
      </c>
      <c r="O120">
        <f t="shared" si="22"/>
        <v>1</v>
      </c>
      <c r="P120">
        <f>IF(E120&gt;$F$6,VLOOKUP(E120-$F$6,E$17:G$558,3,FALSE),0)</f>
        <v>0</v>
      </c>
      <c r="Q120">
        <f>IF(E120&gt;$F$7,VLOOKUP(E120-$F$7,E$17:F$558,2,FALSE),0)</f>
        <v>5556052.1895635985</v>
      </c>
      <c r="R120">
        <f t="shared" si="29"/>
        <v>0</v>
      </c>
      <c r="S120">
        <f t="shared" si="23"/>
        <v>0</v>
      </c>
      <c r="T120">
        <f t="shared" si="24"/>
        <v>0</v>
      </c>
      <c r="U120">
        <f t="shared" si="30"/>
        <v>23642.592273581566</v>
      </c>
      <c r="V120">
        <f t="shared" si="31"/>
        <v>5532409.5972900186</v>
      </c>
      <c r="W120">
        <f t="shared" si="25"/>
        <v>5444931.1457723267</v>
      </c>
      <c r="X120">
        <f>$F$5-F120</f>
        <v>2443947.8104364015</v>
      </c>
      <c r="Y120">
        <f t="shared" si="26"/>
        <v>7976357.4077264182</v>
      </c>
      <c r="Z120">
        <f>Y120-F120-Q120</f>
        <v>-3135746.9714007787</v>
      </c>
      <c r="AA120">
        <f t="shared" si="32"/>
        <v>-0.39313019854943942</v>
      </c>
      <c r="AB120" t="e">
        <f>#REF!</f>
        <v>#REF!</v>
      </c>
      <c r="AC120">
        <f>$F$5-F120</f>
        <v>2443947.8104364015</v>
      </c>
      <c r="AD120" t="e">
        <f>AB120*P120</f>
        <v>#REF!</v>
      </c>
      <c r="AE120">
        <f>P120*$F$4*MAX(AA120,0)</f>
        <v>0</v>
      </c>
      <c r="AF120" s="1" t="e">
        <f>MAX(#REF!*AA120,0)</f>
        <v>#REF!</v>
      </c>
      <c r="AG120" t="e">
        <f t="shared" si="33"/>
        <v>#REF!</v>
      </c>
    </row>
    <row r="121" spans="4:33" x14ac:dyDescent="0.35">
      <c r="D121">
        <v>104</v>
      </c>
      <c r="E121">
        <f t="shared" si="18"/>
        <v>104</v>
      </c>
      <c r="F121">
        <f>F120+AE120</f>
        <v>5556052.1895635985</v>
      </c>
      <c r="G121">
        <f>F121-Q121</f>
        <v>0</v>
      </c>
      <c r="H121">
        <f t="shared" si="19"/>
        <v>0</v>
      </c>
      <c r="I121">
        <f>MAX(G121-P121,0)</f>
        <v>0</v>
      </c>
      <c r="J121">
        <f t="shared" si="20"/>
        <v>0</v>
      </c>
      <c r="K121">
        <f t="shared" si="21"/>
        <v>0</v>
      </c>
      <c r="L121">
        <f>MIN($F$11,K121)</f>
        <v>0</v>
      </c>
      <c r="M121">
        <f>ABS(L121-K121)</f>
        <v>0</v>
      </c>
      <c r="N121">
        <f>IFERROR(M121/G121,0)</f>
        <v>0</v>
      </c>
      <c r="O121">
        <f t="shared" si="22"/>
        <v>1</v>
      </c>
      <c r="P121">
        <f>IF(E121&gt;$F$6,VLOOKUP(E121-$F$6,E$17:G$558,3,FALSE),0)</f>
        <v>0</v>
      </c>
      <c r="Q121">
        <f>IF(E121&gt;$F$7,VLOOKUP(E121-$F$7,E$17:F$558,2,FALSE),0)</f>
        <v>5556052.1895635985</v>
      </c>
      <c r="R121">
        <f t="shared" si="29"/>
        <v>0</v>
      </c>
      <c r="S121">
        <f t="shared" si="23"/>
        <v>0</v>
      </c>
      <c r="T121">
        <f t="shared" si="24"/>
        <v>0</v>
      </c>
      <c r="U121">
        <f t="shared" si="30"/>
        <v>23642.592273581566</v>
      </c>
      <c r="V121">
        <f t="shared" si="31"/>
        <v>5532409.5972900186</v>
      </c>
      <c r="W121">
        <f t="shared" si="25"/>
        <v>5444931.1457723267</v>
      </c>
      <c r="X121">
        <f>$F$5-F121</f>
        <v>2443947.8104364015</v>
      </c>
      <c r="Y121">
        <f t="shared" si="26"/>
        <v>7976357.4077264182</v>
      </c>
      <c r="Z121">
        <f>Y121-F121-Q121</f>
        <v>-3135746.9714007787</v>
      </c>
      <c r="AA121">
        <f t="shared" si="32"/>
        <v>-0.39313019854943942</v>
      </c>
      <c r="AB121" t="e">
        <f>#REF!</f>
        <v>#REF!</v>
      </c>
      <c r="AC121">
        <f>$F$5-F121</f>
        <v>2443947.8104364015</v>
      </c>
      <c r="AD121" t="e">
        <f>AB121*P121</f>
        <v>#REF!</v>
      </c>
      <c r="AE121">
        <f>P121*$F$4*MAX(AA121,0)</f>
        <v>0</v>
      </c>
      <c r="AF121" s="1" t="e">
        <f>MAX(#REF!*AA121,0)</f>
        <v>#REF!</v>
      </c>
      <c r="AG121" t="e">
        <f t="shared" si="33"/>
        <v>#REF!</v>
      </c>
    </row>
    <row r="122" spans="4:33" x14ac:dyDescent="0.35">
      <c r="D122">
        <v>105</v>
      </c>
      <c r="E122">
        <f t="shared" si="18"/>
        <v>105</v>
      </c>
      <c r="F122">
        <f>F121+AE121</f>
        <v>5556052.1895635985</v>
      </c>
      <c r="G122">
        <f>F122-Q122</f>
        <v>0</v>
      </c>
      <c r="H122">
        <f t="shared" si="19"/>
        <v>0</v>
      </c>
      <c r="I122">
        <f>MAX(G122-P122,0)</f>
        <v>0</v>
      </c>
      <c r="J122">
        <f t="shared" si="20"/>
        <v>0</v>
      </c>
      <c r="K122">
        <f t="shared" si="21"/>
        <v>0</v>
      </c>
      <c r="L122">
        <f>MIN($F$11,K122)</f>
        <v>0</v>
      </c>
      <c r="M122">
        <f>ABS(L122-K122)</f>
        <v>0</v>
      </c>
      <c r="N122">
        <f>IFERROR(M122/G122,0)</f>
        <v>0</v>
      </c>
      <c r="O122">
        <f t="shared" si="22"/>
        <v>1</v>
      </c>
      <c r="P122">
        <f>IF(E122&gt;$F$6,VLOOKUP(E122-$F$6,E$17:G$558,3,FALSE),0)</f>
        <v>0</v>
      </c>
      <c r="Q122">
        <f>IF(E122&gt;$F$7,VLOOKUP(E122-$F$7,E$17:F$558,2,FALSE),0)</f>
        <v>5556052.1895635985</v>
      </c>
      <c r="R122">
        <f t="shared" si="29"/>
        <v>0</v>
      </c>
      <c r="S122">
        <f t="shared" si="23"/>
        <v>0</v>
      </c>
      <c r="T122">
        <f t="shared" si="24"/>
        <v>0</v>
      </c>
      <c r="U122">
        <f t="shared" si="30"/>
        <v>23642.592273581566</v>
      </c>
      <c r="V122">
        <f t="shared" si="31"/>
        <v>5532409.5972900186</v>
      </c>
      <c r="W122">
        <f t="shared" si="25"/>
        <v>5444931.1457723267</v>
      </c>
      <c r="X122">
        <f>$F$5-F122</f>
        <v>2443947.8104364015</v>
      </c>
      <c r="Y122">
        <f t="shared" si="26"/>
        <v>7976357.4077264182</v>
      </c>
      <c r="Z122">
        <f>Y122-F122-Q122</f>
        <v>-3135746.9714007787</v>
      </c>
      <c r="AA122">
        <f t="shared" si="32"/>
        <v>-0.39313019854943942</v>
      </c>
      <c r="AB122" t="e">
        <f>#REF!</f>
        <v>#REF!</v>
      </c>
      <c r="AC122">
        <f>$F$5-F122</f>
        <v>2443947.8104364015</v>
      </c>
      <c r="AD122" t="e">
        <f>AB122*P122</f>
        <v>#REF!</v>
      </c>
      <c r="AE122">
        <f>P122*$F$4*MAX(AA122,0)</f>
        <v>0</v>
      </c>
      <c r="AF122" s="1" t="e">
        <f>MAX(#REF!*AA122,0)</f>
        <v>#REF!</v>
      </c>
      <c r="AG122" t="e">
        <f t="shared" si="33"/>
        <v>#REF!</v>
      </c>
    </row>
    <row r="123" spans="4:33" x14ac:dyDescent="0.35">
      <c r="D123">
        <v>106</v>
      </c>
      <c r="E123">
        <f t="shared" si="18"/>
        <v>106</v>
      </c>
      <c r="F123">
        <f>F122+AE122</f>
        <v>5556052.1895635985</v>
      </c>
      <c r="G123">
        <f>F123-Q123</f>
        <v>0</v>
      </c>
      <c r="H123">
        <f t="shared" si="19"/>
        <v>0</v>
      </c>
      <c r="I123">
        <f>MAX(G123-P123,0)</f>
        <v>0</v>
      </c>
      <c r="J123">
        <f t="shared" si="20"/>
        <v>0</v>
      </c>
      <c r="K123">
        <f t="shared" si="21"/>
        <v>0</v>
      </c>
      <c r="L123">
        <f>MIN($F$11,K123)</f>
        <v>0</v>
      </c>
      <c r="M123">
        <f>ABS(L123-K123)</f>
        <v>0</v>
      </c>
      <c r="N123">
        <f>IFERROR(M123/G123,0)</f>
        <v>0</v>
      </c>
      <c r="O123">
        <f t="shared" si="22"/>
        <v>1</v>
      </c>
      <c r="P123">
        <f>IF(E123&gt;$F$6,VLOOKUP(E123-$F$6,E$17:G$558,3,FALSE),0)</f>
        <v>0</v>
      </c>
      <c r="Q123">
        <f>IF(E123&gt;$F$7,VLOOKUP(E123-$F$7,E$17:F$558,2,FALSE),0)</f>
        <v>5556052.1895635985</v>
      </c>
      <c r="R123">
        <f t="shared" si="29"/>
        <v>0</v>
      </c>
      <c r="S123">
        <f t="shared" si="23"/>
        <v>0</v>
      </c>
      <c r="T123">
        <f t="shared" si="24"/>
        <v>0</v>
      </c>
      <c r="U123">
        <f t="shared" si="30"/>
        <v>23642.592273581566</v>
      </c>
      <c r="V123">
        <f t="shared" si="31"/>
        <v>5532409.5972900186</v>
      </c>
      <c r="W123">
        <f t="shared" si="25"/>
        <v>5444931.1457723267</v>
      </c>
      <c r="X123">
        <f>$F$5-F123</f>
        <v>2443947.8104364015</v>
      </c>
      <c r="Y123">
        <f t="shared" si="26"/>
        <v>7976357.4077264182</v>
      </c>
      <c r="Z123">
        <f>Y123-F123-Q123</f>
        <v>-3135746.9714007787</v>
      </c>
      <c r="AA123">
        <f t="shared" si="32"/>
        <v>-0.39313019854943942</v>
      </c>
      <c r="AB123" t="e">
        <f>#REF!</f>
        <v>#REF!</v>
      </c>
      <c r="AC123">
        <f>$F$5-F123</f>
        <v>2443947.8104364015</v>
      </c>
      <c r="AD123" t="e">
        <f>AB123*P123</f>
        <v>#REF!</v>
      </c>
      <c r="AE123">
        <f>P123*$F$4*MAX(AA123,0)</f>
        <v>0</v>
      </c>
      <c r="AF123" s="1" t="e">
        <f>MAX(#REF!*AA123,0)</f>
        <v>#REF!</v>
      </c>
      <c r="AG123" t="e">
        <f t="shared" si="33"/>
        <v>#REF!</v>
      </c>
    </row>
    <row r="124" spans="4:33" x14ac:dyDescent="0.35">
      <c r="D124">
        <v>107</v>
      </c>
      <c r="E124">
        <f t="shared" si="18"/>
        <v>107</v>
      </c>
      <c r="F124">
        <f>F123+AE123</f>
        <v>5556052.1895635985</v>
      </c>
      <c r="G124">
        <f>F124-Q124</f>
        <v>0</v>
      </c>
      <c r="H124">
        <f t="shared" si="19"/>
        <v>0</v>
      </c>
      <c r="I124">
        <f>MAX(G124-P124,0)</f>
        <v>0</v>
      </c>
      <c r="J124">
        <f t="shared" si="20"/>
        <v>0</v>
      </c>
      <c r="K124">
        <f t="shared" si="21"/>
        <v>0</v>
      </c>
      <c r="L124">
        <f>MIN($F$11,K124)</f>
        <v>0</v>
      </c>
      <c r="M124">
        <f>ABS(L124-K124)</f>
        <v>0</v>
      </c>
      <c r="N124">
        <f>IFERROR(M124/G124,0)</f>
        <v>0</v>
      </c>
      <c r="O124">
        <f t="shared" si="22"/>
        <v>1</v>
      </c>
      <c r="P124">
        <f>IF(E124&gt;$F$6,VLOOKUP(E124-$F$6,E$17:G$558,3,FALSE),0)</f>
        <v>0</v>
      </c>
      <c r="Q124">
        <f>IF(E124&gt;$F$7,VLOOKUP(E124-$F$7,E$17:F$558,2,FALSE),0)</f>
        <v>5556052.1895635985</v>
      </c>
      <c r="R124">
        <f t="shared" si="29"/>
        <v>0</v>
      </c>
      <c r="S124">
        <f t="shared" si="23"/>
        <v>0</v>
      </c>
      <c r="T124">
        <f t="shared" si="24"/>
        <v>0</v>
      </c>
      <c r="U124">
        <f t="shared" si="30"/>
        <v>23642.592273581566</v>
      </c>
      <c r="V124">
        <f t="shared" si="31"/>
        <v>5532409.5972900186</v>
      </c>
      <c r="W124">
        <f t="shared" si="25"/>
        <v>5444931.1457723267</v>
      </c>
      <c r="X124">
        <f>$F$5-F124</f>
        <v>2443947.8104364015</v>
      </c>
      <c r="Y124">
        <f t="shared" si="26"/>
        <v>7976357.4077264182</v>
      </c>
      <c r="Z124">
        <f>Y124-F124-Q124</f>
        <v>-3135746.9714007787</v>
      </c>
      <c r="AA124">
        <f t="shared" si="32"/>
        <v>-0.39313019854943942</v>
      </c>
      <c r="AB124" t="e">
        <f>#REF!</f>
        <v>#REF!</v>
      </c>
      <c r="AC124">
        <f>$F$5-F124</f>
        <v>2443947.8104364015</v>
      </c>
      <c r="AD124" t="e">
        <f>AB124*P124</f>
        <v>#REF!</v>
      </c>
      <c r="AE124">
        <f>P124*$F$4*MAX(AA124,0)</f>
        <v>0</v>
      </c>
      <c r="AF124" s="1" t="e">
        <f>MAX(#REF!*AA124,0)</f>
        <v>#REF!</v>
      </c>
      <c r="AG124" t="e">
        <f t="shared" si="33"/>
        <v>#REF!</v>
      </c>
    </row>
    <row r="125" spans="4:33" x14ac:dyDescent="0.35">
      <c r="D125">
        <v>108</v>
      </c>
      <c r="E125">
        <f t="shared" si="18"/>
        <v>108</v>
      </c>
      <c r="F125">
        <f>F124+AE124</f>
        <v>5556052.1895635985</v>
      </c>
      <c r="G125">
        <f>F125-Q125</f>
        <v>0</v>
      </c>
      <c r="H125">
        <f t="shared" si="19"/>
        <v>0</v>
      </c>
      <c r="I125">
        <f>MAX(G125-P125,0)</f>
        <v>0</v>
      </c>
      <c r="J125">
        <f t="shared" si="20"/>
        <v>0</v>
      </c>
      <c r="K125">
        <f t="shared" si="21"/>
        <v>0</v>
      </c>
      <c r="L125">
        <f>MIN($F$11,K125)</f>
        <v>0</v>
      </c>
      <c r="M125">
        <f>ABS(L125-K125)</f>
        <v>0</v>
      </c>
      <c r="N125">
        <f>IFERROR(M125/G125,0)</f>
        <v>0</v>
      </c>
      <c r="O125">
        <f t="shared" si="22"/>
        <v>1</v>
      </c>
      <c r="P125">
        <f>IF(E125&gt;$F$6,VLOOKUP(E125-$F$6,E$17:G$558,3,FALSE),0)</f>
        <v>0</v>
      </c>
      <c r="Q125">
        <f>IF(E125&gt;$F$7,VLOOKUP(E125-$F$7,E$17:F$558,2,FALSE),0)</f>
        <v>5556052.1895635985</v>
      </c>
      <c r="R125">
        <f t="shared" si="29"/>
        <v>0</v>
      </c>
      <c r="S125">
        <f t="shared" si="23"/>
        <v>0</v>
      </c>
      <c r="T125">
        <f t="shared" si="24"/>
        <v>0</v>
      </c>
      <c r="U125">
        <f t="shared" si="30"/>
        <v>23642.592273581566</v>
      </c>
      <c r="V125">
        <f t="shared" si="31"/>
        <v>5532409.5972900186</v>
      </c>
      <c r="W125">
        <f t="shared" si="25"/>
        <v>5444931.1457723267</v>
      </c>
      <c r="X125">
        <f>$F$5-F125</f>
        <v>2443947.8104364015</v>
      </c>
      <c r="Y125">
        <f t="shared" si="26"/>
        <v>7976357.4077264182</v>
      </c>
      <c r="Z125">
        <f>Y125-F125-Q125</f>
        <v>-3135746.9714007787</v>
      </c>
      <c r="AA125">
        <f t="shared" si="32"/>
        <v>-0.39313019854943942</v>
      </c>
      <c r="AB125" t="e">
        <f>#REF!</f>
        <v>#REF!</v>
      </c>
      <c r="AC125">
        <f>$F$5-F125</f>
        <v>2443947.8104364015</v>
      </c>
      <c r="AD125" t="e">
        <f>AB125*P125</f>
        <v>#REF!</v>
      </c>
      <c r="AE125">
        <f>P125*$F$4*MAX(AA125,0)</f>
        <v>0</v>
      </c>
      <c r="AF125" s="1" t="e">
        <f>MAX(#REF!*AA125,0)</f>
        <v>#REF!</v>
      </c>
      <c r="AG125" t="e">
        <f t="shared" si="33"/>
        <v>#REF!</v>
      </c>
    </row>
    <row r="126" spans="4:33" x14ac:dyDescent="0.35">
      <c r="D126">
        <v>109</v>
      </c>
      <c r="E126">
        <f t="shared" si="18"/>
        <v>109</v>
      </c>
      <c r="F126">
        <f>F125+AE125</f>
        <v>5556052.1895635985</v>
      </c>
      <c r="G126">
        <f>F126-Q126</f>
        <v>0</v>
      </c>
      <c r="H126">
        <f t="shared" si="19"/>
        <v>0</v>
      </c>
      <c r="I126">
        <f>MAX(G126-P126,0)</f>
        <v>0</v>
      </c>
      <c r="J126">
        <f t="shared" si="20"/>
        <v>0</v>
      </c>
      <c r="K126">
        <f t="shared" si="21"/>
        <v>0</v>
      </c>
      <c r="L126">
        <f>MIN($F$11,K126)</f>
        <v>0</v>
      </c>
      <c r="M126">
        <f>ABS(L126-K126)</f>
        <v>0</v>
      </c>
      <c r="N126">
        <f>IFERROR(M126/G126,0)</f>
        <v>0</v>
      </c>
      <c r="O126">
        <f t="shared" si="22"/>
        <v>1</v>
      </c>
      <c r="P126">
        <f>IF(E126&gt;$F$6,VLOOKUP(E126-$F$6,E$17:G$558,3,FALSE),0)</f>
        <v>0</v>
      </c>
      <c r="Q126">
        <f>IF(E126&gt;$F$7,VLOOKUP(E126-$F$7,E$17:F$558,2,FALSE),0)</f>
        <v>5556052.1895635985</v>
      </c>
      <c r="R126">
        <f t="shared" si="29"/>
        <v>0</v>
      </c>
      <c r="S126">
        <f t="shared" si="23"/>
        <v>0</v>
      </c>
      <c r="T126">
        <f t="shared" si="24"/>
        <v>0</v>
      </c>
      <c r="U126">
        <f t="shared" si="30"/>
        <v>23642.592273581566</v>
      </c>
      <c r="V126">
        <f t="shared" si="31"/>
        <v>5532409.5972900186</v>
      </c>
      <c r="W126">
        <f t="shared" si="25"/>
        <v>5444931.1457723267</v>
      </c>
      <c r="X126">
        <f>$F$5-F126</f>
        <v>2443947.8104364015</v>
      </c>
      <c r="Y126">
        <f t="shared" si="26"/>
        <v>7976357.4077264182</v>
      </c>
      <c r="Z126">
        <f>Y126-F126-Q126</f>
        <v>-3135746.9714007787</v>
      </c>
      <c r="AA126">
        <f t="shared" si="32"/>
        <v>-0.39313019854943942</v>
      </c>
      <c r="AB126" t="e">
        <f>#REF!</f>
        <v>#REF!</v>
      </c>
      <c r="AC126">
        <f>$F$5-F126</f>
        <v>2443947.8104364015</v>
      </c>
      <c r="AD126" t="e">
        <f>AB126*P126</f>
        <v>#REF!</v>
      </c>
      <c r="AE126">
        <f>P126*$F$4*MAX(AA126,0)</f>
        <v>0</v>
      </c>
      <c r="AF126" s="1" t="e">
        <f>MAX(#REF!*AA126,0)</f>
        <v>#REF!</v>
      </c>
      <c r="AG126" t="e">
        <f t="shared" si="33"/>
        <v>#REF!</v>
      </c>
    </row>
    <row r="127" spans="4:33" x14ac:dyDescent="0.35">
      <c r="D127">
        <v>110</v>
      </c>
      <c r="E127">
        <f t="shared" si="18"/>
        <v>110</v>
      </c>
      <c r="F127">
        <f>F126+AE126</f>
        <v>5556052.1895635985</v>
      </c>
      <c r="G127">
        <f>F127-Q127</f>
        <v>0</v>
      </c>
      <c r="H127">
        <f t="shared" si="19"/>
        <v>0</v>
      </c>
      <c r="I127">
        <f>MAX(G127-P127,0)</f>
        <v>0</v>
      </c>
      <c r="J127">
        <f t="shared" si="20"/>
        <v>0</v>
      </c>
      <c r="K127">
        <f t="shared" si="21"/>
        <v>0</v>
      </c>
      <c r="L127">
        <f>MIN($F$11,K127)</f>
        <v>0</v>
      </c>
      <c r="M127">
        <f>ABS(L127-K127)</f>
        <v>0</v>
      </c>
      <c r="N127">
        <f>IFERROR(M127/G127,0)</f>
        <v>0</v>
      </c>
      <c r="O127">
        <f t="shared" si="22"/>
        <v>1</v>
      </c>
      <c r="P127">
        <f>IF(E127&gt;$F$6,VLOOKUP(E127-$F$6,E$17:G$558,3,FALSE),0)</f>
        <v>0</v>
      </c>
      <c r="Q127">
        <f>IF(E127&gt;$F$7,VLOOKUP(E127-$F$7,E$17:F$558,2,FALSE),0)</f>
        <v>5556052.1895635985</v>
      </c>
      <c r="R127">
        <f t="shared" si="29"/>
        <v>0</v>
      </c>
      <c r="S127">
        <f t="shared" si="23"/>
        <v>0</v>
      </c>
      <c r="T127">
        <f t="shared" si="24"/>
        <v>0</v>
      </c>
      <c r="U127">
        <f t="shared" si="30"/>
        <v>23642.592273581566</v>
      </c>
      <c r="V127">
        <f t="shared" si="31"/>
        <v>5532409.5972900186</v>
      </c>
      <c r="W127">
        <f t="shared" si="25"/>
        <v>5444931.1457723267</v>
      </c>
      <c r="X127">
        <f>$F$5-F127</f>
        <v>2443947.8104364015</v>
      </c>
      <c r="Y127">
        <f t="shared" si="26"/>
        <v>7976357.4077264182</v>
      </c>
      <c r="Z127">
        <f>Y127-F127-Q127</f>
        <v>-3135746.9714007787</v>
      </c>
      <c r="AA127">
        <f t="shared" si="32"/>
        <v>-0.39313019854943942</v>
      </c>
      <c r="AB127" t="e">
        <f>#REF!</f>
        <v>#REF!</v>
      </c>
      <c r="AC127">
        <f>$F$5-F127</f>
        <v>2443947.8104364015</v>
      </c>
      <c r="AD127" t="e">
        <f>AB127*P127</f>
        <v>#REF!</v>
      </c>
      <c r="AE127">
        <f>P127*$F$4*MAX(AA127,0)</f>
        <v>0</v>
      </c>
      <c r="AF127" s="1" t="e">
        <f>MAX(#REF!*AA127,0)</f>
        <v>#REF!</v>
      </c>
      <c r="AG127" t="e">
        <f t="shared" si="33"/>
        <v>#REF!</v>
      </c>
    </row>
    <row r="128" spans="4:33" x14ac:dyDescent="0.35">
      <c r="D128">
        <v>111</v>
      </c>
      <c r="E128">
        <f t="shared" si="18"/>
        <v>111</v>
      </c>
      <c r="F128">
        <f>F127+AE127</f>
        <v>5556052.1895635985</v>
      </c>
      <c r="G128">
        <f>F128-Q128</f>
        <v>0</v>
      </c>
      <c r="H128">
        <f t="shared" si="19"/>
        <v>0</v>
      </c>
      <c r="I128">
        <f>MAX(G128-P128,0)</f>
        <v>0</v>
      </c>
      <c r="J128">
        <f t="shared" si="20"/>
        <v>0</v>
      </c>
      <c r="K128">
        <f t="shared" si="21"/>
        <v>0</v>
      </c>
      <c r="L128">
        <f>MIN($F$11,K128)</f>
        <v>0</v>
      </c>
      <c r="M128">
        <f>ABS(L128-K128)</f>
        <v>0</v>
      </c>
      <c r="N128">
        <f>IFERROR(M128/G128,0)</f>
        <v>0</v>
      </c>
      <c r="O128">
        <f t="shared" si="22"/>
        <v>1</v>
      </c>
      <c r="P128">
        <f>IF(E128&gt;$F$6,VLOOKUP(E128-$F$6,E$17:G$558,3,FALSE),0)</f>
        <v>0</v>
      </c>
      <c r="Q128">
        <f>IF(E128&gt;$F$7,VLOOKUP(E128-$F$7,E$17:F$558,2,FALSE),0)</f>
        <v>5556052.1895635985</v>
      </c>
      <c r="R128">
        <f t="shared" si="29"/>
        <v>0</v>
      </c>
      <c r="S128">
        <f t="shared" si="23"/>
        <v>0</v>
      </c>
      <c r="T128">
        <f t="shared" si="24"/>
        <v>0</v>
      </c>
      <c r="U128">
        <f t="shared" si="30"/>
        <v>23642.592273581566</v>
      </c>
      <c r="V128">
        <f t="shared" si="31"/>
        <v>5532409.5972900186</v>
      </c>
      <c r="W128">
        <f t="shared" si="25"/>
        <v>5444931.1457723267</v>
      </c>
      <c r="X128">
        <f>$F$5-F128</f>
        <v>2443947.8104364015</v>
      </c>
      <c r="Y128">
        <f t="shared" si="26"/>
        <v>7976357.4077264182</v>
      </c>
      <c r="Z128">
        <f>Y128-F128-Q128</f>
        <v>-3135746.9714007787</v>
      </c>
      <c r="AA128">
        <f t="shared" ref="AA128:AA191" si="34">Z128/Y128</f>
        <v>-0.39313019854943942</v>
      </c>
      <c r="AB128" t="e">
        <f>#REF!</f>
        <v>#REF!</v>
      </c>
      <c r="AC128">
        <f>$F$5-F128</f>
        <v>2443947.8104364015</v>
      </c>
      <c r="AD128" t="e">
        <f>AB128*P128</f>
        <v>#REF!</v>
      </c>
      <c r="AE128">
        <f>P128*$F$4*MAX(AA128,0)</f>
        <v>0</v>
      </c>
      <c r="AF128" s="1" t="e">
        <f>MAX(#REF!*AA128,0)</f>
        <v>#REF!</v>
      </c>
      <c r="AG128" t="e">
        <f t="shared" ref="AG128:AG191" si="35">AD128*AF128</f>
        <v>#REF!</v>
      </c>
    </row>
    <row r="129" spans="4:33" x14ac:dyDescent="0.35">
      <c r="D129">
        <v>112</v>
      </c>
      <c r="E129">
        <f t="shared" si="18"/>
        <v>112</v>
      </c>
      <c r="F129">
        <f>F128+AE128</f>
        <v>5556052.1895635985</v>
      </c>
      <c r="G129">
        <f>F129-Q129</f>
        <v>0</v>
      </c>
      <c r="H129">
        <f t="shared" si="19"/>
        <v>0</v>
      </c>
      <c r="I129">
        <f>MAX(G129-P129,0)</f>
        <v>0</v>
      </c>
      <c r="J129">
        <f t="shared" si="20"/>
        <v>0</v>
      </c>
      <c r="K129">
        <f t="shared" si="21"/>
        <v>0</v>
      </c>
      <c r="L129">
        <f>MIN($F$11,K129)</f>
        <v>0</v>
      </c>
      <c r="M129">
        <f>ABS(L129-K129)</f>
        <v>0</v>
      </c>
      <c r="N129">
        <f>IFERROR(M129/G129,0)</f>
        <v>0</v>
      </c>
      <c r="O129">
        <f t="shared" si="22"/>
        <v>1</v>
      </c>
      <c r="P129">
        <f>IF(E129&gt;$F$6,VLOOKUP(E129-$F$6,E$17:G$558,3,FALSE),0)</f>
        <v>0</v>
      </c>
      <c r="Q129">
        <f>IF(E129&gt;$F$7,VLOOKUP(E129-$F$7,E$17:F$558,2,FALSE),0)</f>
        <v>5556052.1895635985</v>
      </c>
      <c r="R129">
        <f t="shared" si="29"/>
        <v>0</v>
      </c>
      <c r="S129">
        <f t="shared" si="23"/>
        <v>0</v>
      </c>
      <c r="T129">
        <f t="shared" si="24"/>
        <v>0</v>
      </c>
      <c r="U129">
        <f t="shared" si="30"/>
        <v>23642.592273581566</v>
      </c>
      <c r="V129">
        <f t="shared" si="31"/>
        <v>5532409.5972900186</v>
      </c>
      <c r="W129">
        <f t="shared" si="25"/>
        <v>5444931.1457723267</v>
      </c>
      <c r="X129">
        <f>$F$5-F129</f>
        <v>2443947.8104364015</v>
      </c>
      <c r="Y129">
        <f t="shared" si="26"/>
        <v>7976357.4077264182</v>
      </c>
      <c r="Z129">
        <f>Y129-F129-Q129</f>
        <v>-3135746.9714007787</v>
      </c>
      <c r="AA129">
        <f t="shared" si="34"/>
        <v>-0.39313019854943942</v>
      </c>
      <c r="AB129" t="e">
        <f>#REF!</f>
        <v>#REF!</v>
      </c>
      <c r="AC129">
        <f>$F$5-F129</f>
        <v>2443947.8104364015</v>
      </c>
      <c r="AD129" t="e">
        <f>AB129*P129</f>
        <v>#REF!</v>
      </c>
      <c r="AE129">
        <f>P129*$F$4*MAX(AA129,0)</f>
        <v>0</v>
      </c>
      <c r="AF129" s="1" t="e">
        <f>MAX(#REF!*AA129,0)</f>
        <v>#REF!</v>
      </c>
      <c r="AG129" t="e">
        <f t="shared" si="35"/>
        <v>#REF!</v>
      </c>
    </row>
    <row r="130" spans="4:33" x14ac:dyDescent="0.35">
      <c r="D130">
        <v>113</v>
      </c>
      <c r="E130">
        <f t="shared" si="18"/>
        <v>113</v>
      </c>
      <c r="F130">
        <f>F129+AE129</f>
        <v>5556052.1895635985</v>
      </c>
      <c r="G130">
        <f>F130-Q130</f>
        <v>0</v>
      </c>
      <c r="H130">
        <f t="shared" si="19"/>
        <v>0</v>
      </c>
      <c r="I130">
        <f>MAX(G130-P130,0)</f>
        <v>0</v>
      </c>
      <c r="J130">
        <f t="shared" si="20"/>
        <v>0</v>
      </c>
      <c r="K130">
        <f t="shared" si="21"/>
        <v>0</v>
      </c>
      <c r="L130">
        <f>MIN($F$11,K130)</f>
        <v>0</v>
      </c>
      <c r="M130">
        <f>ABS(L130-K130)</f>
        <v>0</v>
      </c>
      <c r="N130">
        <f>IFERROR(M130/G130,0)</f>
        <v>0</v>
      </c>
      <c r="O130">
        <f t="shared" si="22"/>
        <v>1</v>
      </c>
      <c r="P130">
        <f>IF(E130&gt;$F$6,VLOOKUP(E130-$F$6,E$17:G$558,3,FALSE),0)</f>
        <v>0</v>
      </c>
      <c r="Q130">
        <f>IF(E130&gt;$F$7,VLOOKUP(E130-$F$7,E$17:F$558,2,FALSE),0)</f>
        <v>5556052.1895635985</v>
      </c>
      <c r="R130">
        <f t="shared" si="29"/>
        <v>0</v>
      </c>
      <c r="S130">
        <f t="shared" si="23"/>
        <v>0</v>
      </c>
      <c r="T130">
        <f t="shared" si="24"/>
        <v>0</v>
      </c>
      <c r="U130">
        <f t="shared" si="30"/>
        <v>23642.592273581566</v>
      </c>
      <c r="V130">
        <f t="shared" si="31"/>
        <v>5532409.5972900186</v>
      </c>
      <c r="W130">
        <f t="shared" si="25"/>
        <v>5444931.1457723267</v>
      </c>
      <c r="X130">
        <f>$F$5-F130</f>
        <v>2443947.8104364015</v>
      </c>
      <c r="Y130">
        <f t="shared" si="26"/>
        <v>7976357.4077264182</v>
      </c>
      <c r="Z130">
        <f>Y130-F130-Q130</f>
        <v>-3135746.9714007787</v>
      </c>
      <c r="AA130">
        <f t="shared" si="34"/>
        <v>-0.39313019854943942</v>
      </c>
      <c r="AB130" t="e">
        <f>#REF!</f>
        <v>#REF!</v>
      </c>
      <c r="AC130">
        <f>$F$5-F130</f>
        <v>2443947.8104364015</v>
      </c>
      <c r="AD130" t="e">
        <f>AB130*P130</f>
        <v>#REF!</v>
      </c>
      <c r="AE130">
        <f>P130*$F$4*MAX(AA130,0)</f>
        <v>0</v>
      </c>
      <c r="AF130" s="1" t="e">
        <f>MAX(#REF!*AA130,0)</f>
        <v>#REF!</v>
      </c>
      <c r="AG130" t="e">
        <f t="shared" si="35"/>
        <v>#REF!</v>
      </c>
    </row>
    <row r="131" spans="4:33" x14ac:dyDescent="0.35">
      <c r="D131">
        <v>114</v>
      </c>
      <c r="E131">
        <f t="shared" si="18"/>
        <v>114</v>
      </c>
      <c r="F131">
        <f>F130+AE130</f>
        <v>5556052.1895635985</v>
      </c>
      <c r="G131">
        <f>F131-Q131</f>
        <v>0</v>
      </c>
      <c r="H131">
        <f t="shared" si="19"/>
        <v>0</v>
      </c>
      <c r="I131">
        <f>MAX(G131-P131,0)</f>
        <v>0</v>
      </c>
      <c r="J131">
        <f t="shared" si="20"/>
        <v>0</v>
      </c>
      <c r="K131">
        <f t="shared" si="21"/>
        <v>0</v>
      </c>
      <c r="L131">
        <f>MIN($F$11,K131)</f>
        <v>0</v>
      </c>
      <c r="M131">
        <f>ABS(L131-K131)</f>
        <v>0</v>
      </c>
      <c r="N131">
        <f>IFERROR(M131/G131,0)</f>
        <v>0</v>
      </c>
      <c r="O131">
        <f t="shared" si="22"/>
        <v>1</v>
      </c>
      <c r="P131">
        <f>IF(E131&gt;$F$6,VLOOKUP(E131-$F$6,E$17:G$558,3,FALSE),0)</f>
        <v>0</v>
      </c>
      <c r="Q131">
        <f>IF(E131&gt;$F$7,VLOOKUP(E131-$F$7,E$17:F$558,2,FALSE),0)</f>
        <v>5556052.1895635985</v>
      </c>
      <c r="R131">
        <f t="shared" si="29"/>
        <v>0</v>
      </c>
      <c r="S131">
        <f t="shared" si="23"/>
        <v>0</v>
      </c>
      <c r="T131">
        <f t="shared" si="24"/>
        <v>0</v>
      </c>
      <c r="U131">
        <f t="shared" si="30"/>
        <v>23642.592273581566</v>
      </c>
      <c r="V131">
        <f t="shared" si="31"/>
        <v>5532409.5972900186</v>
      </c>
      <c r="W131">
        <f t="shared" si="25"/>
        <v>5444931.1457723267</v>
      </c>
      <c r="X131">
        <f>$F$5-F131</f>
        <v>2443947.8104364015</v>
      </c>
      <c r="Y131">
        <f t="shared" si="26"/>
        <v>7976357.4077264182</v>
      </c>
      <c r="Z131">
        <f>Y131-F131-Q131</f>
        <v>-3135746.9714007787</v>
      </c>
      <c r="AA131">
        <f t="shared" si="34"/>
        <v>-0.39313019854943942</v>
      </c>
      <c r="AB131" t="e">
        <f>#REF!</f>
        <v>#REF!</v>
      </c>
      <c r="AC131">
        <f>$F$5-F131</f>
        <v>2443947.8104364015</v>
      </c>
      <c r="AD131" t="e">
        <f>AB131*P131</f>
        <v>#REF!</v>
      </c>
      <c r="AE131">
        <f>P131*$F$4*MAX(AA131,0)</f>
        <v>0</v>
      </c>
      <c r="AF131" s="1" t="e">
        <f>MAX(#REF!*AA131,0)</f>
        <v>#REF!</v>
      </c>
      <c r="AG131" t="e">
        <f t="shared" si="35"/>
        <v>#REF!</v>
      </c>
    </row>
    <row r="132" spans="4:33" x14ac:dyDescent="0.35">
      <c r="D132">
        <v>115</v>
      </c>
      <c r="E132">
        <f t="shared" si="18"/>
        <v>115</v>
      </c>
      <c r="F132">
        <f>F131+AE131</f>
        <v>5556052.1895635985</v>
      </c>
      <c r="G132">
        <f>F132-Q132</f>
        <v>0</v>
      </c>
      <c r="H132">
        <f t="shared" si="19"/>
        <v>0</v>
      </c>
      <c r="I132">
        <f>MAX(G132-P132,0)</f>
        <v>0</v>
      </c>
      <c r="J132">
        <f t="shared" si="20"/>
        <v>0</v>
      </c>
      <c r="K132">
        <f t="shared" si="21"/>
        <v>0</v>
      </c>
      <c r="L132">
        <f>MIN($F$11,K132)</f>
        <v>0</v>
      </c>
      <c r="M132">
        <f>ABS(L132-K132)</f>
        <v>0</v>
      </c>
      <c r="N132">
        <f>IFERROR(M132/G132,0)</f>
        <v>0</v>
      </c>
      <c r="O132">
        <f t="shared" si="22"/>
        <v>1</v>
      </c>
      <c r="P132">
        <f>IF(E132&gt;$F$6,VLOOKUP(E132-$F$6,E$17:G$558,3,FALSE),0)</f>
        <v>0</v>
      </c>
      <c r="Q132">
        <f>IF(E132&gt;$F$7,VLOOKUP(E132-$F$7,E$17:F$558,2,FALSE),0)</f>
        <v>5556052.1895635985</v>
      </c>
      <c r="R132">
        <f t="shared" si="29"/>
        <v>0</v>
      </c>
      <c r="S132">
        <f t="shared" si="23"/>
        <v>0</v>
      </c>
      <c r="T132">
        <f t="shared" si="24"/>
        <v>0</v>
      </c>
      <c r="U132">
        <f t="shared" si="30"/>
        <v>23642.592273581566</v>
      </c>
      <c r="V132">
        <f t="shared" si="31"/>
        <v>5532409.5972900186</v>
      </c>
      <c r="W132">
        <f t="shared" si="25"/>
        <v>5444931.1457723267</v>
      </c>
      <c r="X132">
        <f>$F$5-F132</f>
        <v>2443947.8104364015</v>
      </c>
      <c r="Y132">
        <f t="shared" si="26"/>
        <v>7976357.4077264182</v>
      </c>
      <c r="Z132">
        <f>Y132-F132-Q132</f>
        <v>-3135746.9714007787</v>
      </c>
      <c r="AA132">
        <f t="shared" si="34"/>
        <v>-0.39313019854943942</v>
      </c>
      <c r="AB132" t="e">
        <f>#REF!</f>
        <v>#REF!</v>
      </c>
      <c r="AC132">
        <f>$F$5-F132</f>
        <v>2443947.8104364015</v>
      </c>
      <c r="AD132" t="e">
        <f>AB132*P132</f>
        <v>#REF!</v>
      </c>
      <c r="AE132">
        <f>P132*$F$4*MAX(AA132,0)</f>
        <v>0</v>
      </c>
      <c r="AF132" s="1" t="e">
        <f>MAX(#REF!*AA132,0)</f>
        <v>#REF!</v>
      </c>
      <c r="AG132" t="e">
        <f t="shared" si="35"/>
        <v>#REF!</v>
      </c>
    </row>
    <row r="133" spans="4:33" x14ac:dyDescent="0.35">
      <c r="D133">
        <v>116</v>
      </c>
      <c r="E133">
        <f t="shared" si="18"/>
        <v>116</v>
      </c>
      <c r="F133">
        <f>F132+AE132</f>
        <v>5556052.1895635985</v>
      </c>
      <c r="G133">
        <f>F133-Q133</f>
        <v>0</v>
      </c>
      <c r="H133">
        <f t="shared" si="19"/>
        <v>0</v>
      </c>
      <c r="I133">
        <f>MAX(G133-P133,0)</f>
        <v>0</v>
      </c>
      <c r="J133">
        <f t="shared" si="20"/>
        <v>0</v>
      </c>
      <c r="K133">
        <f t="shared" si="21"/>
        <v>0</v>
      </c>
      <c r="L133">
        <f>MIN($F$11,K133)</f>
        <v>0</v>
      </c>
      <c r="M133">
        <f>ABS(L133-K133)</f>
        <v>0</v>
      </c>
      <c r="N133">
        <f>IFERROR(M133/G133,0)</f>
        <v>0</v>
      </c>
      <c r="O133">
        <f t="shared" si="22"/>
        <v>1</v>
      </c>
      <c r="P133">
        <f>IF(E133&gt;$F$6,VLOOKUP(E133-$F$6,E$17:G$558,3,FALSE),0)</f>
        <v>0</v>
      </c>
      <c r="Q133">
        <f>IF(E133&gt;$F$7,VLOOKUP(E133-$F$7,E$17:F$558,2,FALSE),0)</f>
        <v>5556052.1895635985</v>
      </c>
      <c r="R133">
        <f t="shared" si="29"/>
        <v>0</v>
      </c>
      <c r="S133">
        <f t="shared" si="23"/>
        <v>0</v>
      </c>
      <c r="T133">
        <f t="shared" si="24"/>
        <v>0</v>
      </c>
      <c r="U133">
        <f t="shared" si="30"/>
        <v>23642.592273581566</v>
      </c>
      <c r="V133">
        <f t="shared" si="31"/>
        <v>5532409.5972900186</v>
      </c>
      <c r="W133">
        <f t="shared" si="25"/>
        <v>5444931.1457723267</v>
      </c>
      <c r="X133">
        <f>$F$5-F133</f>
        <v>2443947.8104364015</v>
      </c>
      <c r="Y133">
        <f t="shared" si="26"/>
        <v>7976357.4077264182</v>
      </c>
      <c r="Z133">
        <f>Y133-F133-Q133</f>
        <v>-3135746.9714007787</v>
      </c>
      <c r="AA133">
        <f t="shared" si="34"/>
        <v>-0.39313019854943942</v>
      </c>
      <c r="AB133" t="e">
        <f>#REF!</f>
        <v>#REF!</v>
      </c>
      <c r="AC133">
        <f>$F$5-F133</f>
        <v>2443947.8104364015</v>
      </c>
      <c r="AD133" t="e">
        <f>AB133*P133</f>
        <v>#REF!</v>
      </c>
      <c r="AE133">
        <f>P133*$F$4*MAX(AA133,0)</f>
        <v>0</v>
      </c>
      <c r="AF133" s="1" t="e">
        <f>MAX(#REF!*AA133,0)</f>
        <v>#REF!</v>
      </c>
      <c r="AG133" t="e">
        <f t="shared" si="35"/>
        <v>#REF!</v>
      </c>
    </row>
    <row r="134" spans="4:33" x14ac:dyDescent="0.35">
      <c r="D134">
        <v>117</v>
      </c>
      <c r="E134">
        <f t="shared" si="18"/>
        <v>117</v>
      </c>
      <c r="F134">
        <f>F133+AE133</f>
        <v>5556052.1895635985</v>
      </c>
      <c r="G134">
        <f>F134-Q134</f>
        <v>0</v>
      </c>
      <c r="H134">
        <f t="shared" si="19"/>
        <v>0</v>
      </c>
      <c r="I134">
        <f>MAX(G134-P134,0)</f>
        <v>0</v>
      </c>
      <c r="J134">
        <f t="shared" si="20"/>
        <v>0</v>
      </c>
      <c r="K134">
        <f t="shared" si="21"/>
        <v>0</v>
      </c>
      <c r="L134">
        <f>MIN($F$11,K134)</f>
        <v>0</v>
      </c>
      <c r="M134">
        <f>ABS(L134-K134)</f>
        <v>0</v>
      </c>
      <c r="N134">
        <f>IFERROR(M134/G134,0)</f>
        <v>0</v>
      </c>
      <c r="O134">
        <f t="shared" si="22"/>
        <v>1</v>
      </c>
      <c r="P134">
        <f>IF(E134&gt;$F$6,VLOOKUP(E134-$F$6,E$17:G$558,3,FALSE),0)</f>
        <v>0</v>
      </c>
      <c r="Q134">
        <f>IF(E134&gt;$F$7,VLOOKUP(E134-$F$7,E$17:F$558,2,FALSE),0)</f>
        <v>5556052.1895635985</v>
      </c>
      <c r="R134">
        <f t="shared" si="29"/>
        <v>0</v>
      </c>
      <c r="S134">
        <f t="shared" si="23"/>
        <v>0</v>
      </c>
      <c r="T134">
        <f t="shared" si="24"/>
        <v>0</v>
      </c>
      <c r="U134">
        <f t="shared" si="30"/>
        <v>23642.592273581566</v>
      </c>
      <c r="V134">
        <f t="shared" si="31"/>
        <v>5532409.5972900186</v>
      </c>
      <c r="W134">
        <f t="shared" si="25"/>
        <v>5444931.1457723267</v>
      </c>
      <c r="X134">
        <f>$F$5-F134</f>
        <v>2443947.8104364015</v>
      </c>
      <c r="Y134">
        <f t="shared" si="26"/>
        <v>7976357.4077264182</v>
      </c>
      <c r="Z134">
        <f>Y134-F134-Q134</f>
        <v>-3135746.9714007787</v>
      </c>
      <c r="AA134">
        <f t="shared" si="34"/>
        <v>-0.39313019854943942</v>
      </c>
      <c r="AB134" t="e">
        <f>#REF!</f>
        <v>#REF!</v>
      </c>
      <c r="AC134">
        <f>$F$5-F134</f>
        <v>2443947.8104364015</v>
      </c>
      <c r="AD134" t="e">
        <f>AB134*P134</f>
        <v>#REF!</v>
      </c>
      <c r="AE134">
        <f>P134*$F$4*MAX(AA134,0)</f>
        <v>0</v>
      </c>
      <c r="AF134" s="1" t="e">
        <f>MAX(#REF!*AA134,0)</f>
        <v>#REF!</v>
      </c>
      <c r="AG134" t="e">
        <f t="shared" si="35"/>
        <v>#REF!</v>
      </c>
    </row>
    <row r="135" spans="4:33" x14ac:dyDescent="0.35">
      <c r="D135">
        <v>118</v>
      </c>
      <c r="E135">
        <f t="shared" si="18"/>
        <v>118</v>
      </c>
      <c r="F135">
        <f>F134+AE134</f>
        <v>5556052.1895635985</v>
      </c>
      <c r="G135">
        <f>F135-Q135</f>
        <v>0</v>
      </c>
      <c r="H135">
        <f t="shared" si="19"/>
        <v>0</v>
      </c>
      <c r="I135">
        <f>MAX(G135-P135,0)</f>
        <v>0</v>
      </c>
      <c r="J135">
        <f t="shared" si="20"/>
        <v>0</v>
      </c>
      <c r="K135">
        <f t="shared" si="21"/>
        <v>0</v>
      </c>
      <c r="L135">
        <f>MIN($F$11,K135)</f>
        <v>0</v>
      </c>
      <c r="M135">
        <f>ABS(L135-K135)</f>
        <v>0</v>
      </c>
      <c r="N135">
        <f>IFERROR(M135/G135,0)</f>
        <v>0</v>
      </c>
      <c r="O135">
        <f t="shared" si="22"/>
        <v>1</v>
      </c>
      <c r="P135">
        <f>IF(E135&gt;$F$6,VLOOKUP(E135-$F$6,E$17:G$558,3,FALSE),0)</f>
        <v>0</v>
      </c>
      <c r="Q135">
        <f>IF(E135&gt;$F$7,VLOOKUP(E135-$F$7,E$17:F$558,2,FALSE),0)</f>
        <v>5556052.1895635985</v>
      </c>
      <c r="R135">
        <f t="shared" si="29"/>
        <v>0</v>
      </c>
      <c r="S135">
        <f t="shared" si="23"/>
        <v>0</v>
      </c>
      <c r="T135">
        <f t="shared" si="24"/>
        <v>0</v>
      </c>
      <c r="U135">
        <f t="shared" si="30"/>
        <v>23642.592273581566</v>
      </c>
      <c r="V135">
        <f t="shared" si="31"/>
        <v>5532409.5972900186</v>
      </c>
      <c r="W135">
        <f t="shared" si="25"/>
        <v>5444931.1457723267</v>
      </c>
      <c r="X135">
        <f>$F$5-F135</f>
        <v>2443947.8104364015</v>
      </c>
      <c r="Y135">
        <f t="shared" si="26"/>
        <v>7976357.4077264182</v>
      </c>
      <c r="Z135">
        <f>Y135-F135-Q135</f>
        <v>-3135746.9714007787</v>
      </c>
      <c r="AA135">
        <f t="shared" si="34"/>
        <v>-0.39313019854943942</v>
      </c>
      <c r="AB135" t="e">
        <f>#REF!</f>
        <v>#REF!</v>
      </c>
      <c r="AC135">
        <f>$F$5-F135</f>
        <v>2443947.8104364015</v>
      </c>
      <c r="AD135" t="e">
        <f>AB135*P135</f>
        <v>#REF!</v>
      </c>
      <c r="AE135">
        <f>P135*$F$4*MAX(AA135,0)</f>
        <v>0</v>
      </c>
      <c r="AF135" s="1" t="e">
        <f>MAX(#REF!*AA135,0)</f>
        <v>#REF!</v>
      </c>
      <c r="AG135" t="e">
        <f t="shared" si="35"/>
        <v>#REF!</v>
      </c>
    </row>
    <row r="136" spans="4:33" x14ac:dyDescent="0.35">
      <c r="D136">
        <v>119</v>
      </c>
      <c r="E136">
        <f t="shared" si="18"/>
        <v>119</v>
      </c>
      <c r="F136">
        <f>F135+AE135</f>
        <v>5556052.1895635985</v>
      </c>
      <c r="G136">
        <f>F136-Q136</f>
        <v>0</v>
      </c>
      <c r="H136">
        <f t="shared" si="19"/>
        <v>0</v>
      </c>
      <c r="I136">
        <f>MAX(G136-P136,0)</f>
        <v>0</v>
      </c>
      <c r="J136">
        <f t="shared" si="20"/>
        <v>0</v>
      </c>
      <c r="K136">
        <f t="shared" si="21"/>
        <v>0</v>
      </c>
      <c r="L136">
        <f>MIN($F$11,K136)</f>
        <v>0</v>
      </c>
      <c r="M136">
        <f>ABS(L136-K136)</f>
        <v>0</v>
      </c>
      <c r="N136">
        <f>IFERROR(M136/G136,0)</f>
        <v>0</v>
      </c>
      <c r="O136">
        <f t="shared" si="22"/>
        <v>1</v>
      </c>
      <c r="P136">
        <f>IF(E136&gt;$F$6,VLOOKUP(E136-$F$6,E$17:G$558,3,FALSE),0)</f>
        <v>0</v>
      </c>
      <c r="Q136">
        <f>IF(E136&gt;$F$7,VLOOKUP(E136-$F$7,E$17:F$558,2,FALSE),0)</f>
        <v>5556052.1895635985</v>
      </c>
      <c r="R136">
        <f t="shared" si="29"/>
        <v>0</v>
      </c>
      <c r="S136">
        <f t="shared" si="23"/>
        <v>0</v>
      </c>
      <c r="T136">
        <f t="shared" si="24"/>
        <v>0</v>
      </c>
      <c r="U136">
        <f t="shared" si="30"/>
        <v>23642.592273581566</v>
      </c>
      <c r="V136">
        <f t="shared" si="31"/>
        <v>5532409.5972900186</v>
      </c>
      <c r="W136">
        <f t="shared" si="25"/>
        <v>5444931.1457723267</v>
      </c>
      <c r="X136">
        <f>$F$5-F136</f>
        <v>2443947.8104364015</v>
      </c>
      <c r="Y136">
        <f t="shared" si="26"/>
        <v>7976357.4077264182</v>
      </c>
      <c r="Z136">
        <f>Y136-F136-Q136</f>
        <v>-3135746.9714007787</v>
      </c>
      <c r="AA136">
        <f t="shared" si="34"/>
        <v>-0.39313019854943942</v>
      </c>
      <c r="AB136" t="e">
        <f>#REF!</f>
        <v>#REF!</v>
      </c>
      <c r="AC136">
        <f>$F$5-F136</f>
        <v>2443947.8104364015</v>
      </c>
      <c r="AD136" t="e">
        <f>AB136*P136</f>
        <v>#REF!</v>
      </c>
      <c r="AE136">
        <f>P136*$F$4*MAX(AA136,0)</f>
        <v>0</v>
      </c>
      <c r="AF136" s="1" t="e">
        <f>MAX(#REF!*AA136,0)</f>
        <v>#REF!</v>
      </c>
      <c r="AG136" t="e">
        <f t="shared" si="35"/>
        <v>#REF!</v>
      </c>
    </row>
    <row r="137" spans="4:33" x14ac:dyDescent="0.35">
      <c r="D137">
        <v>120</v>
      </c>
      <c r="E137">
        <f t="shared" si="18"/>
        <v>120</v>
      </c>
      <c r="F137">
        <f>F136+AE136</f>
        <v>5556052.1895635985</v>
      </c>
      <c r="G137">
        <f>F137-Q137</f>
        <v>0</v>
      </c>
      <c r="H137">
        <f t="shared" si="19"/>
        <v>0</v>
      </c>
      <c r="I137">
        <f>MAX(G137-P137,0)</f>
        <v>0</v>
      </c>
      <c r="J137">
        <f t="shared" si="20"/>
        <v>0</v>
      </c>
      <c r="K137">
        <f t="shared" si="21"/>
        <v>0</v>
      </c>
      <c r="L137">
        <f>MIN($F$11,K137)</f>
        <v>0</v>
      </c>
      <c r="M137">
        <f>ABS(L137-K137)</f>
        <v>0</v>
      </c>
      <c r="N137">
        <f>IFERROR(M137/G137,0)</f>
        <v>0</v>
      </c>
      <c r="O137">
        <f t="shared" si="22"/>
        <v>1</v>
      </c>
      <c r="P137">
        <f>IF(E137&gt;$F$6,VLOOKUP(E137-$F$6,E$17:G$558,3,FALSE),0)</f>
        <v>0</v>
      </c>
      <c r="Q137">
        <f>IF(E137&gt;$F$7,VLOOKUP(E137-$F$7,E$17:F$558,2,FALSE),0)</f>
        <v>5556052.1895635985</v>
      </c>
      <c r="R137">
        <f t="shared" si="29"/>
        <v>0</v>
      </c>
      <c r="S137">
        <f t="shared" si="23"/>
        <v>0</v>
      </c>
      <c r="T137">
        <f t="shared" si="24"/>
        <v>0</v>
      </c>
      <c r="U137">
        <f t="shared" si="30"/>
        <v>23642.592273581566</v>
      </c>
      <c r="V137">
        <f t="shared" si="31"/>
        <v>5532409.5972900186</v>
      </c>
      <c r="W137">
        <f t="shared" si="25"/>
        <v>5444931.1457723267</v>
      </c>
      <c r="X137">
        <f>$F$5-F137</f>
        <v>2443947.8104364015</v>
      </c>
      <c r="Y137">
        <f t="shared" si="26"/>
        <v>7976357.4077264182</v>
      </c>
      <c r="Z137">
        <f>Y137-F137-Q137</f>
        <v>-3135746.9714007787</v>
      </c>
      <c r="AA137">
        <f t="shared" si="34"/>
        <v>-0.39313019854943942</v>
      </c>
      <c r="AB137" t="e">
        <f>#REF!</f>
        <v>#REF!</v>
      </c>
      <c r="AC137">
        <f>$F$5-F137</f>
        <v>2443947.8104364015</v>
      </c>
      <c r="AD137" t="e">
        <f>AB137*P137</f>
        <v>#REF!</v>
      </c>
      <c r="AE137">
        <f>P137*$F$4*MAX(AA137,0)</f>
        <v>0</v>
      </c>
      <c r="AF137" s="1" t="e">
        <f>MAX(#REF!*AA137,0)</f>
        <v>#REF!</v>
      </c>
      <c r="AG137" t="e">
        <f t="shared" si="35"/>
        <v>#REF!</v>
      </c>
    </row>
    <row r="138" spans="4:33" x14ac:dyDescent="0.35">
      <c r="D138">
        <v>121</v>
      </c>
      <c r="E138">
        <f t="shared" si="18"/>
        <v>121</v>
      </c>
      <c r="F138">
        <f>F137+AE137</f>
        <v>5556052.1895635985</v>
      </c>
      <c r="G138">
        <f>F138-Q138</f>
        <v>0</v>
      </c>
      <c r="H138">
        <f t="shared" si="19"/>
        <v>0</v>
      </c>
      <c r="I138">
        <f>MAX(G138-P138,0)</f>
        <v>0</v>
      </c>
      <c r="J138">
        <f t="shared" si="20"/>
        <v>0</v>
      </c>
      <c r="K138">
        <f t="shared" si="21"/>
        <v>0</v>
      </c>
      <c r="L138">
        <f>MIN($F$11,K138)</f>
        <v>0</v>
      </c>
      <c r="M138">
        <f>ABS(L138-K138)</f>
        <v>0</v>
      </c>
      <c r="N138">
        <f>IFERROR(M138/G138,0)</f>
        <v>0</v>
      </c>
      <c r="O138">
        <f t="shared" si="22"/>
        <v>1</v>
      </c>
      <c r="P138">
        <f>IF(E138&gt;$F$6,VLOOKUP(E138-$F$6,E$17:G$558,3,FALSE),0)</f>
        <v>0</v>
      </c>
      <c r="Q138">
        <f>IF(E138&gt;$F$7,VLOOKUP(E138-$F$7,E$17:F$558,2,FALSE),0)</f>
        <v>5556052.1895635985</v>
      </c>
      <c r="R138">
        <f t="shared" si="29"/>
        <v>0</v>
      </c>
      <c r="S138">
        <f t="shared" si="23"/>
        <v>0</v>
      </c>
      <c r="T138">
        <f t="shared" si="24"/>
        <v>0</v>
      </c>
      <c r="U138">
        <f t="shared" si="30"/>
        <v>23642.592273581566</v>
      </c>
      <c r="V138">
        <f t="shared" si="31"/>
        <v>5532409.5972900186</v>
      </c>
      <c r="W138">
        <f t="shared" si="25"/>
        <v>5444931.1457723267</v>
      </c>
      <c r="X138">
        <f>$F$5-F138</f>
        <v>2443947.8104364015</v>
      </c>
      <c r="Y138">
        <f t="shared" si="26"/>
        <v>7976357.4077264182</v>
      </c>
      <c r="Z138">
        <f>Y138-F138-Q138</f>
        <v>-3135746.9714007787</v>
      </c>
      <c r="AA138">
        <f t="shared" si="34"/>
        <v>-0.39313019854943942</v>
      </c>
      <c r="AB138" t="e">
        <f>#REF!</f>
        <v>#REF!</v>
      </c>
      <c r="AC138">
        <f>$F$5-F138</f>
        <v>2443947.8104364015</v>
      </c>
      <c r="AD138" t="e">
        <f>AB138*P138</f>
        <v>#REF!</v>
      </c>
      <c r="AE138">
        <f>P138*$F$4*MAX(AA138,0)</f>
        <v>0</v>
      </c>
      <c r="AF138" s="1" t="e">
        <f>MAX(#REF!*AA138,0)</f>
        <v>#REF!</v>
      </c>
      <c r="AG138" t="e">
        <f t="shared" si="35"/>
        <v>#REF!</v>
      </c>
    </row>
    <row r="139" spans="4:33" x14ac:dyDescent="0.35">
      <c r="D139">
        <v>122</v>
      </c>
      <c r="E139">
        <f t="shared" si="18"/>
        <v>122</v>
      </c>
      <c r="F139">
        <f>F138+AE138</f>
        <v>5556052.1895635985</v>
      </c>
      <c r="G139">
        <f>F139-Q139</f>
        <v>0</v>
      </c>
      <c r="H139">
        <f t="shared" si="19"/>
        <v>0</v>
      </c>
      <c r="I139">
        <f>MAX(G139-P139,0)</f>
        <v>0</v>
      </c>
      <c r="J139">
        <f t="shared" si="20"/>
        <v>0</v>
      </c>
      <c r="K139">
        <f t="shared" si="21"/>
        <v>0</v>
      </c>
      <c r="L139">
        <f>MIN($F$11,K139)</f>
        <v>0</v>
      </c>
      <c r="M139">
        <f>ABS(L139-K139)</f>
        <v>0</v>
      </c>
      <c r="N139">
        <f>IFERROR(M139/G139,0)</f>
        <v>0</v>
      </c>
      <c r="O139">
        <f t="shared" si="22"/>
        <v>1</v>
      </c>
      <c r="P139">
        <f>IF(E139&gt;$F$6,VLOOKUP(E139-$F$6,E$17:G$558,3,FALSE),0)</f>
        <v>0</v>
      </c>
      <c r="Q139">
        <f>IF(E139&gt;$F$7,VLOOKUP(E139-$F$7,E$17:F$558,2,FALSE),0)</f>
        <v>5556052.1895635985</v>
      </c>
      <c r="R139">
        <f t="shared" si="29"/>
        <v>0</v>
      </c>
      <c r="S139">
        <f t="shared" si="23"/>
        <v>0</v>
      </c>
      <c r="T139">
        <f t="shared" si="24"/>
        <v>0</v>
      </c>
      <c r="U139">
        <f t="shared" si="30"/>
        <v>23642.592273581566</v>
      </c>
      <c r="V139">
        <f t="shared" si="31"/>
        <v>5532409.5972900186</v>
      </c>
      <c r="W139">
        <f t="shared" si="25"/>
        <v>5444931.1457723267</v>
      </c>
      <c r="X139">
        <f>$F$5-F139</f>
        <v>2443947.8104364015</v>
      </c>
      <c r="Y139">
        <f t="shared" si="26"/>
        <v>7976357.4077264182</v>
      </c>
      <c r="Z139">
        <f>Y139-F139-Q139</f>
        <v>-3135746.9714007787</v>
      </c>
      <c r="AA139">
        <f t="shared" si="34"/>
        <v>-0.39313019854943942</v>
      </c>
      <c r="AB139" t="e">
        <f>#REF!</f>
        <v>#REF!</v>
      </c>
      <c r="AC139">
        <f>$F$5-F139</f>
        <v>2443947.8104364015</v>
      </c>
      <c r="AD139" t="e">
        <f>AB139*P139</f>
        <v>#REF!</v>
      </c>
      <c r="AE139">
        <f>P139*$F$4*MAX(AA139,0)</f>
        <v>0</v>
      </c>
      <c r="AF139" s="1" t="e">
        <f>MAX(#REF!*AA139,0)</f>
        <v>#REF!</v>
      </c>
      <c r="AG139" t="e">
        <f t="shared" si="35"/>
        <v>#REF!</v>
      </c>
    </row>
    <row r="140" spans="4:33" x14ac:dyDescent="0.35">
      <c r="D140">
        <v>123</v>
      </c>
      <c r="E140">
        <f t="shared" si="18"/>
        <v>123</v>
      </c>
      <c r="F140">
        <f>F139+AE139</f>
        <v>5556052.1895635985</v>
      </c>
      <c r="G140">
        <f>F140-Q140</f>
        <v>0</v>
      </c>
      <c r="H140">
        <f t="shared" si="19"/>
        <v>0</v>
      </c>
      <c r="I140">
        <f>MAX(G140-P140,0)</f>
        <v>0</v>
      </c>
      <c r="J140">
        <f t="shared" si="20"/>
        <v>0</v>
      </c>
      <c r="K140">
        <f t="shared" si="21"/>
        <v>0</v>
      </c>
      <c r="L140">
        <f>MIN($F$11,K140)</f>
        <v>0</v>
      </c>
      <c r="M140">
        <f>ABS(L140-K140)</f>
        <v>0</v>
      </c>
      <c r="N140">
        <f>IFERROR(M140/G140,0)</f>
        <v>0</v>
      </c>
      <c r="O140">
        <f t="shared" si="22"/>
        <v>1</v>
      </c>
      <c r="P140">
        <f>IF(E140&gt;$F$6,VLOOKUP(E140-$F$6,E$17:G$558,3,FALSE),0)</f>
        <v>0</v>
      </c>
      <c r="Q140">
        <f>IF(E140&gt;$F$7,VLOOKUP(E140-$F$7,E$17:F$558,2,FALSE),0)</f>
        <v>5556052.1895635985</v>
      </c>
      <c r="R140">
        <f t="shared" si="29"/>
        <v>0</v>
      </c>
      <c r="S140">
        <f t="shared" si="23"/>
        <v>0</v>
      </c>
      <c r="T140">
        <f t="shared" si="24"/>
        <v>0</v>
      </c>
      <c r="U140">
        <f t="shared" si="30"/>
        <v>23642.592273581566</v>
      </c>
      <c r="V140">
        <f t="shared" si="31"/>
        <v>5532409.5972900186</v>
      </c>
      <c r="W140">
        <f t="shared" si="25"/>
        <v>5444931.1457723267</v>
      </c>
      <c r="X140">
        <f>$F$5-F140</f>
        <v>2443947.8104364015</v>
      </c>
      <c r="Y140">
        <f t="shared" si="26"/>
        <v>7976357.4077264182</v>
      </c>
      <c r="Z140">
        <f>Y140-F140-Q140</f>
        <v>-3135746.9714007787</v>
      </c>
      <c r="AA140">
        <f t="shared" si="34"/>
        <v>-0.39313019854943942</v>
      </c>
      <c r="AB140" t="e">
        <f>#REF!</f>
        <v>#REF!</v>
      </c>
      <c r="AC140">
        <f>$F$5-F140</f>
        <v>2443947.8104364015</v>
      </c>
      <c r="AD140" t="e">
        <f>AB140*P140</f>
        <v>#REF!</v>
      </c>
      <c r="AE140">
        <f>P140*$F$4*MAX(AA140,0)</f>
        <v>0</v>
      </c>
      <c r="AF140" s="1" t="e">
        <f>MAX(#REF!*AA140,0)</f>
        <v>#REF!</v>
      </c>
      <c r="AG140" t="e">
        <f t="shared" si="35"/>
        <v>#REF!</v>
      </c>
    </row>
    <row r="141" spans="4:33" x14ac:dyDescent="0.35">
      <c r="D141">
        <v>124</v>
      </c>
      <c r="E141">
        <f t="shared" si="18"/>
        <v>124</v>
      </c>
      <c r="F141">
        <f>F140+AE140</f>
        <v>5556052.1895635985</v>
      </c>
      <c r="G141">
        <f>F141-Q141</f>
        <v>0</v>
      </c>
      <c r="H141">
        <f t="shared" si="19"/>
        <v>0</v>
      </c>
      <c r="I141">
        <f>MAX(G141-P141,0)</f>
        <v>0</v>
      </c>
      <c r="J141">
        <f t="shared" si="20"/>
        <v>0</v>
      </c>
      <c r="K141">
        <f t="shared" si="21"/>
        <v>0</v>
      </c>
      <c r="L141">
        <f>MIN($F$11,K141)</f>
        <v>0</v>
      </c>
      <c r="M141">
        <f>ABS(L141-K141)</f>
        <v>0</v>
      </c>
      <c r="N141">
        <f>IFERROR(M141/G141,0)</f>
        <v>0</v>
      </c>
      <c r="O141">
        <f t="shared" si="22"/>
        <v>1</v>
      </c>
      <c r="P141">
        <f>IF(E141&gt;$F$6,VLOOKUP(E141-$F$6,E$17:G$558,3,FALSE),0)</f>
        <v>0</v>
      </c>
      <c r="Q141">
        <f>IF(E141&gt;$F$7,VLOOKUP(E141-$F$7,E$17:F$558,2,FALSE),0)</f>
        <v>5556052.1895635985</v>
      </c>
      <c r="R141">
        <f t="shared" si="29"/>
        <v>0</v>
      </c>
      <c r="S141">
        <f t="shared" si="23"/>
        <v>0</v>
      </c>
      <c r="T141">
        <f t="shared" si="24"/>
        <v>0</v>
      </c>
      <c r="U141">
        <f t="shared" si="30"/>
        <v>23642.592273581566</v>
      </c>
      <c r="V141">
        <f t="shared" si="31"/>
        <v>5532409.5972900186</v>
      </c>
      <c r="W141">
        <f t="shared" si="25"/>
        <v>5444931.1457723267</v>
      </c>
      <c r="X141">
        <f>$F$5-F141</f>
        <v>2443947.8104364015</v>
      </c>
      <c r="Y141">
        <f t="shared" si="26"/>
        <v>7976357.4077264182</v>
      </c>
      <c r="Z141">
        <f>Y141-F141-Q141</f>
        <v>-3135746.9714007787</v>
      </c>
      <c r="AA141">
        <f t="shared" si="34"/>
        <v>-0.39313019854943942</v>
      </c>
      <c r="AB141" t="e">
        <f>#REF!</f>
        <v>#REF!</v>
      </c>
      <c r="AC141">
        <f>$F$5-F141</f>
        <v>2443947.8104364015</v>
      </c>
      <c r="AD141" t="e">
        <f>AB141*P141</f>
        <v>#REF!</v>
      </c>
      <c r="AE141">
        <f>P141*$F$4*MAX(AA141,0)</f>
        <v>0</v>
      </c>
      <c r="AF141" s="1" t="e">
        <f>MAX(#REF!*AA141,0)</f>
        <v>#REF!</v>
      </c>
      <c r="AG141" t="e">
        <f t="shared" si="35"/>
        <v>#REF!</v>
      </c>
    </row>
    <row r="142" spans="4:33" x14ac:dyDescent="0.35">
      <c r="D142">
        <v>125</v>
      </c>
      <c r="E142">
        <f t="shared" si="18"/>
        <v>125</v>
      </c>
      <c r="F142">
        <f>F141+AE141</f>
        <v>5556052.1895635985</v>
      </c>
      <c r="G142">
        <f>F142-Q142</f>
        <v>0</v>
      </c>
      <c r="H142">
        <f t="shared" si="19"/>
        <v>0</v>
      </c>
      <c r="I142">
        <f>MAX(G142-P142,0)</f>
        <v>0</v>
      </c>
      <c r="J142">
        <f t="shared" si="20"/>
        <v>0</v>
      </c>
      <c r="K142">
        <f t="shared" si="21"/>
        <v>0</v>
      </c>
      <c r="L142">
        <f>MIN($F$11,K142)</f>
        <v>0</v>
      </c>
      <c r="M142">
        <f>ABS(L142-K142)</f>
        <v>0</v>
      </c>
      <c r="N142">
        <f>IFERROR(M142/G142,0)</f>
        <v>0</v>
      </c>
      <c r="O142">
        <f t="shared" si="22"/>
        <v>1</v>
      </c>
      <c r="P142">
        <f>IF(E142&gt;$F$6,VLOOKUP(E142-$F$6,E$17:G$558,3,FALSE),0)</f>
        <v>0</v>
      </c>
      <c r="Q142">
        <f>IF(E142&gt;$F$7,VLOOKUP(E142-$F$7,E$17:F$558,2,FALSE),0)</f>
        <v>5556052.1895635985</v>
      </c>
      <c r="R142">
        <f t="shared" si="29"/>
        <v>0</v>
      </c>
      <c r="S142">
        <f t="shared" si="23"/>
        <v>0</v>
      </c>
      <c r="T142">
        <f t="shared" si="24"/>
        <v>0</v>
      </c>
      <c r="U142">
        <f t="shared" si="30"/>
        <v>23642.592273581566</v>
      </c>
      <c r="V142">
        <f t="shared" si="31"/>
        <v>5532409.5972900186</v>
      </c>
      <c r="W142">
        <f t="shared" si="25"/>
        <v>5444931.1457723267</v>
      </c>
      <c r="X142">
        <f>$F$5-F142</f>
        <v>2443947.8104364015</v>
      </c>
      <c r="Y142">
        <f t="shared" si="26"/>
        <v>7976357.4077264182</v>
      </c>
      <c r="Z142">
        <f>Y142-F142-Q142</f>
        <v>-3135746.9714007787</v>
      </c>
      <c r="AA142">
        <f t="shared" si="34"/>
        <v>-0.39313019854943942</v>
      </c>
      <c r="AB142" t="e">
        <f>#REF!</f>
        <v>#REF!</v>
      </c>
      <c r="AC142">
        <f>$F$5-F142</f>
        <v>2443947.8104364015</v>
      </c>
      <c r="AD142" t="e">
        <f>AB142*P142</f>
        <v>#REF!</v>
      </c>
      <c r="AE142">
        <f>P142*$F$4*MAX(AA142,0)</f>
        <v>0</v>
      </c>
      <c r="AF142" s="1" t="e">
        <f>MAX(#REF!*AA142,0)</f>
        <v>#REF!</v>
      </c>
      <c r="AG142" t="e">
        <f t="shared" si="35"/>
        <v>#REF!</v>
      </c>
    </row>
    <row r="143" spans="4:33" x14ac:dyDescent="0.35">
      <c r="D143">
        <v>126</v>
      </c>
      <c r="E143">
        <f t="shared" si="18"/>
        <v>126</v>
      </c>
      <c r="F143">
        <f>F142+AE142</f>
        <v>5556052.1895635985</v>
      </c>
      <c r="G143">
        <f>F143-Q143</f>
        <v>0</v>
      </c>
      <c r="H143">
        <f t="shared" si="19"/>
        <v>0</v>
      </c>
      <c r="I143">
        <f>MAX(G143-P143,0)</f>
        <v>0</v>
      </c>
      <c r="J143">
        <f t="shared" si="20"/>
        <v>0</v>
      </c>
      <c r="K143">
        <f t="shared" si="21"/>
        <v>0</v>
      </c>
      <c r="L143">
        <f>MIN($F$11,K143)</f>
        <v>0</v>
      </c>
      <c r="M143">
        <f>ABS(L143-K143)</f>
        <v>0</v>
      </c>
      <c r="N143">
        <f>IFERROR(M143/G143,0)</f>
        <v>0</v>
      </c>
      <c r="O143">
        <f t="shared" si="22"/>
        <v>1</v>
      </c>
      <c r="P143">
        <f>IF(E143&gt;$F$6,VLOOKUP(E143-$F$6,E$17:G$558,3,FALSE),0)</f>
        <v>0</v>
      </c>
      <c r="Q143">
        <f>IF(E143&gt;$F$7,VLOOKUP(E143-$F$7,E$17:F$558,2,FALSE),0)</f>
        <v>5556052.1895635985</v>
      </c>
      <c r="R143">
        <f t="shared" si="29"/>
        <v>0</v>
      </c>
      <c r="S143">
        <f t="shared" si="23"/>
        <v>0</v>
      </c>
      <c r="T143">
        <f t="shared" si="24"/>
        <v>0</v>
      </c>
      <c r="U143">
        <f t="shared" si="30"/>
        <v>23642.592273581566</v>
      </c>
      <c r="V143">
        <f t="shared" si="31"/>
        <v>5532409.5972900186</v>
      </c>
      <c r="W143">
        <f t="shared" si="25"/>
        <v>5444931.1457723267</v>
      </c>
      <c r="X143">
        <f>$F$5-F143</f>
        <v>2443947.8104364015</v>
      </c>
      <c r="Y143">
        <f t="shared" si="26"/>
        <v>7976357.4077264182</v>
      </c>
      <c r="Z143">
        <f>Y143-F143-Q143</f>
        <v>-3135746.9714007787</v>
      </c>
      <c r="AA143">
        <f t="shared" si="34"/>
        <v>-0.39313019854943942</v>
      </c>
      <c r="AB143" t="e">
        <f>#REF!</f>
        <v>#REF!</v>
      </c>
      <c r="AC143">
        <f>$F$5-F143</f>
        <v>2443947.8104364015</v>
      </c>
      <c r="AD143" t="e">
        <f>AB143*P143</f>
        <v>#REF!</v>
      </c>
      <c r="AE143">
        <f>P143*$F$4*MAX(AA143,0)</f>
        <v>0</v>
      </c>
      <c r="AF143" s="1" t="e">
        <f>MAX(#REF!*AA143,0)</f>
        <v>#REF!</v>
      </c>
      <c r="AG143" t="e">
        <f t="shared" si="35"/>
        <v>#REF!</v>
      </c>
    </row>
    <row r="144" spans="4:33" x14ac:dyDescent="0.35">
      <c r="D144">
        <v>127</v>
      </c>
      <c r="E144">
        <f t="shared" si="18"/>
        <v>127</v>
      </c>
      <c r="F144">
        <f>F143+AE143</f>
        <v>5556052.1895635985</v>
      </c>
      <c r="G144">
        <f>F144-Q144</f>
        <v>0</v>
      </c>
      <c r="H144">
        <f t="shared" si="19"/>
        <v>0</v>
      </c>
      <c r="I144">
        <f>MAX(G144-P144,0)</f>
        <v>0</v>
      </c>
      <c r="J144">
        <f t="shared" si="20"/>
        <v>0</v>
      </c>
      <c r="K144">
        <f t="shared" si="21"/>
        <v>0</v>
      </c>
      <c r="L144">
        <f>MIN($F$11,K144)</f>
        <v>0</v>
      </c>
      <c r="M144">
        <f>ABS(L144-K144)</f>
        <v>0</v>
      </c>
      <c r="N144">
        <f>IFERROR(M144/G144,0)</f>
        <v>0</v>
      </c>
      <c r="O144">
        <f t="shared" si="22"/>
        <v>1</v>
      </c>
      <c r="P144">
        <f>IF(E144&gt;$F$6,VLOOKUP(E144-$F$6,E$17:G$558,3,FALSE),0)</f>
        <v>0</v>
      </c>
      <c r="Q144">
        <f>IF(E144&gt;$F$7,VLOOKUP(E144-$F$7,E$17:F$558,2,FALSE),0)</f>
        <v>5556052.1895635985</v>
      </c>
      <c r="R144">
        <f t="shared" si="29"/>
        <v>0</v>
      </c>
      <c r="S144">
        <f t="shared" si="23"/>
        <v>0</v>
      </c>
      <c r="T144">
        <f t="shared" si="24"/>
        <v>0</v>
      </c>
      <c r="U144">
        <f t="shared" si="30"/>
        <v>23642.592273581566</v>
      </c>
      <c r="V144">
        <f t="shared" si="31"/>
        <v>5532409.5972900186</v>
      </c>
      <c r="W144">
        <f t="shared" si="25"/>
        <v>5444931.1457723267</v>
      </c>
      <c r="X144">
        <f>$F$5-F144</f>
        <v>2443947.8104364015</v>
      </c>
      <c r="Y144">
        <f t="shared" si="26"/>
        <v>7976357.4077264182</v>
      </c>
      <c r="Z144">
        <f>Y144-F144-Q144</f>
        <v>-3135746.9714007787</v>
      </c>
      <c r="AA144">
        <f t="shared" si="34"/>
        <v>-0.39313019854943942</v>
      </c>
      <c r="AB144" t="e">
        <f>#REF!</f>
        <v>#REF!</v>
      </c>
      <c r="AC144">
        <f>$F$5-F144</f>
        <v>2443947.8104364015</v>
      </c>
      <c r="AD144" t="e">
        <f>AB144*P144</f>
        <v>#REF!</v>
      </c>
      <c r="AE144">
        <f>P144*$F$4*MAX(AA144,0)</f>
        <v>0</v>
      </c>
      <c r="AF144" s="1" t="e">
        <f>MAX(#REF!*AA144,0)</f>
        <v>#REF!</v>
      </c>
      <c r="AG144" t="e">
        <f t="shared" si="35"/>
        <v>#REF!</v>
      </c>
    </row>
    <row r="145" spans="4:33" x14ac:dyDescent="0.35">
      <c r="D145">
        <v>128</v>
      </c>
      <c r="E145">
        <f t="shared" si="18"/>
        <v>128</v>
      </c>
      <c r="F145">
        <f>F144+AE144</f>
        <v>5556052.1895635985</v>
      </c>
      <c r="G145">
        <f>F145-Q145</f>
        <v>0</v>
      </c>
      <c r="H145">
        <f t="shared" si="19"/>
        <v>0</v>
      </c>
      <c r="I145">
        <f>MAX(G145-P145,0)</f>
        <v>0</v>
      </c>
      <c r="J145">
        <f t="shared" si="20"/>
        <v>0</v>
      </c>
      <c r="K145">
        <f t="shared" si="21"/>
        <v>0</v>
      </c>
      <c r="L145">
        <f>MIN($F$11,K145)</f>
        <v>0</v>
      </c>
      <c r="M145">
        <f>ABS(L145-K145)</f>
        <v>0</v>
      </c>
      <c r="N145">
        <f>IFERROR(M145/G145,0)</f>
        <v>0</v>
      </c>
      <c r="O145">
        <f t="shared" si="22"/>
        <v>1</v>
      </c>
      <c r="P145">
        <f>IF(E145&gt;$F$6,VLOOKUP(E145-$F$6,E$17:G$558,3,FALSE),0)</f>
        <v>0</v>
      </c>
      <c r="Q145">
        <f>IF(E145&gt;$F$7,VLOOKUP(E145-$F$7,E$17:F$558,2,FALSE),0)</f>
        <v>5556052.1895635985</v>
      </c>
      <c r="R145">
        <f t="shared" si="29"/>
        <v>0</v>
      </c>
      <c r="S145">
        <f t="shared" si="23"/>
        <v>0</v>
      </c>
      <c r="T145">
        <f t="shared" si="24"/>
        <v>0</v>
      </c>
      <c r="U145">
        <f t="shared" si="30"/>
        <v>23642.592273581566</v>
      </c>
      <c r="V145">
        <f t="shared" si="31"/>
        <v>5532409.5972900186</v>
      </c>
      <c r="W145">
        <f t="shared" si="25"/>
        <v>5444931.1457723267</v>
      </c>
      <c r="X145">
        <f>$F$5-F145</f>
        <v>2443947.8104364015</v>
      </c>
      <c r="Y145">
        <f t="shared" si="26"/>
        <v>7976357.4077264182</v>
      </c>
      <c r="Z145">
        <f>Y145-F145-Q145</f>
        <v>-3135746.9714007787</v>
      </c>
      <c r="AA145">
        <f t="shared" si="34"/>
        <v>-0.39313019854943942</v>
      </c>
      <c r="AB145" t="e">
        <f>#REF!</f>
        <v>#REF!</v>
      </c>
      <c r="AC145">
        <f>$F$5-F145</f>
        <v>2443947.8104364015</v>
      </c>
      <c r="AD145" t="e">
        <f>AB145*P145</f>
        <v>#REF!</v>
      </c>
      <c r="AE145">
        <f>P145*$F$4*MAX(AA145,0)</f>
        <v>0</v>
      </c>
      <c r="AF145" s="1" t="e">
        <f>MAX(#REF!*AA145,0)</f>
        <v>#REF!</v>
      </c>
      <c r="AG145" t="e">
        <f t="shared" si="35"/>
        <v>#REF!</v>
      </c>
    </row>
    <row r="146" spans="4:33" x14ac:dyDescent="0.35">
      <c r="D146">
        <v>129</v>
      </c>
      <c r="E146">
        <f t="shared" si="18"/>
        <v>129</v>
      </c>
      <c r="F146">
        <f>F145+AE145</f>
        <v>5556052.1895635985</v>
      </c>
      <c r="G146">
        <f>F146-Q146</f>
        <v>0</v>
      </c>
      <c r="H146">
        <f t="shared" si="19"/>
        <v>0</v>
      </c>
      <c r="I146">
        <f>MAX(G146-P146,0)</f>
        <v>0</v>
      </c>
      <c r="J146">
        <f t="shared" si="20"/>
        <v>0</v>
      </c>
      <c r="K146">
        <f t="shared" si="21"/>
        <v>0</v>
      </c>
      <c r="L146">
        <f>MIN($F$11,K146)</f>
        <v>0</v>
      </c>
      <c r="M146">
        <f>ABS(L146-K146)</f>
        <v>0</v>
      </c>
      <c r="N146">
        <f>IFERROR(M146/G146,0)</f>
        <v>0</v>
      </c>
      <c r="O146">
        <f t="shared" si="22"/>
        <v>1</v>
      </c>
      <c r="P146">
        <f>IF(E146&gt;$F$6,VLOOKUP(E146-$F$6,E$17:G$558,3,FALSE),0)</f>
        <v>0</v>
      </c>
      <c r="Q146">
        <f>IF(E146&gt;$F$7,VLOOKUP(E146-$F$7,E$17:F$558,2,FALSE),0)</f>
        <v>5556052.1895635985</v>
      </c>
      <c r="R146">
        <f t="shared" si="29"/>
        <v>0</v>
      </c>
      <c r="S146">
        <f t="shared" si="23"/>
        <v>0</v>
      </c>
      <c r="T146">
        <f t="shared" si="24"/>
        <v>0</v>
      </c>
      <c r="U146">
        <f t="shared" si="30"/>
        <v>23642.592273581566</v>
      </c>
      <c r="V146">
        <f t="shared" si="31"/>
        <v>5532409.5972900186</v>
      </c>
      <c r="W146">
        <f t="shared" si="25"/>
        <v>5444931.1457723267</v>
      </c>
      <c r="X146">
        <f>$F$5-F146</f>
        <v>2443947.8104364015</v>
      </c>
      <c r="Y146">
        <f t="shared" si="26"/>
        <v>7976357.4077264182</v>
      </c>
      <c r="Z146">
        <f>Y146-F146-Q146</f>
        <v>-3135746.9714007787</v>
      </c>
      <c r="AA146">
        <f t="shared" si="34"/>
        <v>-0.39313019854943942</v>
      </c>
      <c r="AB146" t="e">
        <f>#REF!</f>
        <v>#REF!</v>
      </c>
      <c r="AC146">
        <f>$F$5-F146</f>
        <v>2443947.8104364015</v>
      </c>
      <c r="AD146" t="e">
        <f>AB146*P146</f>
        <v>#REF!</v>
      </c>
      <c r="AE146">
        <f>P146*$F$4*MAX(AA146,0)</f>
        <v>0</v>
      </c>
      <c r="AF146" s="1" t="e">
        <f>MAX(#REF!*AA146,0)</f>
        <v>#REF!</v>
      </c>
      <c r="AG146" t="e">
        <f t="shared" si="35"/>
        <v>#REF!</v>
      </c>
    </row>
    <row r="147" spans="4:33" x14ac:dyDescent="0.35">
      <c r="D147">
        <v>130</v>
      </c>
      <c r="E147">
        <f t="shared" ref="E147:E210" si="36">D147</f>
        <v>130</v>
      </c>
      <c r="F147">
        <f>F146+AE146</f>
        <v>5556052.1895635985</v>
      </c>
      <c r="G147">
        <f>F147-Q147</f>
        <v>0</v>
      </c>
      <c r="H147">
        <f t="shared" ref="H147:H210" si="37">IF(G147&gt;1,1,0)</f>
        <v>0</v>
      </c>
      <c r="I147">
        <f>MAX(G147-P147,0)</f>
        <v>0</v>
      </c>
      <c r="J147">
        <f t="shared" ref="J147:J210" si="38">G147*(1-$F$10)</f>
        <v>0</v>
      </c>
      <c r="K147">
        <f t="shared" ref="K147:K210" si="39">G147*$F$10</f>
        <v>0</v>
      </c>
      <c r="L147">
        <f>MIN($F$11,K147)</f>
        <v>0</v>
      </c>
      <c r="M147">
        <f>ABS(L147-K147)</f>
        <v>0</v>
      </c>
      <c r="N147">
        <f>IFERROR(M147/G147,0)</f>
        <v>0</v>
      </c>
      <c r="O147">
        <f t="shared" ref="O147:O210" si="40">1-N147</f>
        <v>1</v>
      </c>
      <c r="P147">
        <f>IF(E147&gt;$F$6,VLOOKUP(E147-$F$6,E$17:G$558,3,FALSE),0)</f>
        <v>0</v>
      </c>
      <c r="Q147">
        <f>IF(E147&gt;$F$7,VLOOKUP(E147-$F$7,E$17:F$558,2,FALSE),0)</f>
        <v>5556052.1895635985</v>
      </c>
      <c r="R147">
        <f t="shared" si="29"/>
        <v>0</v>
      </c>
      <c r="S147">
        <f t="shared" ref="S147:S210" si="41">MIN(R147*$F$10,$F$11)*$F$8+MAX($F$10*R147-$F$11,0)*$F$9</f>
        <v>0</v>
      </c>
      <c r="T147">
        <f t="shared" ref="T147:T210" si="42">R147-S147</f>
        <v>0</v>
      </c>
      <c r="U147">
        <f t="shared" si="30"/>
        <v>23642.592273581566</v>
      </c>
      <c r="V147">
        <f t="shared" si="31"/>
        <v>5532409.5972900186</v>
      </c>
      <c r="W147">
        <f t="shared" ref="W147:W210" si="43">Q147*(1-$F$8)</f>
        <v>5444931.1457723267</v>
      </c>
      <c r="X147">
        <f>$F$5-F147</f>
        <v>2443947.8104364015</v>
      </c>
      <c r="Y147">
        <f t="shared" ref="Y147:Y210" si="44">$F$5-U147</f>
        <v>7976357.4077264182</v>
      </c>
      <c r="Z147">
        <f>Y147-F147-Q147</f>
        <v>-3135746.9714007787</v>
      </c>
      <c r="AA147">
        <f t="shared" si="34"/>
        <v>-0.39313019854943942</v>
      </c>
      <c r="AB147" t="e">
        <f>#REF!</f>
        <v>#REF!</v>
      </c>
      <c r="AC147">
        <f>$F$5-F147</f>
        <v>2443947.8104364015</v>
      </c>
      <c r="AD147" t="e">
        <f>AB147*P147</f>
        <v>#REF!</v>
      </c>
      <c r="AE147">
        <f>P147*$F$4*MAX(AA147,0)</f>
        <v>0</v>
      </c>
      <c r="AF147" s="1" t="e">
        <f>MAX(#REF!*AA147,0)</f>
        <v>#REF!</v>
      </c>
      <c r="AG147" t="e">
        <f t="shared" si="35"/>
        <v>#REF!</v>
      </c>
    </row>
    <row r="148" spans="4:33" x14ac:dyDescent="0.35">
      <c r="D148">
        <v>131</v>
      </c>
      <c r="E148">
        <f t="shared" si="36"/>
        <v>131</v>
      </c>
      <c r="F148">
        <f>F147+AE147</f>
        <v>5556052.1895635985</v>
      </c>
      <c r="G148">
        <f>F148-Q148</f>
        <v>0</v>
      </c>
      <c r="H148">
        <f t="shared" si="37"/>
        <v>0</v>
      </c>
      <c r="I148">
        <f>MAX(G148-P148,0)</f>
        <v>0</v>
      </c>
      <c r="J148">
        <f t="shared" si="38"/>
        <v>0</v>
      </c>
      <c r="K148">
        <f t="shared" si="39"/>
        <v>0</v>
      </c>
      <c r="L148">
        <f>MIN($F$11,K148)</f>
        <v>0</v>
      </c>
      <c r="M148">
        <f>ABS(L148-K148)</f>
        <v>0</v>
      </c>
      <c r="N148">
        <f>IFERROR(M148/G148,0)</f>
        <v>0</v>
      </c>
      <c r="O148">
        <f t="shared" si="40"/>
        <v>1</v>
      </c>
      <c r="P148">
        <f>IF(E148&gt;$F$6,VLOOKUP(E148-$F$6,E$17:G$558,3,FALSE),0)</f>
        <v>0</v>
      </c>
      <c r="Q148">
        <f>IF(E148&gt;$F$7,VLOOKUP(E148-$F$7,E$17:F$558,2,FALSE),0)</f>
        <v>5556052.1895635985</v>
      </c>
      <c r="R148">
        <f t="shared" ref="R148:R211" si="45">Q148-Q147</f>
        <v>0</v>
      </c>
      <c r="S148">
        <f t="shared" si="41"/>
        <v>0</v>
      </c>
      <c r="T148">
        <f t="shared" si="42"/>
        <v>0</v>
      </c>
      <c r="U148">
        <f t="shared" ref="U148:U211" si="46">U147+S148</f>
        <v>23642.592273581566</v>
      </c>
      <c r="V148">
        <f t="shared" ref="V148:V211" si="47">V147+T148</f>
        <v>5532409.5972900186</v>
      </c>
      <c r="W148">
        <f t="shared" si="43"/>
        <v>5444931.1457723267</v>
      </c>
      <c r="X148">
        <f>$F$5-F148</f>
        <v>2443947.8104364015</v>
      </c>
      <c r="Y148">
        <f t="shared" si="44"/>
        <v>7976357.4077264182</v>
      </c>
      <c r="Z148">
        <f>Y148-F148-Q148</f>
        <v>-3135746.9714007787</v>
      </c>
      <c r="AA148">
        <f t="shared" si="34"/>
        <v>-0.39313019854943942</v>
      </c>
      <c r="AB148" t="e">
        <f>#REF!</f>
        <v>#REF!</v>
      </c>
      <c r="AC148">
        <f>$F$5-F148</f>
        <v>2443947.8104364015</v>
      </c>
      <c r="AD148" t="e">
        <f>AB148*P148</f>
        <v>#REF!</v>
      </c>
      <c r="AE148">
        <f>P148*$F$4*MAX(AA148,0)</f>
        <v>0</v>
      </c>
      <c r="AF148" s="1" t="e">
        <f>MAX(#REF!*AA148,0)</f>
        <v>#REF!</v>
      </c>
      <c r="AG148" t="e">
        <f t="shared" si="35"/>
        <v>#REF!</v>
      </c>
    </row>
    <row r="149" spans="4:33" x14ac:dyDescent="0.35">
      <c r="D149">
        <v>132</v>
      </c>
      <c r="E149">
        <f t="shared" si="36"/>
        <v>132</v>
      </c>
      <c r="F149">
        <f>F148+AE148</f>
        <v>5556052.1895635985</v>
      </c>
      <c r="G149">
        <f>F149-Q149</f>
        <v>0</v>
      </c>
      <c r="H149">
        <f t="shared" si="37"/>
        <v>0</v>
      </c>
      <c r="I149">
        <f>MAX(G149-P149,0)</f>
        <v>0</v>
      </c>
      <c r="J149">
        <f t="shared" si="38"/>
        <v>0</v>
      </c>
      <c r="K149">
        <f t="shared" si="39"/>
        <v>0</v>
      </c>
      <c r="L149">
        <f>MIN($F$11,K149)</f>
        <v>0</v>
      </c>
      <c r="M149">
        <f>ABS(L149-K149)</f>
        <v>0</v>
      </c>
      <c r="N149">
        <f>IFERROR(M149/G149,0)</f>
        <v>0</v>
      </c>
      <c r="O149">
        <f t="shared" si="40"/>
        <v>1</v>
      </c>
      <c r="P149">
        <f>IF(E149&gt;$F$6,VLOOKUP(E149-$F$6,E$17:G$558,3,FALSE),0)</f>
        <v>0</v>
      </c>
      <c r="Q149">
        <f>IF(E149&gt;$F$7,VLOOKUP(E149-$F$7,E$17:F$558,2,FALSE),0)</f>
        <v>5556052.1895635985</v>
      </c>
      <c r="R149">
        <f t="shared" si="45"/>
        <v>0</v>
      </c>
      <c r="S149">
        <f t="shared" si="41"/>
        <v>0</v>
      </c>
      <c r="T149">
        <f t="shared" si="42"/>
        <v>0</v>
      </c>
      <c r="U149">
        <f t="shared" si="46"/>
        <v>23642.592273581566</v>
      </c>
      <c r="V149">
        <f t="shared" si="47"/>
        <v>5532409.5972900186</v>
      </c>
      <c r="W149">
        <f t="shared" si="43"/>
        <v>5444931.1457723267</v>
      </c>
      <c r="X149">
        <f>$F$5-F149</f>
        <v>2443947.8104364015</v>
      </c>
      <c r="Y149">
        <f t="shared" si="44"/>
        <v>7976357.4077264182</v>
      </c>
      <c r="Z149">
        <f>Y149-F149-Q149</f>
        <v>-3135746.9714007787</v>
      </c>
      <c r="AA149">
        <f t="shared" si="34"/>
        <v>-0.39313019854943942</v>
      </c>
      <c r="AB149" t="e">
        <f>#REF!</f>
        <v>#REF!</v>
      </c>
      <c r="AC149">
        <f>$F$5-F149</f>
        <v>2443947.8104364015</v>
      </c>
      <c r="AD149" t="e">
        <f>AB149*P149</f>
        <v>#REF!</v>
      </c>
      <c r="AE149">
        <f>P149*$F$4*MAX(AA149,0)</f>
        <v>0</v>
      </c>
      <c r="AF149" s="1" t="e">
        <f>MAX(#REF!*AA149,0)</f>
        <v>#REF!</v>
      </c>
      <c r="AG149" t="e">
        <f t="shared" si="35"/>
        <v>#REF!</v>
      </c>
    </row>
    <row r="150" spans="4:33" x14ac:dyDescent="0.35">
      <c r="D150">
        <v>133</v>
      </c>
      <c r="E150">
        <f t="shared" si="36"/>
        <v>133</v>
      </c>
      <c r="F150">
        <f>F149+AE149</f>
        <v>5556052.1895635985</v>
      </c>
      <c r="G150">
        <f>F150-Q150</f>
        <v>0</v>
      </c>
      <c r="H150">
        <f t="shared" si="37"/>
        <v>0</v>
      </c>
      <c r="I150">
        <f>MAX(G150-P150,0)</f>
        <v>0</v>
      </c>
      <c r="J150">
        <f t="shared" si="38"/>
        <v>0</v>
      </c>
      <c r="K150">
        <f t="shared" si="39"/>
        <v>0</v>
      </c>
      <c r="L150">
        <f>MIN($F$11,K150)</f>
        <v>0</v>
      </c>
      <c r="M150">
        <f>ABS(L150-K150)</f>
        <v>0</v>
      </c>
      <c r="N150">
        <f>IFERROR(M150/G150,0)</f>
        <v>0</v>
      </c>
      <c r="O150">
        <f t="shared" si="40"/>
        <v>1</v>
      </c>
      <c r="P150">
        <f>IF(E150&gt;$F$6,VLOOKUP(E150-$F$6,E$17:G$558,3,FALSE),0)</f>
        <v>0</v>
      </c>
      <c r="Q150">
        <f>IF(E150&gt;$F$7,VLOOKUP(E150-$F$7,E$17:F$558,2,FALSE),0)</f>
        <v>5556052.1895635985</v>
      </c>
      <c r="R150">
        <f t="shared" si="45"/>
        <v>0</v>
      </c>
      <c r="S150">
        <f t="shared" si="41"/>
        <v>0</v>
      </c>
      <c r="T150">
        <f t="shared" si="42"/>
        <v>0</v>
      </c>
      <c r="U150">
        <f t="shared" si="46"/>
        <v>23642.592273581566</v>
      </c>
      <c r="V150">
        <f t="shared" si="47"/>
        <v>5532409.5972900186</v>
      </c>
      <c r="W150">
        <f t="shared" si="43"/>
        <v>5444931.1457723267</v>
      </c>
      <c r="X150">
        <f>$F$5-F150</f>
        <v>2443947.8104364015</v>
      </c>
      <c r="Y150">
        <f t="shared" si="44"/>
        <v>7976357.4077264182</v>
      </c>
      <c r="Z150">
        <f>Y150-F150-Q150</f>
        <v>-3135746.9714007787</v>
      </c>
      <c r="AA150">
        <f t="shared" si="34"/>
        <v>-0.39313019854943942</v>
      </c>
      <c r="AB150" t="e">
        <f>#REF!</f>
        <v>#REF!</v>
      </c>
      <c r="AC150">
        <f>$F$5-F150</f>
        <v>2443947.8104364015</v>
      </c>
      <c r="AD150" t="e">
        <f>AB150*P150</f>
        <v>#REF!</v>
      </c>
      <c r="AE150">
        <f>P150*$F$4*MAX(AA150,0)</f>
        <v>0</v>
      </c>
      <c r="AF150" s="1" t="e">
        <f>MAX(#REF!*AA150,0)</f>
        <v>#REF!</v>
      </c>
      <c r="AG150" t="e">
        <f t="shared" si="35"/>
        <v>#REF!</v>
      </c>
    </row>
    <row r="151" spans="4:33" x14ac:dyDescent="0.35">
      <c r="D151">
        <v>134</v>
      </c>
      <c r="E151">
        <f t="shared" si="36"/>
        <v>134</v>
      </c>
      <c r="F151">
        <f>F150+AE150</f>
        <v>5556052.1895635985</v>
      </c>
      <c r="G151">
        <f>F151-Q151</f>
        <v>0</v>
      </c>
      <c r="H151">
        <f t="shared" si="37"/>
        <v>0</v>
      </c>
      <c r="I151">
        <f>MAX(G151-P151,0)</f>
        <v>0</v>
      </c>
      <c r="J151">
        <f t="shared" si="38"/>
        <v>0</v>
      </c>
      <c r="K151">
        <f t="shared" si="39"/>
        <v>0</v>
      </c>
      <c r="L151">
        <f>MIN($F$11,K151)</f>
        <v>0</v>
      </c>
      <c r="M151">
        <f>ABS(L151-K151)</f>
        <v>0</v>
      </c>
      <c r="N151">
        <f>IFERROR(M151/G151,0)</f>
        <v>0</v>
      </c>
      <c r="O151">
        <f t="shared" si="40"/>
        <v>1</v>
      </c>
      <c r="P151">
        <f>IF(E151&gt;$F$6,VLOOKUP(E151-$F$6,E$17:G$558,3,FALSE),0)</f>
        <v>0</v>
      </c>
      <c r="Q151">
        <f>IF(E151&gt;$F$7,VLOOKUP(E151-$F$7,E$17:F$558,2,FALSE),0)</f>
        <v>5556052.1895635985</v>
      </c>
      <c r="R151">
        <f t="shared" si="45"/>
        <v>0</v>
      </c>
      <c r="S151">
        <f t="shared" si="41"/>
        <v>0</v>
      </c>
      <c r="T151">
        <f t="shared" si="42"/>
        <v>0</v>
      </c>
      <c r="U151">
        <f t="shared" si="46"/>
        <v>23642.592273581566</v>
      </c>
      <c r="V151">
        <f t="shared" si="47"/>
        <v>5532409.5972900186</v>
      </c>
      <c r="W151">
        <f t="shared" si="43"/>
        <v>5444931.1457723267</v>
      </c>
      <c r="X151">
        <f>$F$5-F151</f>
        <v>2443947.8104364015</v>
      </c>
      <c r="Y151">
        <f t="shared" si="44"/>
        <v>7976357.4077264182</v>
      </c>
      <c r="Z151">
        <f>Y151-F151-Q151</f>
        <v>-3135746.9714007787</v>
      </c>
      <c r="AA151">
        <f t="shared" si="34"/>
        <v>-0.39313019854943942</v>
      </c>
      <c r="AB151" t="e">
        <f>#REF!</f>
        <v>#REF!</v>
      </c>
      <c r="AC151">
        <f>$F$5-F151</f>
        <v>2443947.8104364015</v>
      </c>
      <c r="AD151" t="e">
        <f>AB151*P151</f>
        <v>#REF!</v>
      </c>
      <c r="AE151">
        <f>P151*$F$4*MAX(AA151,0)</f>
        <v>0</v>
      </c>
      <c r="AF151" s="1" t="e">
        <f>MAX(#REF!*AA151,0)</f>
        <v>#REF!</v>
      </c>
      <c r="AG151" t="e">
        <f t="shared" si="35"/>
        <v>#REF!</v>
      </c>
    </row>
    <row r="152" spans="4:33" x14ac:dyDescent="0.35">
      <c r="D152">
        <v>135</v>
      </c>
      <c r="E152">
        <f t="shared" si="36"/>
        <v>135</v>
      </c>
      <c r="F152">
        <f>F151+AE151</f>
        <v>5556052.1895635985</v>
      </c>
      <c r="G152">
        <f>F152-Q152</f>
        <v>0</v>
      </c>
      <c r="H152">
        <f t="shared" si="37"/>
        <v>0</v>
      </c>
      <c r="I152">
        <f>MAX(G152-P152,0)</f>
        <v>0</v>
      </c>
      <c r="J152">
        <f t="shared" si="38"/>
        <v>0</v>
      </c>
      <c r="K152">
        <f t="shared" si="39"/>
        <v>0</v>
      </c>
      <c r="L152">
        <f>MIN($F$11,K152)</f>
        <v>0</v>
      </c>
      <c r="M152">
        <f>ABS(L152-K152)</f>
        <v>0</v>
      </c>
      <c r="N152">
        <f>IFERROR(M152/G152,0)</f>
        <v>0</v>
      </c>
      <c r="O152">
        <f t="shared" si="40"/>
        <v>1</v>
      </c>
      <c r="P152">
        <f>IF(E152&gt;$F$6,VLOOKUP(E152-$F$6,E$17:G$558,3,FALSE),0)</f>
        <v>0</v>
      </c>
      <c r="Q152">
        <f>IF(E152&gt;$F$7,VLOOKUP(E152-$F$7,E$17:F$558,2,FALSE),0)</f>
        <v>5556052.1895635985</v>
      </c>
      <c r="R152">
        <f t="shared" si="45"/>
        <v>0</v>
      </c>
      <c r="S152">
        <f t="shared" si="41"/>
        <v>0</v>
      </c>
      <c r="T152">
        <f t="shared" si="42"/>
        <v>0</v>
      </c>
      <c r="U152">
        <f t="shared" si="46"/>
        <v>23642.592273581566</v>
      </c>
      <c r="V152">
        <f t="shared" si="47"/>
        <v>5532409.5972900186</v>
      </c>
      <c r="W152">
        <f t="shared" si="43"/>
        <v>5444931.1457723267</v>
      </c>
      <c r="X152">
        <f>$F$5-F152</f>
        <v>2443947.8104364015</v>
      </c>
      <c r="Y152">
        <f t="shared" si="44"/>
        <v>7976357.4077264182</v>
      </c>
      <c r="Z152">
        <f>Y152-F152-Q152</f>
        <v>-3135746.9714007787</v>
      </c>
      <c r="AA152">
        <f t="shared" si="34"/>
        <v>-0.39313019854943942</v>
      </c>
      <c r="AB152" t="e">
        <f>#REF!</f>
        <v>#REF!</v>
      </c>
      <c r="AC152">
        <f>$F$5-F152</f>
        <v>2443947.8104364015</v>
      </c>
      <c r="AD152" t="e">
        <f>AB152*P152</f>
        <v>#REF!</v>
      </c>
      <c r="AE152">
        <f>P152*$F$4*MAX(AA152,0)</f>
        <v>0</v>
      </c>
      <c r="AF152" s="1" t="e">
        <f>MAX(#REF!*AA152,0)</f>
        <v>#REF!</v>
      </c>
      <c r="AG152" t="e">
        <f t="shared" si="35"/>
        <v>#REF!</v>
      </c>
    </row>
    <row r="153" spans="4:33" x14ac:dyDescent="0.35">
      <c r="D153">
        <v>136</v>
      </c>
      <c r="E153">
        <f t="shared" si="36"/>
        <v>136</v>
      </c>
      <c r="F153">
        <f>F152+AE152</f>
        <v>5556052.1895635985</v>
      </c>
      <c r="G153">
        <f>F153-Q153</f>
        <v>0</v>
      </c>
      <c r="H153">
        <f t="shared" si="37"/>
        <v>0</v>
      </c>
      <c r="I153">
        <f>MAX(G153-P153,0)</f>
        <v>0</v>
      </c>
      <c r="J153">
        <f t="shared" si="38"/>
        <v>0</v>
      </c>
      <c r="K153">
        <f t="shared" si="39"/>
        <v>0</v>
      </c>
      <c r="L153">
        <f>MIN($F$11,K153)</f>
        <v>0</v>
      </c>
      <c r="M153">
        <f>ABS(L153-K153)</f>
        <v>0</v>
      </c>
      <c r="N153">
        <f>IFERROR(M153/G153,0)</f>
        <v>0</v>
      </c>
      <c r="O153">
        <f t="shared" si="40"/>
        <v>1</v>
      </c>
      <c r="P153">
        <f>IF(E153&gt;$F$6,VLOOKUP(E153-$F$6,E$17:G$558,3,FALSE),0)</f>
        <v>0</v>
      </c>
      <c r="Q153">
        <f>IF(E153&gt;$F$7,VLOOKUP(E153-$F$7,E$17:F$558,2,FALSE),0)</f>
        <v>5556052.1895635985</v>
      </c>
      <c r="R153">
        <f t="shared" si="45"/>
        <v>0</v>
      </c>
      <c r="S153">
        <f t="shared" si="41"/>
        <v>0</v>
      </c>
      <c r="T153">
        <f t="shared" si="42"/>
        <v>0</v>
      </c>
      <c r="U153">
        <f t="shared" si="46"/>
        <v>23642.592273581566</v>
      </c>
      <c r="V153">
        <f t="shared" si="47"/>
        <v>5532409.5972900186</v>
      </c>
      <c r="W153">
        <f t="shared" si="43"/>
        <v>5444931.1457723267</v>
      </c>
      <c r="X153">
        <f>$F$5-F153</f>
        <v>2443947.8104364015</v>
      </c>
      <c r="Y153">
        <f t="shared" si="44"/>
        <v>7976357.4077264182</v>
      </c>
      <c r="Z153">
        <f>Y153-F153-Q153</f>
        <v>-3135746.9714007787</v>
      </c>
      <c r="AA153">
        <f t="shared" si="34"/>
        <v>-0.39313019854943942</v>
      </c>
      <c r="AB153" t="e">
        <f>#REF!</f>
        <v>#REF!</v>
      </c>
      <c r="AC153">
        <f>$F$5-F153</f>
        <v>2443947.8104364015</v>
      </c>
      <c r="AD153" t="e">
        <f>AB153*P153</f>
        <v>#REF!</v>
      </c>
      <c r="AE153">
        <f>P153*$F$4*MAX(AA153,0)</f>
        <v>0</v>
      </c>
      <c r="AF153" s="1" t="e">
        <f>MAX(#REF!*AA153,0)</f>
        <v>#REF!</v>
      </c>
      <c r="AG153" t="e">
        <f t="shared" si="35"/>
        <v>#REF!</v>
      </c>
    </row>
    <row r="154" spans="4:33" x14ac:dyDescent="0.35">
      <c r="D154">
        <v>137</v>
      </c>
      <c r="E154">
        <f t="shared" si="36"/>
        <v>137</v>
      </c>
      <c r="F154">
        <f>F153+AE153</f>
        <v>5556052.1895635985</v>
      </c>
      <c r="G154">
        <f>F154-Q154</f>
        <v>0</v>
      </c>
      <c r="H154">
        <f t="shared" si="37"/>
        <v>0</v>
      </c>
      <c r="I154">
        <f>MAX(G154-P154,0)</f>
        <v>0</v>
      </c>
      <c r="J154">
        <f t="shared" si="38"/>
        <v>0</v>
      </c>
      <c r="K154">
        <f t="shared" si="39"/>
        <v>0</v>
      </c>
      <c r="L154">
        <f>MIN($F$11,K154)</f>
        <v>0</v>
      </c>
      <c r="M154">
        <f>ABS(L154-K154)</f>
        <v>0</v>
      </c>
      <c r="N154">
        <f>IFERROR(M154/G154,0)</f>
        <v>0</v>
      </c>
      <c r="O154">
        <f t="shared" si="40"/>
        <v>1</v>
      </c>
      <c r="P154">
        <f>IF(E154&gt;$F$6,VLOOKUP(E154-$F$6,E$17:G$558,3,FALSE),0)</f>
        <v>0</v>
      </c>
      <c r="Q154">
        <f>IF(E154&gt;$F$7,VLOOKUP(E154-$F$7,E$17:F$558,2,FALSE),0)</f>
        <v>5556052.1895635985</v>
      </c>
      <c r="R154">
        <f t="shared" si="45"/>
        <v>0</v>
      </c>
      <c r="S154">
        <f t="shared" si="41"/>
        <v>0</v>
      </c>
      <c r="T154">
        <f t="shared" si="42"/>
        <v>0</v>
      </c>
      <c r="U154">
        <f t="shared" si="46"/>
        <v>23642.592273581566</v>
      </c>
      <c r="V154">
        <f t="shared" si="47"/>
        <v>5532409.5972900186</v>
      </c>
      <c r="W154">
        <f t="shared" si="43"/>
        <v>5444931.1457723267</v>
      </c>
      <c r="X154">
        <f>$F$5-F154</f>
        <v>2443947.8104364015</v>
      </c>
      <c r="Y154">
        <f t="shared" si="44"/>
        <v>7976357.4077264182</v>
      </c>
      <c r="Z154">
        <f>Y154-F154-Q154</f>
        <v>-3135746.9714007787</v>
      </c>
      <c r="AA154">
        <f t="shared" si="34"/>
        <v>-0.39313019854943942</v>
      </c>
      <c r="AB154" t="e">
        <f>#REF!</f>
        <v>#REF!</v>
      </c>
      <c r="AC154">
        <f>$F$5-F154</f>
        <v>2443947.8104364015</v>
      </c>
      <c r="AD154" t="e">
        <f>AB154*P154</f>
        <v>#REF!</v>
      </c>
      <c r="AE154">
        <f>P154*$F$4*MAX(AA154,0)</f>
        <v>0</v>
      </c>
      <c r="AF154" s="1" t="e">
        <f>MAX(#REF!*AA154,0)</f>
        <v>#REF!</v>
      </c>
      <c r="AG154" t="e">
        <f t="shared" si="35"/>
        <v>#REF!</v>
      </c>
    </row>
    <row r="155" spans="4:33" x14ac:dyDescent="0.35">
      <c r="D155">
        <v>138</v>
      </c>
      <c r="E155">
        <f t="shared" si="36"/>
        <v>138</v>
      </c>
      <c r="F155">
        <f>F154+AE154</f>
        <v>5556052.1895635985</v>
      </c>
      <c r="G155">
        <f>F155-Q155</f>
        <v>0</v>
      </c>
      <c r="H155">
        <f t="shared" si="37"/>
        <v>0</v>
      </c>
      <c r="I155">
        <f>MAX(G155-P155,0)</f>
        <v>0</v>
      </c>
      <c r="J155">
        <f t="shared" si="38"/>
        <v>0</v>
      </c>
      <c r="K155">
        <f t="shared" si="39"/>
        <v>0</v>
      </c>
      <c r="L155">
        <f>MIN($F$11,K155)</f>
        <v>0</v>
      </c>
      <c r="M155">
        <f>ABS(L155-K155)</f>
        <v>0</v>
      </c>
      <c r="N155">
        <f>IFERROR(M155/G155,0)</f>
        <v>0</v>
      </c>
      <c r="O155">
        <f t="shared" si="40"/>
        <v>1</v>
      </c>
      <c r="P155">
        <f>IF(E155&gt;$F$6,VLOOKUP(E155-$F$6,E$17:G$558,3,FALSE),0)</f>
        <v>0</v>
      </c>
      <c r="Q155">
        <f>IF(E155&gt;$F$7,VLOOKUP(E155-$F$7,E$17:F$558,2,FALSE),0)</f>
        <v>5556052.1895635985</v>
      </c>
      <c r="R155">
        <f t="shared" si="45"/>
        <v>0</v>
      </c>
      <c r="S155">
        <f t="shared" si="41"/>
        <v>0</v>
      </c>
      <c r="T155">
        <f t="shared" si="42"/>
        <v>0</v>
      </c>
      <c r="U155">
        <f t="shared" si="46"/>
        <v>23642.592273581566</v>
      </c>
      <c r="V155">
        <f t="shared" si="47"/>
        <v>5532409.5972900186</v>
      </c>
      <c r="W155">
        <f t="shared" si="43"/>
        <v>5444931.1457723267</v>
      </c>
      <c r="X155">
        <f>$F$5-F155</f>
        <v>2443947.8104364015</v>
      </c>
      <c r="Y155">
        <f t="shared" si="44"/>
        <v>7976357.4077264182</v>
      </c>
      <c r="Z155">
        <f>Y155-F155-Q155</f>
        <v>-3135746.9714007787</v>
      </c>
      <c r="AA155">
        <f t="shared" si="34"/>
        <v>-0.39313019854943942</v>
      </c>
      <c r="AB155" t="e">
        <f>#REF!</f>
        <v>#REF!</v>
      </c>
      <c r="AC155">
        <f>$F$5-F155</f>
        <v>2443947.8104364015</v>
      </c>
      <c r="AD155" t="e">
        <f>AB155*P155</f>
        <v>#REF!</v>
      </c>
      <c r="AE155">
        <f>P155*$F$4*MAX(AA155,0)</f>
        <v>0</v>
      </c>
      <c r="AF155" s="1" t="e">
        <f>MAX(#REF!*AA155,0)</f>
        <v>#REF!</v>
      </c>
      <c r="AG155" t="e">
        <f t="shared" si="35"/>
        <v>#REF!</v>
      </c>
    </row>
    <row r="156" spans="4:33" x14ac:dyDescent="0.35">
      <c r="D156">
        <v>139</v>
      </c>
      <c r="E156">
        <f t="shared" si="36"/>
        <v>139</v>
      </c>
      <c r="F156">
        <f>F155+AE155</f>
        <v>5556052.1895635985</v>
      </c>
      <c r="G156">
        <f>F156-Q156</f>
        <v>0</v>
      </c>
      <c r="H156">
        <f t="shared" si="37"/>
        <v>0</v>
      </c>
      <c r="I156">
        <f>MAX(G156-P156,0)</f>
        <v>0</v>
      </c>
      <c r="J156">
        <f t="shared" si="38"/>
        <v>0</v>
      </c>
      <c r="K156">
        <f t="shared" si="39"/>
        <v>0</v>
      </c>
      <c r="L156">
        <f>MIN($F$11,K156)</f>
        <v>0</v>
      </c>
      <c r="M156">
        <f>ABS(L156-K156)</f>
        <v>0</v>
      </c>
      <c r="N156">
        <f>IFERROR(M156/G156,0)</f>
        <v>0</v>
      </c>
      <c r="O156">
        <f t="shared" si="40"/>
        <v>1</v>
      </c>
      <c r="P156">
        <f>IF(E156&gt;$F$6,VLOOKUP(E156-$F$6,E$17:G$558,3,FALSE),0)</f>
        <v>0</v>
      </c>
      <c r="Q156">
        <f>IF(E156&gt;$F$7,VLOOKUP(E156-$F$7,E$17:F$558,2,FALSE),0)</f>
        <v>5556052.1895635985</v>
      </c>
      <c r="R156">
        <f t="shared" si="45"/>
        <v>0</v>
      </c>
      <c r="S156">
        <f t="shared" si="41"/>
        <v>0</v>
      </c>
      <c r="T156">
        <f t="shared" si="42"/>
        <v>0</v>
      </c>
      <c r="U156">
        <f t="shared" si="46"/>
        <v>23642.592273581566</v>
      </c>
      <c r="V156">
        <f t="shared" si="47"/>
        <v>5532409.5972900186</v>
      </c>
      <c r="W156">
        <f t="shared" si="43"/>
        <v>5444931.1457723267</v>
      </c>
      <c r="X156">
        <f>$F$5-F156</f>
        <v>2443947.8104364015</v>
      </c>
      <c r="Y156">
        <f t="shared" si="44"/>
        <v>7976357.4077264182</v>
      </c>
      <c r="Z156">
        <f>Y156-F156-Q156</f>
        <v>-3135746.9714007787</v>
      </c>
      <c r="AA156">
        <f t="shared" si="34"/>
        <v>-0.39313019854943942</v>
      </c>
      <c r="AB156" t="e">
        <f>#REF!</f>
        <v>#REF!</v>
      </c>
      <c r="AC156">
        <f>$F$5-F156</f>
        <v>2443947.8104364015</v>
      </c>
      <c r="AD156" t="e">
        <f>AB156*P156</f>
        <v>#REF!</v>
      </c>
      <c r="AE156">
        <f>P156*$F$4*MAX(AA156,0)</f>
        <v>0</v>
      </c>
      <c r="AF156" s="1" t="e">
        <f>MAX(#REF!*AA156,0)</f>
        <v>#REF!</v>
      </c>
      <c r="AG156" t="e">
        <f t="shared" si="35"/>
        <v>#REF!</v>
      </c>
    </row>
    <row r="157" spans="4:33" x14ac:dyDescent="0.35">
      <c r="D157">
        <v>140</v>
      </c>
      <c r="E157">
        <f t="shared" si="36"/>
        <v>140</v>
      </c>
      <c r="F157">
        <f>F156+AE156</f>
        <v>5556052.1895635985</v>
      </c>
      <c r="G157">
        <f>F157-Q157</f>
        <v>0</v>
      </c>
      <c r="H157">
        <f t="shared" si="37"/>
        <v>0</v>
      </c>
      <c r="I157">
        <f>MAX(G157-P157,0)</f>
        <v>0</v>
      </c>
      <c r="J157">
        <f t="shared" si="38"/>
        <v>0</v>
      </c>
      <c r="K157">
        <f t="shared" si="39"/>
        <v>0</v>
      </c>
      <c r="L157">
        <f>MIN($F$11,K157)</f>
        <v>0</v>
      </c>
      <c r="M157">
        <f>ABS(L157-K157)</f>
        <v>0</v>
      </c>
      <c r="N157">
        <f>IFERROR(M157/G157,0)</f>
        <v>0</v>
      </c>
      <c r="O157">
        <f t="shared" si="40"/>
        <v>1</v>
      </c>
      <c r="P157">
        <f>IF(E157&gt;$F$6,VLOOKUP(E157-$F$6,E$17:G$558,3,FALSE),0)</f>
        <v>0</v>
      </c>
      <c r="Q157">
        <f>IF(E157&gt;$F$7,VLOOKUP(E157-$F$7,E$17:F$558,2,FALSE),0)</f>
        <v>5556052.1895635985</v>
      </c>
      <c r="R157">
        <f t="shared" si="45"/>
        <v>0</v>
      </c>
      <c r="S157">
        <f t="shared" si="41"/>
        <v>0</v>
      </c>
      <c r="T157">
        <f t="shared" si="42"/>
        <v>0</v>
      </c>
      <c r="U157">
        <f t="shared" si="46"/>
        <v>23642.592273581566</v>
      </c>
      <c r="V157">
        <f t="shared" si="47"/>
        <v>5532409.5972900186</v>
      </c>
      <c r="W157">
        <f t="shared" si="43"/>
        <v>5444931.1457723267</v>
      </c>
      <c r="X157">
        <f>$F$5-F157</f>
        <v>2443947.8104364015</v>
      </c>
      <c r="Y157">
        <f t="shared" si="44"/>
        <v>7976357.4077264182</v>
      </c>
      <c r="Z157">
        <f>Y157-F157-Q157</f>
        <v>-3135746.9714007787</v>
      </c>
      <c r="AA157">
        <f t="shared" si="34"/>
        <v>-0.39313019854943942</v>
      </c>
      <c r="AB157" t="e">
        <f>#REF!</f>
        <v>#REF!</v>
      </c>
      <c r="AC157">
        <f>$F$5-F157</f>
        <v>2443947.8104364015</v>
      </c>
      <c r="AD157" t="e">
        <f>AB157*P157</f>
        <v>#REF!</v>
      </c>
      <c r="AE157">
        <f>P157*$F$4*MAX(AA157,0)</f>
        <v>0</v>
      </c>
      <c r="AF157" s="1" t="e">
        <f>MAX(#REF!*AA157,0)</f>
        <v>#REF!</v>
      </c>
      <c r="AG157" t="e">
        <f t="shared" si="35"/>
        <v>#REF!</v>
      </c>
    </row>
    <row r="158" spans="4:33" x14ac:dyDescent="0.35">
      <c r="D158">
        <v>141</v>
      </c>
      <c r="E158">
        <f t="shared" si="36"/>
        <v>141</v>
      </c>
      <c r="F158">
        <f>F157+AE157</f>
        <v>5556052.1895635985</v>
      </c>
      <c r="G158">
        <f>F158-Q158</f>
        <v>0</v>
      </c>
      <c r="H158">
        <f t="shared" si="37"/>
        <v>0</v>
      </c>
      <c r="I158">
        <f>MAX(G158-P158,0)</f>
        <v>0</v>
      </c>
      <c r="J158">
        <f t="shared" si="38"/>
        <v>0</v>
      </c>
      <c r="K158">
        <f t="shared" si="39"/>
        <v>0</v>
      </c>
      <c r="L158">
        <f>MIN($F$11,K158)</f>
        <v>0</v>
      </c>
      <c r="M158">
        <f>ABS(L158-K158)</f>
        <v>0</v>
      </c>
      <c r="N158">
        <f>IFERROR(M158/G158,0)</f>
        <v>0</v>
      </c>
      <c r="O158">
        <f t="shared" si="40"/>
        <v>1</v>
      </c>
      <c r="P158">
        <f>IF(E158&gt;$F$6,VLOOKUP(E158-$F$6,E$17:G$558,3,FALSE),0)</f>
        <v>0</v>
      </c>
      <c r="Q158">
        <f>IF(E158&gt;$F$7,VLOOKUP(E158-$F$7,E$17:F$558,2,FALSE),0)</f>
        <v>5556052.1895635985</v>
      </c>
      <c r="R158">
        <f t="shared" si="45"/>
        <v>0</v>
      </c>
      <c r="S158">
        <f t="shared" si="41"/>
        <v>0</v>
      </c>
      <c r="T158">
        <f t="shared" si="42"/>
        <v>0</v>
      </c>
      <c r="U158">
        <f t="shared" si="46"/>
        <v>23642.592273581566</v>
      </c>
      <c r="V158">
        <f t="shared" si="47"/>
        <v>5532409.5972900186</v>
      </c>
      <c r="W158">
        <f t="shared" si="43"/>
        <v>5444931.1457723267</v>
      </c>
      <c r="X158">
        <f>$F$5-F158</f>
        <v>2443947.8104364015</v>
      </c>
      <c r="Y158">
        <f t="shared" si="44"/>
        <v>7976357.4077264182</v>
      </c>
      <c r="Z158">
        <f>Y158-F158-Q158</f>
        <v>-3135746.9714007787</v>
      </c>
      <c r="AA158">
        <f t="shared" si="34"/>
        <v>-0.39313019854943942</v>
      </c>
      <c r="AB158" t="e">
        <f>#REF!</f>
        <v>#REF!</v>
      </c>
      <c r="AC158">
        <f>$F$5-F158</f>
        <v>2443947.8104364015</v>
      </c>
      <c r="AD158" t="e">
        <f>AB158*P158</f>
        <v>#REF!</v>
      </c>
      <c r="AE158">
        <f>P158*$F$4*MAX(AA158,0)</f>
        <v>0</v>
      </c>
      <c r="AF158" s="1" t="e">
        <f>MAX(#REF!*AA158,0)</f>
        <v>#REF!</v>
      </c>
      <c r="AG158" t="e">
        <f t="shared" si="35"/>
        <v>#REF!</v>
      </c>
    </row>
    <row r="159" spans="4:33" x14ac:dyDescent="0.35">
      <c r="D159">
        <v>142</v>
      </c>
      <c r="E159">
        <f t="shared" si="36"/>
        <v>142</v>
      </c>
      <c r="F159">
        <f>F158+AE158</f>
        <v>5556052.1895635985</v>
      </c>
      <c r="G159">
        <f>F159-Q159</f>
        <v>0</v>
      </c>
      <c r="H159">
        <f t="shared" si="37"/>
        <v>0</v>
      </c>
      <c r="I159">
        <f>MAX(G159-P159,0)</f>
        <v>0</v>
      </c>
      <c r="J159">
        <f t="shared" si="38"/>
        <v>0</v>
      </c>
      <c r="K159">
        <f t="shared" si="39"/>
        <v>0</v>
      </c>
      <c r="L159">
        <f>MIN($F$11,K159)</f>
        <v>0</v>
      </c>
      <c r="M159">
        <f>ABS(L159-K159)</f>
        <v>0</v>
      </c>
      <c r="N159">
        <f>IFERROR(M159/G159,0)</f>
        <v>0</v>
      </c>
      <c r="O159">
        <f t="shared" si="40"/>
        <v>1</v>
      </c>
      <c r="P159">
        <f>IF(E159&gt;$F$6,VLOOKUP(E159-$F$6,E$17:G$558,3,FALSE),0)</f>
        <v>0</v>
      </c>
      <c r="Q159">
        <f>IF(E159&gt;$F$7,VLOOKUP(E159-$F$7,E$17:F$558,2,FALSE),0)</f>
        <v>5556052.1895635985</v>
      </c>
      <c r="R159">
        <f t="shared" si="45"/>
        <v>0</v>
      </c>
      <c r="S159">
        <f t="shared" si="41"/>
        <v>0</v>
      </c>
      <c r="T159">
        <f t="shared" si="42"/>
        <v>0</v>
      </c>
      <c r="U159">
        <f t="shared" si="46"/>
        <v>23642.592273581566</v>
      </c>
      <c r="V159">
        <f t="shared" si="47"/>
        <v>5532409.5972900186</v>
      </c>
      <c r="W159">
        <f t="shared" si="43"/>
        <v>5444931.1457723267</v>
      </c>
      <c r="X159">
        <f>$F$5-F159</f>
        <v>2443947.8104364015</v>
      </c>
      <c r="Y159">
        <f t="shared" si="44"/>
        <v>7976357.4077264182</v>
      </c>
      <c r="Z159">
        <f>Y159-F159-Q159</f>
        <v>-3135746.9714007787</v>
      </c>
      <c r="AA159">
        <f t="shared" si="34"/>
        <v>-0.39313019854943942</v>
      </c>
      <c r="AB159" t="e">
        <f>#REF!</f>
        <v>#REF!</v>
      </c>
      <c r="AC159">
        <f>$F$5-F159</f>
        <v>2443947.8104364015</v>
      </c>
      <c r="AD159" t="e">
        <f>AB159*P159</f>
        <v>#REF!</v>
      </c>
      <c r="AE159">
        <f>P159*$F$4*MAX(AA159,0)</f>
        <v>0</v>
      </c>
      <c r="AF159" s="1" t="e">
        <f>MAX(#REF!*AA159,0)</f>
        <v>#REF!</v>
      </c>
      <c r="AG159" t="e">
        <f t="shared" si="35"/>
        <v>#REF!</v>
      </c>
    </row>
    <row r="160" spans="4:33" x14ac:dyDescent="0.35">
      <c r="D160">
        <v>143</v>
      </c>
      <c r="E160">
        <f t="shared" si="36"/>
        <v>143</v>
      </c>
      <c r="F160">
        <f>F159+AE159</f>
        <v>5556052.1895635985</v>
      </c>
      <c r="G160">
        <f>F160-Q160</f>
        <v>0</v>
      </c>
      <c r="H160">
        <f t="shared" si="37"/>
        <v>0</v>
      </c>
      <c r="I160">
        <f>MAX(G160-P160,0)</f>
        <v>0</v>
      </c>
      <c r="J160">
        <f t="shared" si="38"/>
        <v>0</v>
      </c>
      <c r="K160">
        <f t="shared" si="39"/>
        <v>0</v>
      </c>
      <c r="L160">
        <f>MIN($F$11,K160)</f>
        <v>0</v>
      </c>
      <c r="M160">
        <f>ABS(L160-K160)</f>
        <v>0</v>
      </c>
      <c r="N160">
        <f>IFERROR(M160/G160,0)</f>
        <v>0</v>
      </c>
      <c r="O160">
        <f t="shared" si="40"/>
        <v>1</v>
      </c>
      <c r="P160">
        <f>IF(E160&gt;$F$6,VLOOKUP(E160-$F$6,E$17:G$558,3,FALSE),0)</f>
        <v>0</v>
      </c>
      <c r="Q160">
        <f>IF(E160&gt;$F$7,VLOOKUP(E160-$F$7,E$17:F$558,2,FALSE),0)</f>
        <v>5556052.1895635985</v>
      </c>
      <c r="R160">
        <f t="shared" si="45"/>
        <v>0</v>
      </c>
      <c r="S160">
        <f t="shared" si="41"/>
        <v>0</v>
      </c>
      <c r="T160">
        <f t="shared" si="42"/>
        <v>0</v>
      </c>
      <c r="U160">
        <f t="shared" si="46"/>
        <v>23642.592273581566</v>
      </c>
      <c r="V160">
        <f t="shared" si="47"/>
        <v>5532409.5972900186</v>
      </c>
      <c r="W160">
        <f t="shared" si="43"/>
        <v>5444931.1457723267</v>
      </c>
      <c r="X160">
        <f>$F$5-F160</f>
        <v>2443947.8104364015</v>
      </c>
      <c r="Y160">
        <f t="shared" si="44"/>
        <v>7976357.4077264182</v>
      </c>
      <c r="Z160">
        <f>Y160-F160-Q160</f>
        <v>-3135746.9714007787</v>
      </c>
      <c r="AA160">
        <f t="shared" si="34"/>
        <v>-0.39313019854943942</v>
      </c>
      <c r="AB160" t="e">
        <f>#REF!</f>
        <v>#REF!</v>
      </c>
      <c r="AC160">
        <f>$F$5-F160</f>
        <v>2443947.8104364015</v>
      </c>
      <c r="AD160" t="e">
        <f>AB160*P160</f>
        <v>#REF!</v>
      </c>
      <c r="AE160">
        <f>P160*$F$4*MAX(AA160,0)</f>
        <v>0</v>
      </c>
      <c r="AF160" s="1" t="e">
        <f>MAX(#REF!*AA160,0)</f>
        <v>#REF!</v>
      </c>
      <c r="AG160" t="e">
        <f t="shared" si="35"/>
        <v>#REF!</v>
      </c>
    </row>
    <row r="161" spans="4:33" x14ac:dyDescent="0.35">
      <c r="D161">
        <v>144</v>
      </c>
      <c r="E161">
        <f t="shared" si="36"/>
        <v>144</v>
      </c>
      <c r="F161">
        <f>F160+AE160</f>
        <v>5556052.1895635985</v>
      </c>
      <c r="G161">
        <f>F161-Q161</f>
        <v>0</v>
      </c>
      <c r="H161">
        <f t="shared" si="37"/>
        <v>0</v>
      </c>
      <c r="I161">
        <f>MAX(G161-P161,0)</f>
        <v>0</v>
      </c>
      <c r="J161">
        <f t="shared" si="38"/>
        <v>0</v>
      </c>
      <c r="K161">
        <f t="shared" si="39"/>
        <v>0</v>
      </c>
      <c r="L161">
        <f>MIN($F$11,K161)</f>
        <v>0</v>
      </c>
      <c r="M161">
        <f>ABS(L161-K161)</f>
        <v>0</v>
      </c>
      <c r="N161">
        <f>IFERROR(M161/G161,0)</f>
        <v>0</v>
      </c>
      <c r="O161">
        <f t="shared" si="40"/>
        <v>1</v>
      </c>
      <c r="P161">
        <f>IF(E161&gt;$F$6,VLOOKUP(E161-$F$6,E$17:G$558,3,FALSE),0)</f>
        <v>0</v>
      </c>
      <c r="Q161">
        <f>IF(E161&gt;$F$7,VLOOKUP(E161-$F$7,E$17:F$558,2,FALSE),0)</f>
        <v>5556052.1895635985</v>
      </c>
      <c r="R161">
        <f t="shared" si="45"/>
        <v>0</v>
      </c>
      <c r="S161">
        <f t="shared" si="41"/>
        <v>0</v>
      </c>
      <c r="T161">
        <f t="shared" si="42"/>
        <v>0</v>
      </c>
      <c r="U161">
        <f t="shared" si="46"/>
        <v>23642.592273581566</v>
      </c>
      <c r="V161">
        <f t="shared" si="47"/>
        <v>5532409.5972900186</v>
      </c>
      <c r="W161">
        <f t="shared" si="43"/>
        <v>5444931.1457723267</v>
      </c>
      <c r="X161">
        <f>$F$5-F161</f>
        <v>2443947.8104364015</v>
      </c>
      <c r="Y161">
        <f t="shared" si="44"/>
        <v>7976357.4077264182</v>
      </c>
      <c r="Z161">
        <f>Y161-F161-Q161</f>
        <v>-3135746.9714007787</v>
      </c>
      <c r="AA161">
        <f t="shared" si="34"/>
        <v>-0.39313019854943942</v>
      </c>
      <c r="AB161" t="e">
        <f>#REF!</f>
        <v>#REF!</v>
      </c>
      <c r="AC161">
        <f>$F$5-F161</f>
        <v>2443947.8104364015</v>
      </c>
      <c r="AD161" t="e">
        <f>AB161*P161</f>
        <v>#REF!</v>
      </c>
      <c r="AE161">
        <f>P161*$F$4*MAX(AA161,0)</f>
        <v>0</v>
      </c>
      <c r="AF161" s="1" t="e">
        <f>MAX(#REF!*AA161,0)</f>
        <v>#REF!</v>
      </c>
      <c r="AG161" t="e">
        <f t="shared" si="35"/>
        <v>#REF!</v>
      </c>
    </row>
    <row r="162" spans="4:33" x14ac:dyDescent="0.35">
      <c r="D162">
        <v>145</v>
      </c>
      <c r="E162">
        <f t="shared" si="36"/>
        <v>145</v>
      </c>
      <c r="F162">
        <f>F161+AE161</f>
        <v>5556052.1895635985</v>
      </c>
      <c r="G162">
        <f>F162-Q162</f>
        <v>0</v>
      </c>
      <c r="H162">
        <f t="shared" si="37"/>
        <v>0</v>
      </c>
      <c r="I162">
        <f>MAX(G162-P162,0)</f>
        <v>0</v>
      </c>
      <c r="J162">
        <f t="shared" si="38"/>
        <v>0</v>
      </c>
      <c r="K162">
        <f t="shared" si="39"/>
        <v>0</v>
      </c>
      <c r="L162">
        <f>MIN($F$11,K162)</f>
        <v>0</v>
      </c>
      <c r="M162">
        <f>ABS(L162-K162)</f>
        <v>0</v>
      </c>
      <c r="N162">
        <f>IFERROR(M162/G162,0)</f>
        <v>0</v>
      </c>
      <c r="O162">
        <f t="shared" si="40"/>
        <v>1</v>
      </c>
      <c r="P162">
        <f>IF(E162&gt;$F$6,VLOOKUP(E162-$F$6,E$17:G$558,3,FALSE),0)</f>
        <v>0</v>
      </c>
      <c r="Q162">
        <f>IF(E162&gt;$F$7,VLOOKUP(E162-$F$7,E$17:F$558,2,FALSE),0)</f>
        <v>5556052.1895635985</v>
      </c>
      <c r="R162">
        <f t="shared" si="45"/>
        <v>0</v>
      </c>
      <c r="S162">
        <f t="shared" si="41"/>
        <v>0</v>
      </c>
      <c r="T162">
        <f t="shared" si="42"/>
        <v>0</v>
      </c>
      <c r="U162">
        <f t="shared" si="46"/>
        <v>23642.592273581566</v>
      </c>
      <c r="V162">
        <f t="shared" si="47"/>
        <v>5532409.5972900186</v>
      </c>
      <c r="W162">
        <f t="shared" si="43"/>
        <v>5444931.1457723267</v>
      </c>
      <c r="X162">
        <f>$F$5-F162</f>
        <v>2443947.8104364015</v>
      </c>
      <c r="Y162">
        <f t="shared" si="44"/>
        <v>7976357.4077264182</v>
      </c>
      <c r="Z162">
        <f>Y162-F162-Q162</f>
        <v>-3135746.9714007787</v>
      </c>
      <c r="AA162">
        <f t="shared" si="34"/>
        <v>-0.39313019854943942</v>
      </c>
      <c r="AB162" t="e">
        <f>#REF!</f>
        <v>#REF!</v>
      </c>
      <c r="AC162">
        <f>$F$5-F162</f>
        <v>2443947.8104364015</v>
      </c>
      <c r="AD162" t="e">
        <f>AB162*P162</f>
        <v>#REF!</v>
      </c>
      <c r="AE162">
        <f>P162*$F$4*MAX(AA162,0)</f>
        <v>0</v>
      </c>
      <c r="AF162" s="1" t="e">
        <f>MAX(#REF!*AA162,0)</f>
        <v>#REF!</v>
      </c>
      <c r="AG162" t="e">
        <f t="shared" si="35"/>
        <v>#REF!</v>
      </c>
    </row>
    <row r="163" spans="4:33" x14ac:dyDescent="0.35">
      <c r="D163">
        <v>146</v>
      </c>
      <c r="E163">
        <f t="shared" si="36"/>
        <v>146</v>
      </c>
      <c r="F163">
        <f>F162+AE162</f>
        <v>5556052.1895635985</v>
      </c>
      <c r="G163">
        <f>F163-Q163</f>
        <v>0</v>
      </c>
      <c r="H163">
        <f t="shared" si="37"/>
        <v>0</v>
      </c>
      <c r="I163">
        <f>MAX(G163-P163,0)</f>
        <v>0</v>
      </c>
      <c r="J163">
        <f t="shared" si="38"/>
        <v>0</v>
      </c>
      <c r="K163">
        <f t="shared" si="39"/>
        <v>0</v>
      </c>
      <c r="L163">
        <f>MIN($F$11,K163)</f>
        <v>0</v>
      </c>
      <c r="M163">
        <f>ABS(L163-K163)</f>
        <v>0</v>
      </c>
      <c r="N163">
        <f>IFERROR(M163/G163,0)</f>
        <v>0</v>
      </c>
      <c r="O163">
        <f t="shared" si="40"/>
        <v>1</v>
      </c>
      <c r="P163">
        <f>IF(E163&gt;$F$6,VLOOKUP(E163-$F$6,E$17:G$558,3,FALSE),0)</f>
        <v>0</v>
      </c>
      <c r="Q163">
        <f>IF(E163&gt;$F$7,VLOOKUP(E163-$F$7,E$17:F$558,2,FALSE),0)</f>
        <v>5556052.1895635985</v>
      </c>
      <c r="R163">
        <f t="shared" si="45"/>
        <v>0</v>
      </c>
      <c r="S163">
        <f t="shared" si="41"/>
        <v>0</v>
      </c>
      <c r="T163">
        <f t="shared" si="42"/>
        <v>0</v>
      </c>
      <c r="U163">
        <f t="shared" si="46"/>
        <v>23642.592273581566</v>
      </c>
      <c r="V163">
        <f t="shared" si="47"/>
        <v>5532409.5972900186</v>
      </c>
      <c r="W163">
        <f t="shared" si="43"/>
        <v>5444931.1457723267</v>
      </c>
      <c r="X163">
        <f>$F$5-F163</f>
        <v>2443947.8104364015</v>
      </c>
      <c r="Y163">
        <f t="shared" si="44"/>
        <v>7976357.4077264182</v>
      </c>
      <c r="Z163">
        <f>Y163-F163-Q163</f>
        <v>-3135746.9714007787</v>
      </c>
      <c r="AA163">
        <f t="shared" si="34"/>
        <v>-0.39313019854943942</v>
      </c>
      <c r="AB163" t="e">
        <f>#REF!</f>
        <v>#REF!</v>
      </c>
      <c r="AC163">
        <f>$F$5-F163</f>
        <v>2443947.8104364015</v>
      </c>
      <c r="AD163" t="e">
        <f>AB163*P163</f>
        <v>#REF!</v>
      </c>
      <c r="AE163">
        <f>P163*$F$4*MAX(AA163,0)</f>
        <v>0</v>
      </c>
      <c r="AF163" s="1" t="e">
        <f>MAX(#REF!*AA163,0)</f>
        <v>#REF!</v>
      </c>
      <c r="AG163" t="e">
        <f t="shared" si="35"/>
        <v>#REF!</v>
      </c>
    </row>
    <row r="164" spans="4:33" x14ac:dyDescent="0.35">
      <c r="D164">
        <v>147</v>
      </c>
      <c r="E164">
        <f t="shared" si="36"/>
        <v>147</v>
      </c>
      <c r="F164">
        <f>F163+AE163</f>
        <v>5556052.1895635985</v>
      </c>
      <c r="G164">
        <f>F164-Q164</f>
        <v>0</v>
      </c>
      <c r="H164">
        <f t="shared" si="37"/>
        <v>0</v>
      </c>
      <c r="I164">
        <f>MAX(G164-P164,0)</f>
        <v>0</v>
      </c>
      <c r="J164">
        <f t="shared" si="38"/>
        <v>0</v>
      </c>
      <c r="K164">
        <f t="shared" si="39"/>
        <v>0</v>
      </c>
      <c r="L164">
        <f>MIN($F$11,K164)</f>
        <v>0</v>
      </c>
      <c r="M164">
        <f>ABS(L164-K164)</f>
        <v>0</v>
      </c>
      <c r="N164">
        <f>IFERROR(M164/G164,0)</f>
        <v>0</v>
      </c>
      <c r="O164">
        <f t="shared" si="40"/>
        <v>1</v>
      </c>
      <c r="P164">
        <f>IF(E164&gt;$F$6,VLOOKUP(E164-$F$6,E$17:G$558,3,FALSE),0)</f>
        <v>0</v>
      </c>
      <c r="Q164">
        <f>IF(E164&gt;$F$7,VLOOKUP(E164-$F$7,E$17:F$558,2,FALSE),0)</f>
        <v>5556052.1895635985</v>
      </c>
      <c r="R164">
        <f t="shared" si="45"/>
        <v>0</v>
      </c>
      <c r="S164">
        <f t="shared" si="41"/>
        <v>0</v>
      </c>
      <c r="T164">
        <f t="shared" si="42"/>
        <v>0</v>
      </c>
      <c r="U164">
        <f t="shared" si="46"/>
        <v>23642.592273581566</v>
      </c>
      <c r="V164">
        <f t="shared" si="47"/>
        <v>5532409.5972900186</v>
      </c>
      <c r="W164">
        <f t="shared" si="43"/>
        <v>5444931.1457723267</v>
      </c>
      <c r="X164">
        <f>$F$5-F164</f>
        <v>2443947.8104364015</v>
      </c>
      <c r="Y164">
        <f t="shared" si="44"/>
        <v>7976357.4077264182</v>
      </c>
      <c r="Z164">
        <f>Y164-F164-Q164</f>
        <v>-3135746.9714007787</v>
      </c>
      <c r="AA164">
        <f t="shared" si="34"/>
        <v>-0.39313019854943942</v>
      </c>
      <c r="AB164" t="e">
        <f>#REF!</f>
        <v>#REF!</v>
      </c>
      <c r="AC164">
        <f>$F$5-F164</f>
        <v>2443947.8104364015</v>
      </c>
      <c r="AD164" t="e">
        <f>AB164*P164</f>
        <v>#REF!</v>
      </c>
      <c r="AE164">
        <f>P164*$F$4*MAX(AA164,0)</f>
        <v>0</v>
      </c>
      <c r="AF164" s="1" t="e">
        <f>MAX(#REF!*AA164,0)</f>
        <v>#REF!</v>
      </c>
      <c r="AG164" t="e">
        <f t="shared" si="35"/>
        <v>#REF!</v>
      </c>
    </row>
    <row r="165" spans="4:33" x14ac:dyDescent="0.35">
      <c r="D165">
        <v>148</v>
      </c>
      <c r="E165">
        <f t="shared" si="36"/>
        <v>148</v>
      </c>
      <c r="F165">
        <f>F164+AE164</f>
        <v>5556052.1895635985</v>
      </c>
      <c r="G165">
        <f>F165-Q165</f>
        <v>0</v>
      </c>
      <c r="H165">
        <f t="shared" si="37"/>
        <v>0</v>
      </c>
      <c r="I165">
        <f>MAX(G165-P165,0)</f>
        <v>0</v>
      </c>
      <c r="J165">
        <f t="shared" si="38"/>
        <v>0</v>
      </c>
      <c r="K165">
        <f t="shared" si="39"/>
        <v>0</v>
      </c>
      <c r="L165">
        <f>MIN($F$11,K165)</f>
        <v>0</v>
      </c>
      <c r="M165">
        <f>ABS(L165-K165)</f>
        <v>0</v>
      </c>
      <c r="N165">
        <f>IFERROR(M165/G165,0)</f>
        <v>0</v>
      </c>
      <c r="O165">
        <f t="shared" si="40"/>
        <v>1</v>
      </c>
      <c r="P165">
        <f>IF(E165&gt;$F$6,VLOOKUP(E165-$F$6,E$17:G$558,3,FALSE),0)</f>
        <v>0</v>
      </c>
      <c r="Q165">
        <f>IF(E165&gt;$F$7,VLOOKUP(E165-$F$7,E$17:F$558,2,FALSE),0)</f>
        <v>5556052.1895635985</v>
      </c>
      <c r="R165">
        <f t="shared" si="45"/>
        <v>0</v>
      </c>
      <c r="S165">
        <f t="shared" si="41"/>
        <v>0</v>
      </c>
      <c r="T165">
        <f t="shared" si="42"/>
        <v>0</v>
      </c>
      <c r="U165">
        <f t="shared" si="46"/>
        <v>23642.592273581566</v>
      </c>
      <c r="V165">
        <f t="shared" si="47"/>
        <v>5532409.5972900186</v>
      </c>
      <c r="W165">
        <f t="shared" si="43"/>
        <v>5444931.1457723267</v>
      </c>
      <c r="X165">
        <f>$F$5-F165</f>
        <v>2443947.8104364015</v>
      </c>
      <c r="Y165">
        <f t="shared" si="44"/>
        <v>7976357.4077264182</v>
      </c>
      <c r="Z165">
        <f>Y165-F165-Q165</f>
        <v>-3135746.9714007787</v>
      </c>
      <c r="AA165">
        <f t="shared" si="34"/>
        <v>-0.39313019854943942</v>
      </c>
      <c r="AB165" t="e">
        <f>#REF!</f>
        <v>#REF!</v>
      </c>
      <c r="AC165">
        <f>$F$5-F165</f>
        <v>2443947.8104364015</v>
      </c>
      <c r="AD165" t="e">
        <f>AB165*P165</f>
        <v>#REF!</v>
      </c>
      <c r="AE165">
        <f>P165*$F$4*MAX(AA165,0)</f>
        <v>0</v>
      </c>
      <c r="AF165" s="1" t="e">
        <f>MAX(#REF!*AA165,0)</f>
        <v>#REF!</v>
      </c>
      <c r="AG165" t="e">
        <f t="shared" si="35"/>
        <v>#REF!</v>
      </c>
    </row>
    <row r="166" spans="4:33" x14ac:dyDescent="0.35">
      <c r="D166">
        <v>149</v>
      </c>
      <c r="E166">
        <f t="shared" si="36"/>
        <v>149</v>
      </c>
      <c r="F166">
        <f>F165+AE165</f>
        <v>5556052.1895635985</v>
      </c>
      <c r="G166">
        <f>F166-Q166</f>
        <v>0</v>
      </c>
      <c r="H166">
        <f t="shared" si="37"/>
        <v>0</v>
      </c>
      <c r="I166">
        <f>MAX(G166-P166,0)</f>
        <v>0</v>
      </c>
      <c r="J166">
        <f t="shared" si="38"/>
        <v>0</v>
      </c>
      <c r="K166">
        <f t="shared" si="39"/>
        <v>0</v>
      </c>
      <c r="L166">
        <f>MIN($F$11,K166)</f>
        <v>0</v>
      </c>
      <c r="M166">
        <f>ABS(L166-K166)</f>
        <v>0</v>
      </c>
      <c r="N166">
        <f>IFERROR(M166/G166,0)</f>
        <v>0</v>
      </c>
      <c r="O166">
        <f t="shared" si="40"/>
        <v>1</v>
      </c>
      <c r="P166">
        <f>IF(E166&gt;$F$6,VLOOKUP(E166-$F$6,E$17:G$558,3,FALSE),0)</f>
        <v>0</v>
      </c>
      <c r="Q166">
        <f>IF(E166&gt;$F$7,VLOOKUP(E166-$F$7,E$17:F$558,2,FALSE),0)</f>
        <v>5556052.1895635985</v>
      </c>
      <c r="R166">
        <f t="shared" si="45"/>
        <v>0</v>
      </c>
      <c r="S166">
        <f t="shared" si="41"/>
        <v>0</v>
      </c>
      <c r="T166">
        <f t="shared" si="42"/>
        <v>0</v>
      </c>
      <c r="U166">
        <f t="shared" si="46"/>
        <v>23642.592273581566</v>
      </c>
      <c r="V166">
        <f t="shared" si="47"/>
        <v>5532409.5972900186</v>
      </c>
      <c r="W166">
        <f t="shared" si="43"/>
        <v>5444931.1457723267</v>
      </c>
      <c r="X166">
        <f>$F$5-F166</f>
        <v>2443947.8104364015</v>
      </c>
      <c r="Y166">
        <f t="shared" si="44"/>
        <v>7976357.4077264182</v>
      </c>
      <c r="Z166">
        <f>Y166-F166-Q166</f>
        <v>-3135746.9714007787</v>
      </c>
      <c r="AA166">
        <f t="shared" si="34"/>
        <v>-0.39313019854943942</v>
      </c>
      <c r="AB166" t="e">
        <f>#REF!</f>
        <v>#REF!</v>
      </c>
      <c r="AC166">
        <f>$F$5-F166</f>
        <v>2443947.8104364015</v>
      </c>
      <c r="AD166" t="e">
        <f>AB166*P166</f>
        <v>#REF!</v>
      </c>
      <c r="AE166">
        <f>P166*$F$4*MAX(AA166,0)</f>
        <v>0</v>
      </c>
      <c r="AF166" s="1" t="e">
        <f>MAX(#REF!*AA166,0)</f>
        <v>#REF!</v>
      </c>
      <c r="AG166" t="e">
        <f t="shared" si="35"/>
        <v>#REF!</v>
      </c>
    </row>
    <row r="167" spans="4:33" x14ac:dyDescent="0.35">
      <c r="D167">
        <v>150</v>
      </c>
      <c r="E167">
        <f t="shared" si="36"/>
        <v>150</v>
      </c>
      <c r="F167">
        <f>F166+AE166</f>
        <v>5556052.1895635985</v>
      </c>
      <c r="G167">
        <f>F167-Q167</f>
        <v>0</v>
      </c>
      <c r="H167">
        <f t="shared" si="37"/>
        <v>0</v>
      </c>
      <c r="I167">
        <f>MAX(G167-P167,0)</f>
        <v>0</v>
      </c>
      <c r="J167">
        <f t="shared" si="38"/>
        <v>0</v>
      </c>
      <c r="K167">
        <f t="shared" si="39"/>
        <v>0</v>
      </c>
      <c r="L167">
        <f>MIN($F$11,K167)</f>
        <v>0</v>
      </c>
      <c r="M167">
        <f>ABS(L167-K167)</f>
        <v>0</v>
      </c>
      <c r="N167">
        <f>IFERROR(M167/G167,0)</f>
        <v>0</v>
      </c>
      <c r="O167">
        <f t="shared" si="40"/>
        <v>1</v>
      </c>
      <c r="P167">
        <f>IF(E167&gt;$F$6,VLOOKUP(E167-$F$6,E$17:G$558,3,FALSE),0)</f>
        <v>0</v>
      </c>
      <c r="Q167">
        <f>IF(E167&gt;$F$7,VLOOKUP(E167-$F$7,E$17:F$558,2,FALSE),0)</f>
        <v>5556052.1895635985</v>
      </c>
      <c r="R167">
        <f t="shared" si="45"/>
        <v>0</v>
      </c>
      <c r="S167">
        <f t="shared" si="41"/>
        <v>0</v>
      </c>
      <c r="T167">
        <f t="shared" si="42"/>
        <v>0</v>
      </c>
      <c r="U167">
        <f t="shared" si="46"/>
        <v>23642.592273581566</v>
      </c>
      <c r="V167">
        <f t="shared" si="47"/>
        <v>5532409.5972900186</v>
      </c>
      <c r="W167">
        <f t="shared" si="43"/>
        <v>5444931.1457723267</v>
      </c>
      <c r="X167">
        <f>$F$5-F167</f>
        <v>2443947.8104364015</v>
      </c>
      <c r="Y167">
        <f t="shared" si="44"/>
        <v>7976357.4077264182</v>
      </c>
      <c r="Z167">
        <f>Y167-F167-Q167</f>
        <v>-3135746.9714007787</v>
      </c>
      <c r="AA167">
        <f t="shared" si="34"/>
        <v>-0.39313019854943942</v>
      </c>
      <c r="AB167" t="e">
        <f>#REF!</f>
        <v>#REF!</v>
      </c>
      <c r="AC167">
        <f>$F$5-F167</f>
        <v>2443947.8104364015</v>
      </c>
      <c r="AD167" t="e">
        <f>AB167*P167</f>
        <v>#REF!</v>
      </c>
      <c r="AE167">
        <f>P167*$F$4*MAX(AA167,0)</f>
        <v>0</v>
      </c>
      <c r="AF167" s="1" t="e">
        <f>MAX(#REF!*AA167,0)</f>
        <v>#REF!</v>
      </c>
      <c r="AG167" t="e">
        <f t="shared" si="35"/>
        <v>#REF!</v>
      </c>
    </row>
    <row r="168" spans="4:33" x14ac:dyDescent="0.35">
      <c r="D168">
        <v>151</v>
      </c>
      <c r="E168">
        <f t="shared" si="36"/>
        <v>151</v>
      </c>
      <c r="F168">
        <f>F167+AE167</f>
        <v>5556052.1895635985</v>
      </c>
      <c r="G168">
        <f>F168-Q168</f>
        <v>0</v>
      </c>
      <c r="H168">
        <f t="shared" si="37"/>
        <v>0</v>
      </c>
      <c r="I168">
        <f>MAX(G168-P168,0)</f>
        <v>0</v>
      </c>
      <c r="J168">
        <f t="shared" si="38"/>
        <v>0</v>
      </c>
      <c r="K168">
        <f t="shared" si="39"/>
        <v>0</v>
      </c>
      <c r="L168">
        <f>MIN($F$11,K168)</f>
        <v>0</v>
      </c>
      <c r="M168">
        <f>ABS(L168-K168)</f>
        <v>0</v>
      </c>
      <c r="N168">
        <f>IFERROR(M168/G168,0)</f>
        <v>0</v>
      </c>
      <c r="O168">
        <f t="shared" si="40"/>
        <v>1</v>
      </c>
      <c r="P168">
        <f>IF(E168&gt;$F$6,VLOOKUP(E168-$F$6,E$17:G$558,3,FALSE),0)</f>
        <v>0</v>
      </c>
      <c r="Q168">
        <f>IF(E168&gt;$F$7,VLOOKUP(E168-$F$7,E$17:F$558,2,FALSE),0)</f>
        <v>5556052.1895635985</v>
      </c>
      <c r="R168">
        <f t="shared" si="45"/>
        <v>0</v>
      </c>
      <c r="S168">
        <f t="shared" si="41"/>
        <v>0</v>
      </c>
      <c r="T168">
        <f t="shared" si="42"/>
        <v>0</v>
      </c>
      <c r="U168">
        <f t="shared" si="46"/>
        <v>23642.592273581566</v>
      </c>
      <c r="V168">
        <f t="shared" si="47"/>
        <v>5532409.5972900186</v>
      </c>
      <c r="W168">
        <f t="shared" si="43"/>
        <v>5444931.1457723267</v>
      </c>
      <c r="X168">
        <f>$F$5-F168</f>
        <v>2443947.8104364015</v>
      </c>
      <c r="Y168">
        <f t="shared" si="44"/>
        <v>7976357.4077264182</v>
      </c>
      <c r="Z168">
        <f>Y168-F168-Q168</f>
        <v>-3135746.9714007787</v>
      </c>
      <c r="AA168">
        <f t="shared" si="34"/>
        <v>-0.39313019854943942</v>
      </c>
      <c r="AB168" t="e">
        <f>#REF!</f>
        <v>#REF!</v>
      </c>
      <c r="AC168">
        <f>$F$5-F168</f>
        <v>2443947.8104364015</v>
      </c>
      <c r="AD168" t="e">
        <f>AB168*P168</f>
        <v>#REF!</v>
      </c>
      <c r="AE168">
        <f>P168*$F$4*MAX(AA168,0)</f>
        <v>0</v>
      </c>
      <c r="AF168" s="1" t="e">
        <f>MAX(#REF!*AA168,0)</f>
        <v>#REF!</v>
      </c>
      <c r="AG168" t="e">
        <f t="shared" si="35"/>
        <v>#REF!</v>
      </c>
    </row>
    <row r="169" spans="4:33" x14ac:dyDescent="0.35">
      <c r="D169">
        <v>152</v>
      </c>
      <c r="E169">
        <f t="shared" si="36"/>
        <v>152</v>
      </c>
      <c r="F169">
        <f>F168+AE168</f>
        <v>5556052.1895635985</v>
      </c>
      <c r="G169">
        <f>F169-Q169</f>
        <v>0</v>
      </c>
      <c r="H169">
        <f t="shared" si="37"/>
        <v>0</v>
      </c>
      <c r="I169">
        <f>MAX(G169-P169,0)</f>
        <v>0</v>
      </c>
      <c r="J169">
        <f t="shared" si="38"/>
        <v>0</v>
      </c>
      <c r="K169">
        <f t="shared" si="39"/>
        <v>0</v>
      </c>
      <c r="L169">
        <f>MIN($F$11,K169)</f>
        <v>0</v>
      </c>
      <c r="M169">
        <f>ABS(L169-K169)</f>
        <v>0</v>
      </c>
      <c r="N169">
        <f>IFERROR(M169/G169,0)</f>
        <v>0</v>
      </c>
      <c r="O169">
        <f t="shared" si="40"/>
        <v>1</v>
      </c>
      <c r="P169">
        <f>IF(E169&gt;$F$6,VLOOKUP(E169-$F$6,E$17:G$558,3,FALSE),0)</f>
        <v>0</v>
      </c>
      <c r="Q169">
        <f>IF(E169&gt;$F$7,VLOOKUP(E169-$F$7,E$17:F$558,2,FALSE),0)</f>
        <v>5556052.1895635985</v>
      </c>
      <c r="R169">
        <f t="shared" si="45"/>
        <v>0</v>
      </c>
      <c r="S169">
        <f t="shared" si="41"/>
        <v>0</v>
      </c>
      <c r="T169">
        <f t="shared" si="42"/>
        <v>0</v>
      </c>
      <c r="U169">
        <f t="shared" si="46"/>
        <v>23642.592273581566</v>
      </c>
      <c r="V169">
        <f t="shared" si="47"/>
        <v>5532409.5972900186</v>
      </c>
      <c r="W169">
        <f t="shared" si="43"/>
        <v>5444931.1457723267</v>
      </c>
      <c r="X169">
        <f>$F$5-F169</f>
        <v>2443947.8104364015</v>
      </c>
      <c r="Y169">
        <f t="shared" si="44"/>
        <v>7976357.4077264182</v>
      </c>
      <c r="Z169">
        <f>Y169-F169-Q169</f>
        <v>-3135746.9714007787</v>
      </c>
      <c r="AA169">
        <f t="shared" si="34"/>
        <v>-0.39313019854943942</v>
      </c>
      <c r="AB169" t="e">
        <f>#REF!</f>
        <v>#REF!</v>
      </c>
      <c r="AC169">
        <f>$F$5-F169</f>
        <v>2443947.8104364015</v>
      </c>
      <c r="AD169" t="e">
        <f>AB169*P169</f>
        <v>#REF!</v>
      </c>
      <c r="AE169">
        <f>P169*$F$4*MAX(AA169,0)</f>
        <v>0</v>
      </c>
      <c r="AF169" s="1" t="e">
        <f>MAX(#REF!*AA169,0)</f>
        <v>#REF!</v>
      </c>
      <c r="AG169" t="e">
        <f t="shared" si="35"/>
        <v>#REF!</v>
      </c>
    </row>
    <row r="170" spans="4:33" x14ac:dyDescent="0.35">
      <c r="D170">
        <v>153</v>
      </c>
      <c r="E170">
        <f t="shared" si="36"/>
        <v>153</v>
      </c>
      <c r="F170">
        <f>F169+AE169</f>
        <v>5556052.1895635985</v>
      </c>
      <c r="G170">
        <f>F170-Q170</f>
        <v>0</v>
      </c>
      <c r="H170">
        <f t="shared" si="37"/>
        <v>0</v>
      </c>
      <c r="I170">
        <f>MAX(G170-P170,0)</f>
        <v>0</v>
      </c>
      <c r="J170">
        <f t="shared" si="38"/>
        <v>0</v>
      </c>
      <c r="K170">
        <f t="shared" si="39"/>
        <v>0</v>
      </c>
      <c r="L170">
        <f>MIN($F$11,K170)</f>
        <v>0</v>
      </c>
      <c r="M170">
        <f>ABS(L170-K170)</f>
        <v>0</v>
      </c>
      <c r="N170">
        <f>IFERROR(M170/G170,0)</f>
        <v>0</v>
      </c>
      <c r="O170">
        <f t="shared" si="40"/>
        <v>1</v>
      </c>
      <c r="P170">
        <f>IF(E170&gt;$F$6,VLOOKUP(E170-$F$6,E$17:G$558,3,FALSE),0)</f>
        <v>0</v>
      </c>
      <c r="Q170">
        <f>IF(E170&gt;$F$7,VLOOKUP(E170-$F$7,E$17:F$558,2,FALSE),0)</f>
        <v>5556052.1895635985</v>
      </c>
      <c r="R170">
        <f t="shared" si="45"/>
        <v>0</v>
      </c>
      <c r="S170">
        <f t="shared" si="41"/>
        <v>0</v>
      </c>
      <c r="T170">
        <f t="shared" si="42"/>
        <v>0</v>
      </c>
      <c r="U170">
        <f t="shared" si="46"/>
        <v>23642.592273581566</v>
      </c>
      <c r="V170">
        <f t="shared" si="47"/>
        <v>5532409.5972900186</v>
      </c>
      <c r="W170">
        <f t="shared" si="43"/>
        <v>5444931.1457723267</v>
      </c>
      <c r="X170">
        <f>$F$5-F170</f>
        <v>2443947.8104364015</v>
      </c>
      <c r="Y170">
        <f t="shared" si="44"/>
        <v>7976357.4077264182</v>
      </c>
      <c r="Z170">
        <f>Y170-F170-Q170</f>
        <v>-3135746.9714007787</v>
      </c>
      <c r="AA170">
        <f t="shared" si="34"/>
        <v>-0.39313019854943942</v>
      </c>
      <c r="AB170" t="e">
        <f>#REF!</f>
        <v>#REF!</v>
      </c>
      <c r="AC170">
        <f>$F$5-F170</f>
        <v>2443947.8104364015</v>
      </c>
      <c r="AD170" t="e">
        <f>AB170*P170</f>
        <v>#REF!</v>
      </c>
      <c r="AE170">
        <f>P170*$F$4*MAX(AA170,0)</f>
        <v>0</v>
      </c>
      <c r="AF170" s="1" t="e">
        <f>MAX(#REF!*AA170,0)</f>
        <v>#REF!</v>
      </c>
      <c r="AG170" t="e">
        <f t="shared" si="35"/>
        <v>#REF!</v>
      </c>
    </row>
    <row r="171" spans="4:33" x14ac:dyDescent="0.35">
      <c r="D171">
        <v>154</v>
      </c>
      <c r="E171">
        <f t="shared" si="36"/>
        <v>154</v>
      </c>
      <c r="F171">
        <f>F170+AE170</f>
        <v>5556052.1895635985</v>
      </c>
      <c r="G171">
        <f>F171-Q171</f>
        <v>0</v>
      </c>
      <c r="H171">
        <f t="shared" si="37"/>
        <v>0</v>
      </c>
      <c r="I171">
        <f>MAX(G171-P171,0)</f>
        <v>0</v>
      </c>
      <c r="J171">
        <f t="shared" si="38"/>
        <v>0</v>
      </c>
      <c r="K171">
        <f t="shared" si="39"/>
        <v>0</v>
      </c>
      <c r="L171">
        <f>MIN($F$11,K171)</f>
        <v>0</v>
      </c>
      <c r="M171">
        <f>ABS(L171-K171)</f>
        <v>0</v>
      </c>
      <c r="N171">
        <f>IFERROR(M171/G171,0)</f>
        <v>0</v>
      </c>
      <c r="O171">
        <f t="shared" si="40"/>
        <v>1</v>
      </c>
      <c r="P171">
        <f>IF(E171&gt;$F$6,VLOOKUP(E171-$F$6,E$17:G$558,3,FALSE),0)</f>
        <v>0</v>
      </c>
      <c r="Q171">
        <f>IF(E171&gt;$F$7,VLOOKUP(E171-$F$7,E$17:F$558,2,FALSE),0)</f>
        <v>5556052.1895635985</v>
      </c>
      <c r="R171">
        <f t="shared" si="45"/>
        <v>0</v>
      </c>
      <c r="S171">
        <f t="shared" si="41"/>
        <v>0</v>
      </c>
      <c r="T171">
        <f t="shared" si="42"/>
        <v>0</v>
      </c>
      <c r="U171">
        <f t="shared" si="46"/>
        <v>23642.592273581566</v>
      </c>
      <c r="V171">
        <f t="shared" si="47"/>
        <v>5532409.5972900186</v>
      </c>
      <c r="W171">
        <f t="shared" si="43"/>
        <v>5444931.1457723267</v>
      </c>
      <c r="X171">
        <f>$F$5-F171</f>
        <v>2443947.8104364015</v>
      </c>
      <c r="Y171">
        <f t="shared" si="44"/>
        <v>7976357.4077264182</v>
      </c>
      <c r="Z171">
        <f>Y171-F171-Q171</f>
        <v>-3135746.9714007787</v>
      </c>
      <c r="AA171">
        <f t="shared" si="34"/>
        <v>-0.39313019854943942</v>
      </c>
      <c r="AB171" t="e">
        <f>#REF!</f>
        <v>#REF!</v>
      </c>
      <c r="AC171">
        <f>$F$5-F171</f>
        <v>2443947.8104364015</v>
      </c>
      <c r="AD171" t="e">
        <f>AB171*P171</f>
        <v>#REF!</v>
      </c>
      <c r="AE171">
        <f>P171*$F$4*MAX(AA171,0)</f>
        <v>0</v>
      </c>
      <c r="AF171" s="1" t="e">
        <f>MAX(#REF!*AA171,0)</f>
        <v>#REF!</v>
      </c>
      <c r="AG171" t="e">
        <f t="shared" si="35"/>
        <v>#REF!</v>
      </c>
    </row>
    <row r="172" spans="4:33" x14ac:dyDescent="0.35">
      <c r="D172">
        <v>155</v>
      </c>
      <c r="E172">
        <f t="shared" si="36"/>
        <v>155</v>
      </c>
      <c r="F172">
        <f>F171+AE171</f>
        <v>5556052.1895635985</v>
      </c>
      <c r="G172">
        <f>F172-Q172</f>
        <v>0</v>
      </c>
      <c r="H172">
        <f t="shared" si="37"/>
        <v>0</v>
      </c>
      <c r="I172">
        <f>MAX(G172-P172,0)</f>
        <v>0</v>
      </c>
      <c r="J172">
        <f t="shared" si="38"/>
        <v>0</v>
      </c>
      <c r="K172">
        <f t="shared" si="39"/>
        <v>0</v>
      </c>
      <c r="L172">
        <f>MIN($F$11,K172)</f>
        <v>0</v>
      </c>
      <c r="M172">
        <f>ABS(L172-K172)</f>
        <v>0</v>
      </c>
      <c r="N172">
        <f>IFERROR(M172/G172,0)</f>
        <v>0</v>
      </c>
      <c r="O172">
        <f t="shared" si="40"/>
        <v>1</v>
      </c>
      <c r="P172">
        <f>IF(E172&gt;$F$6,VLOOKUP(E172-$F$6,E$17:G$558,3,FALSE),0)</f>
        <v>0</v>
      </c>
      <c r="Q172">
        <f>IF(E172&gt;$F$7,VLOOKUP(E172-$F$7,E$17:F$558,2,FALSE),0)</f>
        <v>5556052.1895635985</v>
      </c>
      <c r="R172">
        <f t="shared" si="45"/>
        <v>0</v>
      </c>
      <c r="S172">
        <f t="shared" si="41"/>
        <v>0</v>
      </c>
      <c r="T172">
        <f t="shared" si="42"/>
        <v>0</v>
      </c>
      <c r="U172">
        <f t="shared" si="46"/>
        <v>23642.592273581566</v>
      </c>
      <c r="V172">
        <f t="shared" si="47"/>
        <v>5532409.5972900186</v>
      </c>
      <c r="W172">
        <f t="shared" si="43"/>
        <v>5444931.1457723267</v>
      </c>
      <c r="X172">
        <f>$F$5-F172</f>
        <v>2443947.8104364015</v>
      </c>
      <c r="Y172">
        <f t="shared" si="44"/>
        <v>7976357.4077264182</v>
      </c>
      <c r="Z172">
        <f>Y172-F172-Q172</f>
        <v>-3135746.9714007787</v>
      </c>
      <c r="AA172">
        <f t="shared" si="34"/>
        <v>-0.39313019854943942</v>
      </c>
      <c r="AB172" t="e">
        <f>#REF!</f>
        <v>#REF!</v>
      </c>
      <c r="AC172">
        <f>$F$5-F172</f>
        <v>2443947.8104364015</v>
      </c>
      <c r="AD172" t="e">
        <f>AB172*P172</f>
        <v>#REF!</v>
      </c>
      <c r="AE172">
        <f>P172*$F$4*MAX(AA172,0)</f>
        <v>0</v>
      </c>
      <c r="AF172" s="1" t="e">
        <f>MAX(#REF!*AA172,0)</f>
        <v>#REF!</v>
      </c>
      <c r="AG172" t="e">
        <f t="shared" si="35"/>
        <v>#REF!</v>
      </c>
    </row>
    <row r="173" spans="4:33" x14ac:dyDescent="0.35">
      <c r="D173">
        <v>156</v>
      </c>
      <c r="E173">
        <f t="shared" si="36"/>
        <v>156</v>
      </c>
      <c r="F173">
        <f>F172+AE172</f>
        <v>5556052.1895635985</v>
      </c>
      <c r="G173">
        <f>F173-Q173</f>
        <v>0</v>
      </c>
      <c r="H173">
        <f t="shared" si="37"/>
        <v>0</v>
      </c>
      <c r="I173">
        <f>MAX(G173-P173,0)</f>
        <v>0</v>
      </c>
      <c r="J173">
        <f t="shared" si="38"/>
        <v>0</v>
      </c>
      <c r="K173">
        <f t="shared" si="39"/>
        <v>0</v>
      </c>
      <c r="L173">
        <f>MIN($F$11,K173)</f>
        <v>0</v>
      </c>
      <c r="M173">
        <f>ABS(L173-K173)</f>
        <v>0</v>
      </c>
      <c r="N173">
        <f>IFERROR(M173/G173,0)</f>
        <v>0</v>
      </c>
      <c r="O173">
        <f t="shared" si="40"/>
        <v>1</v>
      </c>
      <c r="P173">
        <f>IF(E173&gt;$F$6,VLOOKUP(E173-$F$6,E$17:G$558,3,FALSE),0)</f>
        <v>0</v>
      </c>
      <c r="Q173">
        <f>IF(E173&gt;$F$7,VLOOKUP(E173-$F$7,E$17:F$558,2,FALSE),0)</f>
        <v>5556052.1895635985</v>
      </c>
      <c r="R173">
        <f t="shared" si="45"/>
        <v>0</v>
      </c>
      <c r="S173">
        <f t="shared" si="41"/>
        <v>0</v>
      </c>
      <c r="T173">
        <f t="shared" si="42"/>
        <v>0</v>
      </c>
      <c r="U173">
        <f t="shared" si="46"/>
        <v>23642.592273581566</v>
      </c>
      <c r="V173">
        <f t="shared" si="47"/>
        <v>5532409.5972900186</v>
      </c>
      <c r="W173">
        <f t="shared" si="43"/>
        <v>5444931.1457723267</v>
      </c>
      <c r="X173">
        <f>$F$5-F173</f>
        <v>2443947.8104364015</v>
      </c>
      <c r="Y173">
        <f t="shared" si="44"/>
        <v>7976357.4077264182</v>
      </c>
      <c r="Z173">
        <f>Y173-F173-Q173</f>
        <v>-3135746.9714007787</v>
      </c>
      <c r="AA173">
        <f t="shared" si="34"/>
        <v>-0.39313019854943942</v>
      </c>
      <c r="AB173" t="e">
        <f>#REF!</f>
        <v>#REF!</v>
      </c>
      <c r="AC173">
        <f>$F$5-F173</f>
        <v>2443947.8104364015</v>
      </c>
      <c r="AD173" t="e">
        <f>AB173*P173</f>
        <v>#REF!</v>
      </c>
      <c r="AE173">
        <f>P173*$F$4*MAX(AA173,0)</f>
        <v>0</v>
      </c>
      <c r="AF173" s="1" t="e">
        <f>MAX(#REF!*AA173,0)</f>
        <v>#REF!</v>
      </c>
      <c r="AG173" t="e">
        <f t="shared" si="35"/>
        <v>#REF!</v>
      </c>
    </row>
    <row r="174" spans="4:33" x14ac:dyDescent="0.35">
      <c r="D174">
        <v>157</v>
      </c>
      <c r="E174">
        <f t="shared" si="36"/>
        <v>157</v>
      </c>
      <c r="F174">
        <f>F173+AE173</f>
        <v>5556052.1895635985</v>
      </c>
      <c r="G174">
        <f>F174-Q174</f>
        <v>0</v>
      </c>
      <c r="H174">
        <f t="shared" si="37"/>
        <v>0</v>
      </c>
      <c r="I174">
        <f>MAX(G174-P174,0)</f>
        <v>0</v>
      </c>
      <c r="J174">
        <f t="shared" si="38"/>
        <v>0</v>
      </c>
      <c r="K174">
        <f t="shared" si="39"/>
        <v>0</v>
      </c>
      <c r="L174">
        <f>MIN($F$11,K174)</f>
        <v>0</v>
      </c>
      <c r="M174">
        <f>ABS(L174-K174)</f>
        <v>0</v>
      </c>
      <c r="N174">
        <f>IFERROR(M174/G174,0)</f>
        <v>0</v>
      </c>
      <c r="O174">
        <f t="shared" si="40"/>
        <v>1</v>
      </c>
      <c r="P174">
        <f>IF(E174&gt;$F$6,VLOOKUP(E174-$F$6,E$17:G$558,3,FALSE),0)</f>
        <v>0</v>
      </c>
      <c r="Q174">
        <f>IF(E174&gt;$F$7,VLOOKUP(E174-$F$7,E$17:F$558,2,FALSE),0)</f>
        <v>5556052.1895635985</v>
      </c>
      <c r="R174">
        <f t="shared" si="45"/>
        <v>0</v>
      </c>
      <c r="S174">
        <f t="shared" si="41"/>
        <v>0</v>
      </c>
      <c r="T174">
        <f t="shared" si="42"/>
        <v>0</v>
      </c>
      <c r="U174">
        <f t="shared" si="46"/>
        <v>23642.592273581566</v>
      </c>
      <c r="V174">
        <f t="shared" si="47"/>
        <v>5532409.5972900186</v>
      </c>
      <c r="W174">
        <f t="shared" si="43"/>
        <v>5444931.1457723267</v>
      </c>
      <c r="X174">
        <f>$F$5-F174</f>
        <v>2443947.8104364015</v>
      </c>
      <c r="Y174">
        <f t="shared" si="44"/>
        <v>7976357.4077264182</v>
      </c>
      <c r="Z174">
        <f>Y174-F174-Q174</f>
        <v>-3135746.9714007787</v>
      </c>
      <c r="AA174">
        <f t="shared" si="34"/>
        <v>-0.39313019854943942</v>
      </c>
      <c r="AB174" t="e">
        <f>#REF!</f>
        <v>#REF!</v>
      </c>
      <c r="AC174">
        <f>$F$5-F174</f>
        <v>2443947.8104364015</v>
      </c>
      <c r="AD174" t="e">
        <f>AB174*P174</f>
        <v>#REF!</v>
      </c>
      <c r="AE174">
        <f>P174*$F$4*MAX(AA174,0)</f>
        <v>0</v>
      </c>
      <c r="AF174" s="1" t="e">
        <f>MAX(#REF!*AA174,0)</f>
        <v>#REF!</v>
      </c>
      <c r="AG174" t="e">
        <f t="shared" si="35"/>
        <v>#REF!</v>
      </c>
    </row>
    <row r="175" spans="4:33" x14ac:dyDescent="0.35">
      <c r="D175">
        <v>158</v>
      </c>
      <c r="E175">
        <f t="shared" si="36"/>
        <v>158</v>
      </c>
      <c r="F175">
        <f>F174+AE174</f>
        <v>5556052.1895635985</v>
      </c>
      <c r="G175">
        <f>F175-Q175</f>
        <v>0</v>
      </c>
      <c r="H175">
        <f t="shared" si="37"/>
        <v>0</v>
      </c>
      <c r="I175">
        <f>MAX(G175-P175,0)</f>
        <v>0</v>
      </c>
      <c r="J175">
        <f t="shared" si="38"/>
        <v>0</v>
      </c>
      <c r="K175">
        <f t="shared" si="39"/>
        <v>0</v>
      </c>
      <c r="L175">
        <f>MIN($F$11,K175)</f>
        <v>0</v>
      </c>
      <c r="M175">
        <f>ABS(L175-K175)</f>
        <v>0</v>
      </c>
      <c r="N175">
        <f>IFERROR(M175/G175,0)</f>
        <v>0</v>
      </c>
      <c r="O175">
        <f t="shared" si="40"/>
        <v>1</v>
      </c>
      <c r="P175">
        <f>IF(E175&gt;$F$6,VLOOKUP(E175-$F$6,E$17:G$558,3,FALSE),0)</f>
        <v>0</v>
      </c>
      <c r="Q175">
        <f>IF(E175&gt;$F$7,VLOOKUP(E175-$F$7,E$17:F$558,2,FALSE),0)</f>
        <v>5556052.1895635985</v>
      </c>
      <c r="R175">
        <f t="shared" si="45"/>
        <v>0</v>
      </c>
      <c r="S175">
        <f t="shared" si="41"/>
        <v>0</v>
      </c>
      <c r="T175">
        <f t="shared" si="42"/>
        <v>0</v>
      </c>
      <c r="U175">
        <f t="shared" si="46"/>
        <v>23642.592273581566</v>
      </c>
      <c r="V175">
        <f t="shared" si="47"/>
        <v>5532409.5972900186</v>
      </c>
      <c r="W175">
        <f t="shared" si="43"/>
        <v>5444931.1457723267</v>
      </c>
      <c r="X175">
        <f>$F$5-F175</f>
        <v>2443947.8104364015</v>
      </c>
      <c r="Y175">
        <f t="shared" si="44"/>
        <v>7976357.4077264182</v>
      </c>
      <c r="Z175">
        <f>Y175-F175-Q175</f>
        <v>-3135746.9714007787</v>
      </c>
      <c r="AA175">
        <f t="shared" si="34"/>
        <v>-0.39313019854943942</v>
      </c>
      <c r="AB175" t="e">
        <f>#REF!</f>
        <v>#REF!</v>
      </c>
      <c r="AC175">
        <f>$F$5-F175</f>
        <v>2443947.8104364015</v>
      </c>
      <c r="AD175" t="e">
        <f>AB175*P175</f>
        <v>#REF!</v>
      </c>
      <c r="AE175">
        <f>P175*$F$4*MAX(AA175,0)</f>
        <v>0</v>
      </c>
      <c r="AF175" s="1" t="e">
        <f>MAX(#REF!*AA175,0)</f>
        <v>#REF!</v>
      </c>
      <c r="AG175" t="e">
        <f t="shared" si="35"/>
        <v>#REF!</v>
      </c>
    </row>
    <row r="176" spans="4:33" x14ac:dyDescent="0.35">
      <c r="D176">
        <v>159</v>
      </c>
      <c r="E176">
        <f t="shared" si="36"/>
        <v>159</v>
      </c>
      <c r="F176">
        <f>F175+AE175</f>
        <v>5556052.1895635985</v>
      </c>
      <c r="G176">
        <f>F176-Q176</f>
        <v>0</v>
      </c>
      <c r="H176">
        <f t="shared" si="37"/>
        <v>0</v>
      </c>
      <c r="I176">
        <f>MAX(G176-P176,0)</f>
        <v>0</v>
      </c>
      <c r="J176">
        <f t="shared" si="38"/>
        <v>0</v>
      </c>
      <c r="K176">
        <f t="shared" si="39"/>
        <v>0</v>
      </c>
      <c r="L176">
        <f>MIN($F$11,K176)</f>
        <v>0</v>
      </c>
      <c r="M176">
        <f>ABS(L176-K176)</f>
        <v>0</v>
      </c>
      <c r="N176">
        <f>IFERROR(M176/G176,0)</f>
        <v>0</v>
      </c>
      <c r="O176">
        <f t="shared" si="40"/>
        <v>1</v>
      </c>
      <c r="P176">
        <f>IF(E176&gt;$F$6,VLOOKUP(E176-$F$6,E$17:G$558,3,FALSE),0)</f>
        <v>0</v>
      </c>
      <c r="Q176">
        <f>IF(E176&gt;$F$7,VLOOKUP(E176-$F$7,E$17:F$558,2,FALSE),0)</f>
        <v>5556052.1895635985</v>
      </c>
      <c r="R176">
        <f t="shared" si="45"/>
        <v>0</v>
      </c>
      <c r="S176">
        <f t="shared" si="41"/>
        <v>0</v>
      </c>
      <c r="T176">
        <f t="shared" si="42"/>
        <v>0</v>
      </c>
      <c r="U176">
        <f t="shared" si="46"/>
        <v>23642.592273581566</v>
      </c>
      <c r="V176">
        <f t="shared" si="47"/>
        <v>5532409.5972900186</v>
      </c>
      <c r="W176">
        <f t="shared" si="43"/>
        <v>5444931.1457723267</v>
      </c>
      <c r="X176">
        <f>$F$5-F176</f>
        <v>2443947.8104364015</v>
      </c>
      <c r="Y176">
        <f t="shared" si="44"/>
        <v>7976357.4077264182</v>
      </c>
      <c r="Z176">
        <f>Y176-F176-Q176</f>
        <v>-3135746.9714007787</v>
      </c>
      <c r="AA176">
        <f t="shared" si="34"/>
        <v>-0.39313019854943942</v>
      </c>
      <c r="AB176" t="e">
        <f>#REF!</f>
        <v>#REF!</v>
      </c>
      <c r="AC176">
        <f>$F$5-F176</f>
        <v>2443947.8104364015</v>
      </c>
      <c r="AD176" t="e">
        <f>AB176*P176</f>
        <v>#REF!</v>
      </c>
      <c r="AE176">
        <f>P176*$F$4*MAX(AA176,0)</f>
        <v>0</v>
      </c>
      <c r="AF176" s="1" t="e">
        <f>MAX(#REF!*AA176,0)</f>
        <v>#REF!</v>
      </c>
      <c r="AG176" t="e">
        <f t="shared" si="35"/>
        <v>#REF!</v>
      </c>
    </row>
    <row r="177" spans="4:33" x14ac:dyDescent="0.35">
      <c r="D177">
        <v>160</v>
      </c>
      <c r="E177">
        <f t="shared" si="36"/>
        <v>160</v>
      </c>
      <c r="F177">
        <f>F176+AE176</f>
        <v>5556052.1895635985</v>
      </c>
      <c r="G177">
        <f>F177-Q177</f>
        <v>0</v>
      </c>
      <c r="H177">
        <f t="shared" si="37"/>
        <v>0</v>
      </c>
      <c r="I177">
        <f>MAX(G177-P177,0)</f>
        <v>0</v>
      </c>
      <c r="J177">
        <f t="shared" si="38"/>
        <v>0</v>
      </c>
      <c r="K177">
        <f t="shared" si="39"/>
        <v>0</v>
      </c>
      <c r="L177">
        <f>MIN($F$11,K177)</f>
        <v>0</v>
      </c>
      <c r="M177">
        <f>ABS(L177-K177)</f>
        <v>0</v>
      </c>
      <c r="N177">
        <f>IFERROR(M177/G177,0)</f>
        <v>0</v>
      </c>
      <c r="O177">
        <f t="shared" si="40"/>
        <v>1</v>
      </c>
      <c r="P177">
        <f>IF(E177&gt;$F$6,VLOOKUP(E177-$F$6,E$17:G$558,3,FALSE),0)</f>
        <v>0</v>
      </c>
      <c r="Q177">
        <f>IF(E177&gt;$F$7,VLOOKUP(E177-$F$7,E$17:F$558,2,FALSE),0)</f>
        <v>5556052.1895635985</v>
      </c>
      <c r="R177">
        <f t="shared" si="45"/>
        <v>0</v>
      </c>
      <c r="S177">
        <f t="shared" si="41"/>
        <v>0</v>
      </c>
      <c r="T177">
        <f t="shared" si="42"/>
        <v>0</v>
      </c>
      <c r="U177">
        <f t="shared" si="46"/>
        <v>23642.592273581566</v>
      </c>
      <c r="V177">
        <f t="shared" si="47"/>
        <v>5532409.5972900186</v>
      </c>
      <c r="W177">
        <f t="shared" si="43"/>
        <v>5444931.1457723267</v>
      </c>
      <c r="X177">
        <f>$F$5-F177</f>
        <v>2443947.8104364015</v>
      </c>
      <c r="Y177">
        <f t="shared" si="44"/>
        <v>7976357.4077264182</v>
      </c>
      <c r="Z177">
        <f>Y177-F177-Q177</f>
        <v>-3135746.9714007787</v>
      </c>
      <c r="AA177">
        <f t="shared" si="34"/>
        <v>-0.39313019854943942</v>
      </c>
      <c r="AB177" t="e">
        <f>#REF!</f>
        <v>#REF!</v>
      </c>
      <c r="AC177">
        <f>$F$5-F177</f>
        <v>2443947.8104364015</v>
      </c>
      <c r="AD177" t="e">
        <f>AB177*P177</f>
        <v>#REF!</v>
      </c>
      <c r="AE177">
        <f>P177*$F$4*MAX(AA177,0)</f>
        <v>0</v>
      </c>
      <c r="AF177" s="1" t="e">
        <f>MAX(#REF!*AA177,0)</f>
        <v>#REF!</v>
      </c>
      <c r="AG177" t="e">
        <f t="shared" si="35"/>
        <v>#REF!</v>
      </c>
    </row>
    <row r="178" spans="4:33" x14ac:dyDescent="0.35">
      <c r="D178">
        <v>161</v>
      </c>
      <c r="E178">
        <f t="shared" si="36"/>
        <v>161</v>
      </c>
      <c r="F178">
        <f>F177+AE177</f>
        <v>5556052.1895635985</v>
      </c>
      <c r="G178">
        <f>F178-Q178</f>
        <v>0</v>
      </c>
      <c r="H178">
        <f t="shared" si="37"/>
        <v>0</v>
      </c>
      <c r="I178">
        <f>MAX(G178-P178,0)</f>
        <v>0</v>
      </c>
      <c r="J178">
        <f t="shared" si="38"/>
        <v>0</v>
      </c>
      <c r="K178">
        <f t="shared" si="39"/>
        <v>0</v>
      </c>
      <c r="L178">
        <f>MIN($F$11,K178)</f>
        <v>0</v>
      </c>
      <c r="M178">
        <f>ABS(L178-K178)</f>
        <v>0</v>
      </c>
      <c r="N178">
        <f>IFERROR(M178/G178,0)</f>
        <v>0</v>
      </c>
      <c r="O178">
        <f t="shared" si="40"/>
        <v>1</v>
      </c>
      <c r="P178">
        <f>IF(E178&gt;$F$6,VLOOKUP(E178-$F$6,E$17:G$558,3,FALSE),0)</f>
        <v>0</v>
      </c>
      <c r="Q178">
        <f>IF(E178&gt;$F$7,VLOOKUP(E178-$F$7,E$17:F$558,2,FALSE),0)</f>
        <v>5556052.1895635985</v>
      </c>
      <c r="R178">
        <f t="shared" si="45"/>
        <v>0</v>
      </c>
      <c r="S178">
        <f t="shared" si="41"/>
        <v>0</v>
      </c>
      <c r="T178">
        <f t="shared" si="42"/>
        <v>0</v>
      </c>
      <c r="U178">
        <f t="shared" si="46"/>
        <v>23642.592273581566</v>
      </c>
      <c r="V178">
        <f t="shared" si="47"/>
        <v>5532409.5972900186</v>
      </c>
      <c r="W178">
        <f t="shared" si="43"/>
        <v>5444931.1457723267</v>
      </c>
      <c r="X178">
        <f>$F$5-F178</f>
        <v>2443947.8104364015</v>
      </c>
      <c r="Y178">
        <f t="shared" si="44"/>
        <v>7976357.4077264182</v>
      </c>
      <c r="Z178">
        <f>Y178-F178-Q178</f>
        <v>-3135746.9714007787</v>
      </c>
      <c r="AA178">
        <f t="shared" si="34"/>
        <v>-0.39313019854943942</v>
      </c>
      <c r="AB178" t="e">
        <f>#REF!</f>
        <v>#REF!</v>
      </c>
      <c r="AC178">
        <f>$F$5-F178</f>
        <v>2443947.8104364015</v>
      </c>
      <c r="AD178" t="e">
        <f>AB178*P178</f>
        <v>#REF!</v>
      </c>
      <c r="AE178">
        <f>P178*$F$4*MAX(AA178,0)</f>
        <v>0</v>
      </c>
      <c r="AF178" s="1" t="e">
        <f>MAX(#REF!*AA178,0)</f>
        <v>#REF!</v>
      </c>
      <c r="AG178" t="e">
        <f t="shared" si="35"/>
        <v>#REF!</v>
      </c>
    </row>
    <row r="179" spans="4:33" x14ac:dyDescent="0.35">
      <c r="D179">
        <v>162</v>
      </c>
      <c r="E179">
        <f t="shared" si="36"/>
        <v>162</v>
      </c>
      <c r="F179">
        <f>F178+AE178</f>
        <v>5556052.1895635985</v>
      </c>
      <c r="G179">
        <f>F179-Q179</f>
        <v>0</v>
      </c>
      <c r="H179">
        <f t="shared" si="37"/>
        <v>0</v>
      </c>
      <c r="I179">
        <f>MAX(G179-P179,0)</f>
        <v>0</v>
      </c>
      <c r="J179">
        <f t="shared" si="38"/>
        <v>0</v>
      </c>
      <c r="K179">
        <f t="shared" si="39"/>
        <v>0</v>
      </c>
      <c r="L179">
        <f>MIN($F$11,K179)</f>
        <v>0</v>
      </c>
      <c r="M179">
        <f>ABS(L179-K179)</f>
        <v>0</v>
      </c>
      <c r="N179">
        <f>IFERROR(M179/G179,0)</f>
        <v>0</v>
      </c>
      <c r="O179">
        <f t="shared" si="40"/>
        <v>1</v>
      </c>
      <c r="P179">
        <f>IF(E179&gt;$F$6,VLOOKUP(E179-$F$6,E$17:G$558,3,FALSE),0)</f>
        <v>0</v>
      </c>
      <c r="Q179">
        <f>IF(E179&gt;$F$7,VLOOKUP(E179-$F$7,E$17:F$558,2,FALSE),0)</f>
        <v>5556052.1895635985</v>
      </c>
      <c r="R179">
        <f t="shared" si="45"/>
        <v>0</v>
      </c>
      <c r="S179">
        <f t="shared" si="41"/>
        <v>0</v>
      </c>
      <c r="T179">
        <f t="shared" si="42"/>
        <v>0</v>
      </c>
      <c r="U179">
        <f t="shared" si="46"/>
        <v>23642.592273581566</v>
      </c>
      <c r="V179">
        <f t="shared" si="47"/>
        <v>5532409.5972900186</v>
      </c>
      <c r="W179">
        <f t="shared" si="43"/>
        <v>5444931.1457723267</v>
      </c>
      <c r="X179">
        <f>$F$5-F179</f>
        <v>2443947.8104364015</v>
      </c>
      <c r="Y179">
        <f t="shared" si="44"/>
        <v>7976357.4077264182</v>
      </c>
      <c r="Z179">
        <f>Y179-F179-Q179</f>
        <v>-3135746.9714007787</v>
      </c>
      <c r="AA179">
        <f t="shared" si="34"/>
        <v>-0.39313019854943942</v>
      </c>
      <c r="AB179" t="e">
        <f>#REF!</f>
        <v>#REF!</v>
      </c>
      <c r="AC179">
        <f>$F$5-F179</f>
        <v>2443947.8104364015</v>
      </c>
      <c r="AD179" t="e">
        <f>AB179*P179</f>
        <v>#REF!</v>
      </c>
      <c r="AE179">
        <f>P179*$F$4*MAX(AA179,0)</f>
        <v>0</v>
      </c>
      <c r="AF179" s="1" t="e">
        <f>MAX(#REF!*AA179,0)</f>
        <v>#REF!</v>
      </c>
      <c r="AG179" t="e">
        <f t="shared" si="35"/>
        <v>#REF!</v>
      </c>
    </row>
    <row r="180" spans="4:33" x14ac:dyDescent="0.35">
      <c r="D180">
        <v>163</v>
      </c>
      <c r="E180">
        <f t="shared" si="36"/>
        <v>163</v>
      </c>
      <c r="F180">
        <f>F179+AE179</f>
        <v>5556052.1895635985</v>
      </c>
      <c r="G180">
        <f>F180-Q180</f>
        <v>0</v>
      </c>
      <c r="H180">
        <f t="shared" si="37"/>
        <v>0</v>
      </c>
      <c r="I180">
        <f>MAX(G180-P180,0)</f>
        <v>0</v>
      </c>
      <c r="J180">
        <f t="shared" si="38"/>
        <v>0</v>
      </c>
      <c r="K180">
        <f t="shared" si="39"/>
        <v>0</v>
      </c>
      <c r="L180">
        <f>MIN($F$11,K180)</f>
        <v>0</v>
      </c>
      <c r="M180">
        <f>ABS(L180-K180)</f>
        <v>0</v>
      </c>
      <c r="N180">
        <f>IFERROR(M180/G180,0)</f>
        <v>0</v>
      </c>
      <c r="O180">
        <f t="shared" si="40"/>
        <v>1</v>
      </c>
      <c r="P180">
        <f>IF(E180&gt;$F$6,VLOOKUP(E180-$F$6,E$17:G$558,3,FALSE),0)</f>
        <v>0</v>
      </c>
      <c r="Q180">
        <f>IF(E180&gt;$F$7,VLOOKUP(E180-$F$7,E$17:F$558,2,FALSE),0)</f>
        <v>5556052.1895635985</v>
      </c>
      <c r="R180">
        <f t="shared" si="45"/>
        <v>0</v>
      </c>
      <c r="S180">
        <f t="shared" si="41"/>
        <v>0</v>
      </c>
      <c r="T180">
        <f t="shared" si="42"/>
        <v>0</v>
      </c>
      <c r="U180">
        <f t="shared" si="46"/>
        <v>23642.592273581566</v>
      </c>
      <c r="V180">
        <f t="shared" si="47"/>
        <v>5532409.5972900186</v>
      </c>
      <c r="W180">
        <f t="shared" si="43"/>
        <v>5444931.1457723267</v>
      </c>
      <c r="X180">
        <f>$F$5-F180</f>
        <v>2443947.8104364015</v>
      </c>
      <c r="Y180">
        <f t="shared" si="44"/>
        <v>7976357.4077264182</v>
      </c>
      <c r="Z180">
        <f>Y180-F180-Q180</f>
        <v>-3135746.9714007787</v>
      </c>
      <c r="AA180">
        <f t="shared" si="34"/>
        <v>-0.39313019854943942</v>
      </c>
      <c r="AB180" t="e">
        <f>#REF!</f>
        <v>#REF!</v>
      </c>
      <c r="AC180">
        <f>$F$5-F180</f>
        <v>2443947.8104364015</v>
      </c>
      <c r="AD180" t="e">
        <f>AB180*P180</f>
        <v>#REF!</v>
      </c>
      <c r="AE180">
        <f>P180*$F$4*MAX(AA180,0)</f>
        <v>0</v>
      </c>
      <c r="AF180" s="1" t="e">
        <f>MAX(#REF!*AA180,0)</f>
        <v>#REF!</v>
      </c>
      <c r="AG180" t="e">
        <f t="shared" si="35"/>
        <v>#REF!</v>
      </c>
    </row>
    <row r="181" spans="4:33" x14ac:dyDescent="0.35">
      <c r="D181">
        <v>164</v>
      </c>
      <c r="E181">
        <f t="shared" si="36"/>
        <v>164</v>
      </c>
      <c r="F181">
        <f>F180+AE180</f>
        <v>5556052.1895635985</v>
      </c>
      <c r="G181">
        <f>F181-Q181</f>
        <v>0</v>
      </c>
      <c r="H181">
        <f t="shared" si="37"/>
        <v>0</v>
      </c>
      <c r="I181">
        <f>MAX(G181-P181,0)</f>
        <v>0</v>
      </c>
      <c r="J181">
        <f t="shared" si="38"/>
        <v>0</v>
      </c>
      <c r="K181">
        <f t="shared" si="39"/>
        <v>0</v>
      </c>
      <c r="L181">
        <f>MIN($F$11,K181)</f>
        <v>0</v>
      </c>
      <c r="M181">
        <f>ABS(L181-K181)</f>
        <v>0</v>
      </c>
      <c r="N181">
        <f>IFERROR(M181/G181,0)</f>
        <v>0</v>
      </c>
      <c r="O181">
        <f t="shared" si="40"/>
        <v>1</v>
      </c>
      <c r="P181">
        <f>IF(E181&gt;$F$6,VLOOKUP(E181-$F$6,E$17:G$558,3,FALSE),0)</f>
        <v>0</v>
      </c>
      <c r="Q181">
        <f>IF(E181&gt;$F$7,VLOOKUP(E181-$F$7,E$17:F$558,2,FALSE),0)</f>
        <v>5556052.1895635985</v>
      </c>
      <c r="R181">
        <f t="shared" si="45"/>
        <v>0</v>
      </c>
      <c r="S181">
        <f t="shared" si="41"/>
        <v>0</v>
      </c>
      <c r="T181">
        <f t="shared" si="42"/>
        <v>0</v>
      </c>
      <c r="U181">
        <f t="shared" si="46"/>
        <v>23642.592273581566</v>
      </c>
      <c r="V181">
        <f t="shared" si="47"/>
        <v>5532409.5972900186</v>
      </c>
      <c r="W181">
        <f t="shared" si="43"/>
        <v>5444931.1457723267</v>
      </c>
      <c r="X181">
        <f>$F$5-F181</f>
        <v>2443947.8104364015</v>
      </c>
      <c r="Y181">
        <f t="shared" si="44"/>
        <v>7976357.4077264182</v>
      </c>
      <c r="Z181">
        <f>Y181-F181-Q181</f>
        <v>-3135746.9714007787</v>
      </c>
      <c r="AA181">
        <f t="shared" si="34"/>
        <v>-0.39313019854943942</v>
      </c>
      <c r="AB181" t="e">
        <f>#REF!</f>
        <v>#REF!</v>
      </c>
      <c r="AC181">
        <f>$F$5-F181</f>
        <v>2443947.8104364015</v>
      </c>
      <c r="AD181" t="e">
        <f>AB181*P181</f>
        <v>#REF!</v>
      </c>
      <c r="AE181">
        <f>P181*$F$4*MAX(AA181,0)</f>
        <v>0</v>
      </c>
      <c r="AF181" s="1" t="e">
        <f>MAX(#REF!*AA181,0)</f>
        <v>#REF!</v>
      </c>
      <c r="AG181" t="e">
        <f t="shared" si="35"/>
        <v>#REF!</v>
      </c>
    </row>
    <row r="182" spans="4:33" x14ac:dyDescent="0.35">
      <c r="D182">
        <v>165</v>
      </c>
      <c r="E182">
        <f t="shared" si="36"/>
        <v>165</v>
      </c>
      <c r="F182">
        <f>F181+AE181</f>
        <v>5556052.1895635985</v>
      </c>
      <c r="G182">
        <f>F182-Q182</f>
        <v>0</v>
      </c>
      <c r="H182">
        <f t="shared" si="37"/>
        <v>0</v>
      </c>
      <c r="I182">
        <f>MAX(G182-P182,0)</f>
        <v>0</v>
      </c>
      <c r="J182">
        <f t="shared" si="38"/>
        <v>0</v>
      </c>
      <c r="K182">
        <f t="shared" si="39"/>
        <v>0</v>
      </c>
      <c r="L182">
        <f>MIN($F$11,K182)</f>
        <v>0</v>
      </c>
      <c r="M182">
        <f>ABS(L182-K182)</f>
        <v>0</v>
      </c>
      <c r="N182">
        <f>IFERROR(M182/G182,0)</f>
        <v>0</v>
      </c>
      <c r="O182">
        <f t="shared" si="40"/>
        <v>1</v>
      </c>
      <c r="P182">
        <f>IF(E182&gt;$F$6,VLOOKUP(E182-$F$6,E$17:G$558,3,FALSE),0)</f>
        <v>0</v>
      </c>
      <c r="Q182">
        <f>IF(E182&gt;$F$7,VLOOKUP(E182-$F$7,E$17:F$558,2,FALSE),0)</f>
        <v>5556052.1895635985</v>
      </c>
      <c r="R182">
        <f t="shared" si="45"/>
        <v>0</v>
      </c>
      <c r="S182">
        <f t="shared" si="41"/>
        <v>0</v>
      </c>
      <c r="T182">
        <f t="shared" si="42"/>
        <v>0</v>
      </c>
      <c r="U182">
        <f t="shared" si="46"/>
        <v>23642.592273581566</v>
      </c>
      <c r="V182">
        <f t="shared" si="47"/>
        <v>5532409.5972900186</v>
      </c>
      <c r="W182">
        <f t="shared" si="43"/>
        <v>5444931.1457723267</v>
      </c>
      <c r="X182">
        <f>$F$5-F182</f>
        <v>2443947.8104364015</v>
      </c>
      <c r="Y182">
        <f t="shared" si="44"/>
        <v>7976357.4077264182</v>
      </c>
      <c r="Z182">
        <f>Y182-F182-Q182</f>
        <v>-3135746.9714007787</v>
      </c>
      <c r="AA182">
        <f t="shared" si="34"/>
        <v>-0.39313019854943942</v>
      </c>
      <c r="AB182" t="e">
        <f>#REF!</f>
        <v>#REF!</v>
      </c>
      <c r="AC182">
        <f>$F$5-F182</f>
        <v>2443947.8104364015</v>
      </c>
      <c r="AD182" t="e">
        <f>AB182*P182</f>
        <v>#REF!</v>
      </c>
      <c r="AE182">
        <f>P182*$F$4*MAX(AA182,0)</f>
        <v>0</v>
      </c>
      <c r="AF182" s="1" t="e">
        <f>MAX(#REF!*AA182,0)</f>
        <v>#REF!</v>
      </c>
      <c r="AG182" t="e">
        <f t="shared" si="35"/>
        <v>#REF!</v>
      </c>
    </row>
    <row r="183" spans="4:33" x14ac:dyDescent="0.35">
      <c r="D183">
        <v>166</v>
      </c>
      <c r="E183">
        <f t="shared" si="36"/>
        <v>166</v>
      </c>
      <c r="F183">
        <f>F182+AE182</f>
        <v>5556052.1895635985</v>
      </c>
      <c r="G183">
        <f>F183-Q183</f>
        <v>0</v>
      </c>
      <c r="H183">
        <f t="shared" si="37"/>
        <v>0</v>
      </c>
      <c r="I183">
        <f>MAX(G183-P183,0)</f>
        <v>0</v>
      </c>
      <c r="J183">
        <f t="shared" si="38"/>
        <v>0</v>
      </c>
      <c r="K183">
        <f t="shared" si="39"/>
        <v>0</v>
      </c>
      <c r="L183">
        <f>MIN($F$11,K183)</f>
        <v>0</v>
      </c>
      <c r="M183">
        <f>ABS(L183-K183)</f>
        <v>0</v>
      </c>
      <c r="N183">
        <f>IFERROR(M183/G183,0)</f>
        <v>0</v>
      </c>
      <c r="O183">
        <f t="shared" si="40"/>
        <v>1</v>
      </c>
      <c r="P183">
        <f>IF(E183&gt;$F$6,VLOOKUP(E183-$F$6,E$17:G$558,3,FALSE),0)</f>
        <v>0</v>
      </c>
      <c r="Q183">
        <f>IF(E183&gt;$F$7,VLOOKUP(E183-$F$7,E$17:F$558,2,FALSE),0)</f>
        <v>5556052.1895635985</v>
      </c>
      <c r="R183">
        <f t="shared" si="45"/>
        <v>0</v>
      </c>
      <c r="S183">
        <f t="shared" si="41"/>
        <v>0</v>
      </c>
      <c r="T183">
        <f t="shared" si="42"/>
        <v>0</v>
      </c>
      <c r="U183">
        <f t="shared" si="46"/>
        <v>23642.592273581566</v>
      </c>
      <c r="V183">
        <f t="shared" si="47"/>
        <v>5532409.5972900186</v>
      </c>
      <c r="W183">
        <f t="shared" si="43"/>
        <v>5444931.1457723267</v>
      </c>
      <c r="X183">
        <f>$F$5-F183</f>
        <v>2443947.8104364015</v>
      </c>
      <c r="Y183">
        <f t="shared" si="44"/>
        <v>7976357.4077264182</v>
      </c>
      <c r="Z183">
        <f>Y183-F183-Q183</f>
        <v>-3135746.9714007787</v>
      </c>
      <c r="AA183">
        <f t="shared" si="34"/>
        <v>-0.39313019854943942</v>
      </c>
      <c r="AB183" t="e">
        <f>#REF!</f>
        <v>#REF!</v>
      </c>
      <c r="AC183">
        <f>$F$5-F183</f>
        <v>2443947.8104364015</v>
      </c>
      <c r="AD183" t="e">
        <f>AB183*P183</f>
        <v>#REF!</v>
      </c>
      <c r="AE183">
        <f>P183*$F$4*MAX(AA183,0)</f>
        <v>0</v>
      </c>
      <c r="AF183" s="1" t="e">
        <f>MAX(#REF!*AA183,0)</f>
        <v>#REF!</v>
      </c>
      <c r="AG183" t="e">
        <f t="shared" si="35"/>
        <v>#REF!</v>
      </c>
    </row>
    <row r="184" spans="4:33" x14ac:dyDescent="0.35">
      <c r="D184">
        <v>167</v>
      </c>
      <c r="E184">
        <f t="shared" si="36"/>
        <v>167</v>
      </c>
      <c r="F184">
        <f>F183+AE183</f>
        <v>5556052.1895635985</v>
      </c>
      <c r="G184">
        <f>F184-Q184</f>
        <v>0</v>
      </c>
      <c r="H184">
        <f t="shared" si="37"/>
        <v>0</v>
      </c>
      <c r="I184">
        <f>MAX(G184-P184,0)</f>
        <v>0</v>
      </c>
      <c r="J184">
        <f t="shared" si="38"/>
        <v>0</v>
      </c>
      <c r="K184">
        <f t="shared" si="39"/>
        <v>0</v>
      </c>
      <c r="L184">
        <f>MIN($F$11,K184)</f>
        <v>0</v>
      </c>
      <c r="M184">
        <f>ABS(L184-K184)</f>
        <v>0</v>
      </c>
      <c r="N184">
        <f>IFERROR(M184/G184,0)</f>
        <v>0</v>
      </c>
      <c r="O184">
        <f t="shared" si="40"/>
        <v>1</v>
      </c>
      <c r="P184">
        <f>IF(E184&gt;$F$6,VLOOKUP(E184-$F$6,E$17:G$558,3,FALSE),0)</f>
        <v>0</v>
      </c>
      <c r="Q184">
        <f>IF(E184&gt;$F$7,VLOOKUP(E184-$F$7,E$17:F$558,2,FALSE),0)</f>
        <v>5556052.1895635985</v>
      </c>
      <c r="R184">
        <f t="shared" si="45"/>
        <v>0</v>
      </c>
      <c r="S184">
        <f t="shared" si="41"/>
        <v>0</v>
      </c>
      <c r="T184">
        <f t="shared" si="42"/>
        <v>0</v>
      </c>
      <c r="U184">
        <f t="shared" si="46"/>
        <v>23642.592273581566</v>
      </c>
      <c r="V184">
        <f t="shared" si="47"/>
        <v>5532409.5972900186</v>
      </c>
      <c r="W184">
        <f t="shared" si="43"/>
        <v>5444931.1457723267</v>
      </c>
      <c r="X184">
        <f>$F$5-F184</f>
        <v>2443947.8104364015</v>
      </c>
      <c r="Y184">
        <f t="shared" si="44"/>
        <v>7976357.4077264182</v>
      </c>
      <c r="Z184">
        <f>Y184-F184-Q184</f>
        <v>-3135746.9714007787</v>
      </c>
      <c r="AA184">
        <f t="shared" si="34"/>
        <v>-0.39313019854943942</v>
      </c>
      <c r="AB184" t="e">
        <f>#REF!</f>
        <v>#REF!</v>
      </c>
      <c r="AC184">
        <f>$F$5-F184</f>
        <v>2443947.8104364015</v>
      </c>
      <c r="AD184" t="e">
        <f>AB184*P184</f>
        <v>#REF!</v>
      </c>
      <c r="AE184">
        <f>P184*$F$4*MAX(AA184,0)</f>
        <v>0</v>
      </c>
      <c r="AF184" s="1" t="e">
        <f>MAX(#REF!*AA184,0)</f>
        <v>#REF!</v>
      </c>
      <c r="AG184" t="e">
        <f t="shared" si="35"/>
        <v>#REF!</v>
      </c>
    </row>
    <row r="185" spans="4:33" x14ac:dyDescent="0.35">
      <c r="D185">
        <v>168</v>
      </c>
      <c r="E185">
        <f t="shared" si="36"/>
        <v>168</v>
      </c>
      <c r="F185">
        <f>F184+AE184</f>
        <v>5556052.1895635985</v>
      </c>
      <c r="G185">
        <f>F185-Q185</f>
        <v>0</v>
      </c>
      <c r="H185">
        <f t="shared" si="37"/>
        <v>0</v>
      </c>
      <c r="I185">
        <f>MAX(G185-P185,0)</f>
        <v>0</v>
      </c>
      <c r="J185">
        <f t="shared" si="38"/>
        <v>0</v>
      </c>
      <c r="K185">
        <f t="shared" si="39"/>
        <v>0</v>
      </c>
      <c r="L185">
        <f>MIN($F$11,K185)</f>
        <v>0</v>
      </c>
      <c r="M185">
        <f>ABS(L185-K185)</f>
        <v>0</v>
      </c>
      <c r="N185">
        <f>IFERROR(M185/G185,0)</f>
        <v>0</v>
      </c>
      <c r="O185">
        <f t="shared" si="40"/>
        <v>1</v>
      </c>
      <c r="P185">
        <f>IF(E185&gt;$F$6,VLOOKUP(E185-$F$6,E$17:G$558,3,FALSE),0)</f>
        <v>0</v>
      </c>
      <c r="Q185">
        <f>IF(E185&gt;$F$7,VLOOKUP(E185-$F$7,E$17:F$558,2,FALSE),0)</f>
        <v>5556052.1895635985</v>
      </c>
      <c r="R185">
        <f t="shared" si="45"/>
        <v>0</v>
      </c>
      <c r="S185">
        <f t="shared" si="41"/>
        <v>0</v>
      </c>
      <c r="T185">
        <f t="shared" si="42"/>
        <v>0</v>
      </c>
      <c r="U185">
        <f t="shared" si="46"/>
        <v>23642.592273581566</v>
      </c>
      <c r="V185">
        <f t="shared" si="47"/>
        <v>5532409.5972900186</v>
      </c>
      <c r="W185">
        <f t="shared" si="43"/>
        <v>5444931.1457723267</v>
      </c>
      <c r="X185">
        <f>$F$5-F185</f>
        <v>2443947.8104364015</v>
      </c>
      <c r="Y185">
        <f t="shared" si="44"/>
        <v>7976357.4077264182</v>
      </c>
      <c r="Z185">
        <f>Y185-F185-Q185</f>
        <v>-3135746.9714007787</v>
      </c>
      <c r="AA185">
        <f t="shared" si="34"/>
        <v>-0.39313019854943942</v>
      </c>
      <c r="AB185" t="e">
        <f>#REF!</f>
        <v>#REF!</v>
      </c>
      <c r="AC185">
        <f>$F$5-F185</f>
        <v>2443947.8104364015</v>
      </c>
      <c r="AD185" t="e">
        <f>AB185*P185</f>
        <v>#REF!</v>
      </c>
      <c r="AE185">
        <f>P185*$F$4*MAX(AA185,0)</f>
        <v>0</v>
      </c>
      <c r="AF185" s="1" t="e">
        <f>MAX(#REF!*AA185,0)</f>
        <v>#REF!</v>
      </c>
      <c r="AG185" t="e">
        <f t="shared" si="35"/>
        <v>#REF!</v>
      </c>
    </row>
    <row r="186" spans="4:33" x14ac:dyDescent="0.35">
      <c r="D186">
        <v>169</v>
      </c>
      <c r="E186">
        <f t="shared" si="36"/>
        <v>169</v>
      </c>
      <c r="F186">
        <f>F185+AE185</f>
        <v>5556052.1895635985</v>
      </c>
      <c r="G186">
        <f>F186-Q186</f>
        <v>0</v>
      </c>
      <c r="H186">
        <f t="shared" si="37"/>
        <v>0</v>
      </c>
      <c r="I186">
        <f>MAX(G186-P186,0)</f>
        <v>0</v>
      </c>
      <c r="J186">
        <f t="shared" si="38"/>
        <v>0</v>
      </c>
      <c r="K186">
        <f t="shared" si="39"/>
        <v>0</v>
      </c>
      <c r="L186">
        <f>MIN($F$11,K186)</f>
        <v>0</v>
      </c>
      <c r="M186">
        <f>ABS(L186-K186)</f>
        <v>0</v>
      </c>
      <c r="N186">
        <f>IFERROR(M186/G186,0)</f>
        <v>0</v>
      </c>
      <c r="O186">
        <f t="shared" si="40"/>
        <v>1</v>
      </c>
      <c r="P186">
        <f>IF(E186&gt;$F$6,VLOOKUP(E186-$F$6,E$17:G$558,3,FALSE),0)</f>
        <v>0</v>
      </c>
      <c r="Q186">
        <f>IF(E186&gt;$F$7,VLOOKUP(E186-$F$7,E$17:F$558,2,FALSE),0)</f>
        <v>5556052.1895635985</v>
      </c>
      <c r="R186">
        <f t="shared" si="45"/>
        <v>0</v>
      </c>
      <c r="S186">
        <f t="shared" si="41"/>
        <v>0</v>
      </c>
      <c r="T186">
        <f t="shared" si="42"/>
        <v>0</v>
      </c>
      <c r="U186">
        <f t="shared" si="46"/>
        <v>23642.592273581566</v>
      </c>
      <c r="V186">
        <f t="shared" si="47"/>
        <v>5532409.5972900186</v>
      </c>
      <c r="W186">
        <f t="shared" si="43"/>
        <v>5444931.1457723267</v>
      </c>
      <c r="X186">
        <f>$F$5-F186</f>
        <v>2443947.8104364015</v>
      </c>
      <c r="Y186">
        <f t="shared" si="44"/>
        <v>7976357.4077264182</v>
      </c>
      <c r="Z186">
        <f>Y186-F186-Q186</f>
        <v>-3135746.9714007787</v>
      </c>
      <c r="AA186">
        <f t="shared" si="34"/>
        <v>-0.39313019854943942</v>
      </c>
      <c r="AB186" t="e">
        <f>#REF!</f>
        <v>#REF!</v>
      </c>
      <c r="AC186">
        <f>$F$5-F186</f>
        <v>2443947.8104364015</v>
      </c>
      <c r="AD186" t="e">
        <f>AB186*P186</f>
        <v>#REF!</v>
      </c>
      <c r="AE186">
        <f>P186*$F$4*MAX(AA186,0)</f>
        <v>0</v>
      </c>
      <c r="AF186" s="1" t="e">
        <f>MAX(#REF!*AA186,0)</f>
        <v>#REF!</v>
      </c>
      <c r="AG186" t="e">
        <f t="shared" si="35"/>
        <v>#REF!</v>
      </c>
    </row>
    <row r="187" spans="4:33" x14ac:dyDescent="0.35">
      <c r="D187">
        <v>170</v>
      </c>
      <c r="E187">
        <f t="shared" si="36"/>
        <v>170</v>
      </c>
      <c r="F187">
        <f>F186+AE186</f>
        <v>5556052.1895635985</v>
      </c>
      <c r="G187">
        <f>F187-Q187</f>
        <v>0</v>
      </c>
      <c r="H187">
        <f t="shared" si="37"/>
        <v>0</v>
      </c>
      <c r="I187">
        <f>MAX(G187-P187,0)</f>
        <v>0</v>
      </c>
      <c r="J187">
        <f t="shared" si="38"/>
        <v>0</v>
      </c>
      <c r="K187">
        <f t="shared" si="39"/>
        <v>0</v>
      </c>
      <c r="L187">
        <f>MIN($F$11,K187)</f>
        <v>0</v>
      </c>
      <c r="M187">
        <f>ABS(L187-K187)</f>
        <v>0</v>
      </c>
      <c r="N187">
        <f>IFERROR(M187/G187,0)</f>
        <v>0</v>
      </c>
      <c r="O187">
        <f t="shared" si="40"/>
        <v>1</v>
      </c>
      <c r="P187">
        <f>IF(E187&gt;$F$6,VLOOKUP(E187-$F$6,E$17:G$558,3,FALSE),0)</f>
        <v>0</v>
      </c>
      <c r="Q187">
        <f>IF(E187&gt;$F$7,VLOOKUP(E187-$F$7,E$17:F$558,2,FALSE),0)</f>
        <v>5556052.1895635985</v>
      </c>
      <c r="R187">
        <f t="shared" si="45"/>
        <v>0</v>
      </c>
      <c r="S187">
        <f t="shared" si="41"/>
        <v>0</v>
      </c>
      <c r="T187">
        <f t="shared" si="42"/>
        <v>0</v>
      </c>
      <c r="U187">
        <f t="shared" si="46"/>
        <v>23642.592273581566</v>
      </c>
      <c r="V187">
        <f t="shared" si="47"/>
        <v>5532409.5972900186</v>
      </c>
      <c r="W187">
        <f t="shared" si="43"/>
        <v>5444931.1457723267</v>
      </c>
      <c r="X187">
        <f>$F$5-F187</f>
        <v>2443947.8104364015</v>
      </c>
      <c r="Y187">
        <f t="shared" si="44"/>
        <v>7976357.4077264182</v>
      </c>
      <c r="Z187">
        <f>Y187-F187-Q187</f>
        <v>-3135746.9714007787</v>
      </c>
      <c r="AA187">
        <f t="shared" si="34"/>
        <v>-0.39313019854943942</v>
      </c>
      <c r="AB187" t="e">
        <f>#REF!</f>
        <v>#REF!</v>
      </c>
      <c r="AC187">
        <f>$F$5-F187</f>
        <v>2443947.8104364015</v>
      </c>
      <c r="AD187" t="e">
        <f>AB187*P187</f>
        <v>#REF!</v>
      </c>
      <c r="AE187">
        <f>P187*$F$4*MAX(AA187,0)</f>
        <v>0</v>
      </c>
      <c r="AF187" s="1" t="e">
        <f>MAX(#REF!*AA187,0)</f>
        <v>#REF!</v>
      </c>
      <c r="AG187" t="e">
        <f t="shared" si="35"/>
        <v>#REF!</v>
      </c>
    </row>
    <row r="188" spans="4:33" x14ac:dyDescent="0.35">
      <c r="D188">
        <v>171</v>
      </c>
      <c r="E188">
        <f t="shared" si="36"/>
        <v>171</v>
      </c>
      <c r="F188">
        <f>F187+AE187</f>
        <v>5556052.1895635985</v>
      </c>
      <c r="G188">
        <f>F188-Q188</f>
        <v>0</v>
      </c>
      <c r="H188">
        <f t="shared" si="37"/>
        <v>0</v>
      </c>
      <c r="I188">
        <f>MAX(G188-P188,0)</f>
        <v>0</v>
      </c>
      <c r="J188">
        <f t="shared" si="38"/>
        <v>0</v>
      </c>
      <c r="K188">
        <f t="shared" si="39"/>
        <v>0</v>
      </c>
      <c r="L188">
        <f>MIN($F$11,K188)</f>
        <v>0</v>
      </c>
      <c r="M188">
        <f>ABS(L188-K188)</f>
        <v>0</v>
      </c>
      <c r="N188">
        <f>IFERROR(M188/G188,0)</f>
        <v>0</v>
      </c>
      <c r="O188">
        <f t="shared" si="40"/>
        <v>1</v>
      </c>
      <c r="P188">
        <f>IF(E188&gt;$F$6,VLOOKUP(E188-$F$6,E$17:G$558,3,FALSE),0)</f>
        <v>0</v>
      </c>
      <c r="Q188">
        <f>IF(E188&gt;$F$7,VLOOKUP(E188-$F$7,E$17:F$558,2,FALSE),0)</f>
        <v>5556052.1895635985</v>
      </c>
      <c r="R188">
        <f t="shared" si="45"/>
        <v>0</v>
      </c>
      <c r="S188">
        <f t="shared" si="41"/>
        <v>0</v>
      </c>
      <c r="T188">
        <f t="shared" si="42"/>
        <v>0</v>
      </c>
      <c r="U188">
        <f t="shared" si="46"/>
        <v>23642.592273581566</v>
      </c>
      <c r="V188">
        <f t="shared" si="47"/>
        <v>5532409.5972900186</v>
      </c>
      <c r="W188">
        <f t="shared" si="43"/>
        <v>5444931.1457723267</v>
      </c>
      <c r="X188">
        <f>$F$5-F188</f>
        <v>2443947.8104364015</v>
      </c>
      <c r="Y188">
        <f t="shared" si="44"/>
        <v>7976357.4077264182</v>
      </c>
      <c r="Z188">
        <f>Y188-F188-Q188</f>
        <v>-3135746.9714007787</v>
      </c>
      <c r="AA188">
        <f t="shared" si="34"/>
        <v>-0.39313019854943942</v>
      </c>
      <c r="AB188" t="e">
        <f>#REF!</f>
        <v>#REF!</v>
      </c>
      <c r="AC188">
        <f>$F$5-F188</f>
        <v>2443947.8104364015</v>
      </c>
      <c r="AD188" t="e">
        <f>AB188*P188</f>
        <v>#REF!</v>
      </c>
      <c r="AE188">
        <f>P188*$F$4*MAX(AA188,0)</f>
        <v>0</v>
      </c>
      <c r="AF188" s="1" t="e">
        <f>MAX(#REF!*AA188,0)</f>
        <v>#REF!</v>
      </c>
      <c r="AG188" t="e">
        <f t="shared" si="35"/>
        <v>#REF!</v>
      </c>
    </row>
    <row r="189" spans="4:33" x14ac:dyDescent="0.35">
      <c r="D189">
        <v>172</v>
      </c>
      <c r="E189">
        <f t="shared" si="36"/>
        <v>172</v>
      </c>
      <c r="F189">
        <f>F188+AE188</f>
        <v>5556052.1895635985</v>
      </c>
      <c r="G189">
        <f>F189-Q189</f>
        <v>0</v>
      </c>
      <c r="H189">
        <f t="shared" si="37"/>
        <v>0</v>
      </c>
      <c r="I189">
        <f>MAX(G189-P189,0)</f>
        <v>0</v>
      </c>
      <c r="J189">
        <f t="shared" si="38"/>
        <v>0</v>
      </c>
      <c r="K189">
        <f t="shared" si="39"/>
        <v>0</v>
      </c>
      <c r="L189">
        <f>MIN($F$11,K189)</f>
        <v>0</v>
      </c>
      <c r="M189">
        <f>ABS(L189-K189)</f>
        <v>0</v>
      </c>
      <c r="N189">
        <f>IFERROR(M189/G189,0)</f>
        <v>0</v>
      </c>
      <c r="O189">
        <f t="shared" si="40"/>
        <v>1</v>
      </c>
      <c r="P189">
        <f>IF(E189&gt;$F$6,VLOOKUP(E189-$F$6,E$17:G$558,3,FALSE),0)</f>
        <v>0</v>
      </c>
      <c r="Q189">
        <f>IF(E189&gt;$F$7,VLOOKUP(E189-$F$7,E$17:F$558,2,FALSE),0)</f>
        <v>5556052.1895635985</v>
      </c>
      <c r="R189">
        <f t="shared" si="45"/>
        <v>0</v>
      </c>
      <c r="S189">
        <f t="shared" si="41"/>
        <v>0</v>
      </c>
      <c r="T189">
        <f t="shared" si="42"/>
        <v>0</v>
      </c>
      <c r="U189">
        <f t="shared" si="46"/>
        <v>23642.592273581566</v>
      </c>
      <c r="V189">
        <f t="shared" si="47"/>
        <v>5532409.5972900186</v>
      </c>
      <c r="W189">
        <f t="shared" si="43"/>
        <v>5444931.1457723267</v>
      </c>
      <c r="X189">
        <f>$F$5-F189</f>
        <v>2443947.8104364015</v>
      </c>
      <c r="Y189">
        <f t="shared" si="44"/>
        <v>7976357.4077264182</v>
      </c>
      <c r="Z189">
        <f>Y189-F189-Q189</f>
        <v>-3135746.9714007787</v>
      </c>
      <c r="AA189">
        <f t="shared" si="34"/>
        <v>-0.39313019854943942</v>
      </c>
      <c r="AB189" t="e">
        <f>#REF!</f>
        <v>#REF!</v>
      </c>
      <c r="AC189">
        <f>$F$5-F189</f>
        <v>2443947.8104364015</v>
      </c>
      <c r="AD189" t="e">
        <f>AB189*P189</f>
        <v>#REF!</v>
      </c>
      <c r="AE189">
        <f>P189*$F$4*MAX(AA189,0)</f>
        <v>0</v>
      </c>
      <c r="AF189" s="1" t="e">
        <f>MAX(#REF!*AA189,0)</f>
        <v>#REF!</v>
      </c>
      <c r="AG189" t="e">
        <f t="shared" si="35"/>
        <v>#REF!</v>
      </c>
    </row>
    <row r="190" spans="4:33" x14ac:dyDescent="0.35">
      <c r="D190">
        <v>173</v>
      </c>
      <c r="E190">
        <f t="shared" si="36"/>
        <v>173</v>
      </c>
      <c r="F190">
        <f>F189+AE189</f>
        <v>5556052.1895635985</v>
      </c>
      <c r="G190">
        <f>F190-Q190</f>
        <v>0</v>
      </c>
      <c r="H190">
        <f t="shared" si="37"/>
        <v>0</v>
      </c>
      <c r="I190">
        <f>MAX(G190-P190,0)</f>
        <v>0</v>
      </c>
      <c r="J190">
        <f t="shared" si="38"/>
        <v>0</v>
      </c>
      <c r="K190">
        <f t="shared" si="39"/>
        <v>0</v>
      </c>
      <c r="L190">
        <f>MIN($F$11,K190)</f>
        <v>0</v>
      </c>
      <c r="M190">
        <f>ABS(L190-K190)</f>
        <v>0</v>
      </c>
      <c r="N190">
        <f>IFERROR(M190/G190,0)</f>
        <v>0</v>
      </c>
      <c r="O190">
        <f t="shared" si="40"/>
        <v>1</v>
      </c>
      <c r="P190">
        <f>IF(E190&gt;$F$6,VLOOKUP(E190-$F$6,E$17:G$558,3,FALSE),0)</f>
        <v>0</v>
      </c>
      <c r="Q190">
        <f>IF(E190&gt;$F$7,VLOOKUP(E190-$F$7,E$17:F$558,2,FALSE),0)</f>
        <v>5556052.1895635985</v>
      </c>
      <c r="R190">
        <f t="shared" si="45"/>
        <v>0</v>
      </c>
      <c r="S190">
        <f t="shared" si="41"/>
        <v>0</v>
      </c>
      <c r="T190">
        <f t="shared" si="42"/>
        <v>0</v>
      </c>
      <c r="U190">
        <f t="shared" si="46"/>
        <v>23642.592273581566</v>
      </c>
      <c r="V190">
        <f t="shared" si="47"/>
        <v>5532409.5972900186</v>
      </c>
      <c r="W190">
        <f t="shared" si="43"/>
        <v>5444931.1457723267</v>
      </c>
      <c r="X190">
        <f>$F$5-F190</f>
        <v>2443947.8104364015</v>
      </c>
      <c r="Y190">
        <f t="shared" si="44"/>
        <v>7976357.4077264182</v>
      </c>
      <c r="Z190">
        <f>Y190-F190-Q190</f>
        <v>-3135746.9714007787</v>
      </c>
      <c r="AA190">
        <f t="shared" si="34"/>
        <v>-0.39313019854943942</v>
      </c>
      <c r="AB190" t="e">
        <f>#REF!</f>
        <v>#REF!</v>
      </c>
      <c r="AC190">
        <f>$F$5-F190</f>
        <v>2443947.8104364015</v>
      </c>
      <c r="AD190" t="e">
        <f>AB190*P190</f>
        <v>#REF!</v>
      </c>
      <c r="AE190">
        <f>P190*$F$4*MAX(AA190,0)</f>
        <v>0</v>
      </c>
      <c r="AF190" s="1" t="e">
        <f>MAX(#REF!*AA190,0)</f>
        <v>#REF!</v>
      </c>
      <c r="AG190" t="e">
        <f t="shared" si="35"/>
        <v>#REF!</v>
      </c>
    </row>
    <row r="191" spans="4:33" x14ac:dyDescent="0.35">
      <c r="D191">
        <v>174</v>
      </c>
      <c r="E191">
        <f t="shared" si="36"/>
        <v>174</v>
      </c>
      <c r="F191">
        <f>F190+AE190</f>
        <v>5556052.1895635985</v>
      </c>
      <c r="G191">
        <f>F191-Q191</f>
        <v>0</v>
      </c>
      <c r="H191">
        <f t="shared" si="37"/>
        <v>0</v>
      </c>
      <c r="I191">
        <f>MAX(G191-P191,0)</f>
        <v>0</v>
      </c>
      <c r="J191">
        <f t="shared" si="38"/>
        <v>0</v>
      </c>
      <c r="K191">
        <f t="shared" si="39"/>
        <v>0</v>
      </c>
      <c r="L191">
        <f>MIN($F$11,K191)</f>
        <v>0</v>
      </c>
      <c r="M191">
        <f>ABS(L191-K191)</f>
        <v>0</v>
      </c>
      <c r="N191">
        <f>IFERROR(M191/G191,0)</f>
        <v>0</v>
      </c>
      <c r="O191">
        <f t="shared" si="40"/>
        <v>1</v>
      </c>
      <c r="P191">
        <f>IF(E191&gt;$F$6,VLOOKUP(E191-$F$6,E$17:G$558,3,FALSE),0)</f>
        <v>0</v>
      </c>
      <c r="Q191">
        <f>IF(E191&gt;$F$7,VLOOKUP(E191-$F$7,E$17:F$558,2,FALSE),0)</f>
        <v>5556052.1895635985</v>
      </c>
      <c r="R191">
        <f t="shared" si="45"/>
        <v>0</v>
      </c>
      <c r="S191">
        <f t="shared" si="41"/>
        <v>0</v>
      </c>
      <c r="T191">
        <f t="shared" si="42"/>
        <v>0</v>
      </c>
      <c r="U191">
        <f t="shared" si="46"/>
        <v>23642.592273581566</v>
      </c>
      <c r="V191">
        <f t="shared" si="47"/>
        <v>5532409.5972900186</v>
      </c>
      <c r="W191">
        <f t="shared" si="43"/>
        <v>5444931.1457723267</v>
      </c>
      <c r="X191">
        <f>$F$5-F191</f>
        <v>2443947.8104364015</v>
      </c>
      <c r="Y191">
        <f t="shared" si="44"/>
        <v>7976357.4077264182</v>
      </c>
      <c r="Z191">
        <f>Y191-F191-Q191</f>
        <v>-3135746.9714007787</v>
      </c>
      <c r="AA191">
        <f t="shared" si="34"/>
        <v>-0.39313019854943942</v>
      </c>
      <c r="AB191" t="e">
        <f>#REF!</f>
        <v>#REF!</v>
      </c>
      <c r="AC191">
        <f>$F$5-F191</f>
        <v>2443947.8104364015</v>
      </c>
      <c r="AD191" t="e">
        <f>AB191*P191</f>
        <v>#REF!</v>
      </c>
      <c r="AE191">
        <f>P191*$F$4*MAX(AA191,0)</f>
        <v>0</v>
      </c>
      <c r="AF191" s="1" t="e">
        <f>MAX(#REF!*AA191,0)</f>
        <v>#REF!</v>
      </c>
      <c r="AG191" t="e">
        <f t="shared" si="35"/>
        <v>#REF!</v>
      </c>
    </row>
    <row r="192" spans="4:33" x14ac:dyDescent="0.35">
      <c r="D192">
        <v>175</v>
      </c>
      <c r="E192">
        <f t="shared" si="36"/>
        <v>175</v>
      </c>
      <c r="F192">
        <f>F191+AE191</f>
        <v>5556052.1895635985</v>
      </c>
      <c r="G192">
        <f>F192-Q192</f>
        <v>0</v>
      </c>
      <c r="H192">
        <f t="shared" si="37"/>
        <v>0</v>
      </c>
      <c r="I192">
        <f>MAX(G192-P192,0)</f>
        <v>0</v>
      </c>
      <c r="J192">
        <f t="shared" si="38"/>
        <v>0</v>
      </c>
      <c r="K192">
        <f t="shared" si="39"/>
        <v>0</v>
      </c>
      <c r="L192">
        <f>MIN($F$11,K192)</f>
        <v>0</v>
      </c>
      <c r="M192">
        <f>ABS(L192-K192)</f>
        <v>0</v>
      </c>
      <c r="N192">
        <f>IFERROR(M192/G192,0)</f>
        <v>0</v>
      </c>
      <c r="O192">
        <f t="shared" si="40"/>
        <v>1</v>
      </c>
      <c r="P192">
        <f>IF(E192&gt;$F$6,VLOOKUP(E192-$F$6,E$17:G$558,3,FALSE),0)</f>
        <v>0</v>
      </c>
      <c r="Q192">
        <f>IF(E192&gt;$F$7,VLOOKUP(E192-$F$7,E$17:F$558,2,FALSE),0)</f>
        <v>5556052.1895635985</v>
      </c>
      <c r="R192">
        <f t="shared" si="45"/>
        <v>0</v>
      </c>
      <c r="S192">
        <f t="shared" si="41"/>
        <v>0</v>
      </c>
      <c r="T192">
        <f t="shared" si="42"/>
        <v>0</v>
      </c>
      <c r="U192">
        <f t="shared" si="46"/>
        <v>23642.592273581566</v>
      </c>
      <c r="V192">
        <f t="shared" si="47"/>
        <v>5532409.5972900186</v>
      </c>
      <c r="W192">
        <f t="shared" si="43"/>
        <v>5444931.1457723267</v>
      </c>
      <c r="X192">
        <f>$F$5-F192</f>
        <v>2443947.8104364015</v>
      </c>
      <c r="Y192">
        <f t="shared" si="44"/>
        <v>7976357.4077264182</v>
      </c>
      <c r="Z192">
        <f>Y192-F192-Q192</f>
        <v>-3135746.9714007787</v>
      </c>
      <c r="AA192">
        <f t="shared" ref="AA192:AA221" si="48">Z192/Y192</f>
        <v>-0.39313019854943942</v>
      </c>
      <c r="AB192" t="e">
        <f>#REF!</f>
        <v>#REF!</v>
      </c>
      <c r="AC192">
        <f>$F$5-F192</f>
        <v>2443947.8104364015</v>
      </c>
      <c r="AD192" t="e">
        <f>AB192*P192</f>
        <v>#REF!</v>
      </c>
      <c r="AE192">
        <f>P192*$F$4*MAX(AA192,0)</f>
        <v>0</v>
      </c>
      <c r="AF192" s="1" t="e">
        <f>MAX(#REF!*AA192,0)</f>
        <v>#REF!</v>
      </c>
      <c r="AG192" t="e">
        <f t="shared" ref="AG192:AG221" si="49">AD192*AF192</f>
        <v>#REF!</v>
      </c>
    </row>
    <row r="193" spans="4:33" x14ac:dyDescent="0.35">
      <c r="D193">
        <v>176</v>
      </c>
      <c r="E193">
        <f t="shared" si="36"/>
        <v>176</v>
      </c>
      <c r="F193">
        <f>F192+AE192</f>
        <v>5556052.1895635985</v>
      </c>
      <c r="G193">
        <f>F193-Q193</f>
        <v>0</v>
      </c>
      <c r="H193">
        <f t="shared" si="37"/>
        <v>0</v>
      </c>
      <c r="I193">
        <f>MAX(G193-P193,0)</f>
        <v>0</v>
      </c>
      <c r="J193">
        <f t="shared" si="38"/>
        <v>0</v>
      </c>
      <c r="K193">
        <f t="shared" si="39"/>
        <v>0</v>
      </c>
      <c r="L193">
        <f>MIN($F$11,K193)</f>
        <v>0</v>
      </c>
      <c r="M193">
        <f>ABS(L193-K193)</f>
        <v>0</v>
      </c>
      <c r="N193">
        <f>IFERROR(M193/G193,0)</f>
        <v>0</v>
      </c>
      <c r="O193">
        <f t="shared" si="40"/>
        <v>1</v>
      </c>
      <c r="P193">
        <f>IF(E193&gt;$F$6,VLOOKUP(E193-$F$6,E$17:G$558,3,FALSE),0)</f>
        <v>0</v>
      </c>
      <c r="Q193">
        <f>IF(E193&gt;$F$7,VLOOKUP(E193-$F$7,E$17:F$558,2,FALSE),0)</f>
        <v>5556052.1895635985</v>
      </c>
      <c r="R193">
        <f t="shared" si="45"/>
        <v>0</v>
      </c>
      <c r="S193">
        <f t="shared" si="41"/>
        <v>0</v>
      </c>
      <c r="T193">
        <f t="shared" si="42"/>
        <v>0</v>
      </c>
      <c r="U193">
        <f t="shared" si="46"/>
        <v>23642.592273581566</v>
      </c>
      <c r="V193">
        <f t="shared" si="47"/>
        <v>5532409.5972900186</v>
      </c>
      <c r="W193">
        <f t="shared" si="43"/>
        <v>5444931.1457723267</v>
      </c>
      <c r="X193">
        <f>$F$5-F193</f>
        <v>2443947.8104364015</v>
      </c>
      <c r="Y193">
        <f t="shared" si="44"/>
        <v>7976357.4077264182</v>
      </c>
      <c r="Z193">
        <f>Y193-F193-Q193</f>
        <v>-3135746.9714007787</v>
      </c>
      <c r="AA193">
        <f t="shared" si="48"/>
        <v>-0.39313019854943942</v>
      </c>
      <c r="AB193" t="e">
        <f>#REF!</f>
        <v>#REF!</v>
      </c>
      <c r="AC193">
        <f>$F$5-F193</f>
        <v>2443947.8104364015</v>
      </c>
      <c r="AD193" t="e">
        <f>AB193*P193</f>
        <v>#REF!</v>
      </c>
      <c r="AE193">
        <f>P193*$F$4*MAX(AA193,0)</f>
        <v>0</v>
      </c>
      <c r="AF193" s="1" t="e">
        <f>MAX(#REF!*AA193,0)</f>
        <v>#REF!</v>
      </c>
      <c r="AG193" t="e">
        <f t="shared" si="49"/>
        <v>#REF!</v>
      </c>
    </row>
    <row r="194" spans="4:33" x14ac:dyDescent="0.35">
      <c r="D194">
        <v>177</v>
      </c>
      <c r="E194">
        <f t="shared" si="36"/>
        <v>177</v>
      </c>
      <c r="F194">
        <f>F193+AE193</f>
        <v>5556052.1895635985</v>
      </c>
      <c r="G194">
        <f>F194-Q194</f>
        <v>0</v>
      </c>
      <c r="H194">
        <f t="shared" si="37"/>
        <v>0</v>
      </c>
      <c r="I194">
        <f>MAX(G194-P194,0)</f>
        <v>0</v>
      </c>
      <c r="J194">
        <f t="shared" si="38"/>
        <v>0</v>
      </c>
      <c r="K194">
        <f t="shared" si="39"/>
        <v>0</v>
      </c>
      <c r="L194">
        <f>MIN($F$11,K194)</f>
        <v>0</v>
      </c>
      <c r="M194">
        <f>ABS(L194-K194)</f>
        <v>0</v>
      </c>
      <c r="N194">
        <f>IFERROR(M194/G194,0)</f>
        <v>0</v>
      </c>
      <c r="O194">
        <f t="shared" si="40"/>
        <v>1</v>
      </c>
      <c r="P194">
        <f>IF(E194&gt;$F$6,VLOOKUP(E194-$F$6,E$17:G$558,3,FALSE),0)</f>
        <v>0</v>
      </c>
      <c r="Q194">
        <f>IF(E194&gt;$F$7,VLOOKUP(E194-$F$7,E$17:F$558,2,FALSE),0)</f>
        <v>5556052.1895635985</v>
      </c>
      <c r="R194">
        <f t="shared" si="45"/>
        <v>0</v>
      </c>
      <c r="S194">
        <f t="shared" si="41"/>
        <v>0</v>
      </c>
      <c r="T194">
        <f t="shared" si="42"/>
        <v>0</v>
      </c>
      <c r="U194">
        <f t="shared" si="46"/>
        <v>23642.592273581566</v>
      </c>
      <c r="V194">
        <f t="shared" si="47"/>
        <v>5532409.5972900186</v>
      </c>
      <c r="W194">
        <f t="shared" si="43"/>
        <v>5444931.1457723267</v>
      </c>
      <c r="X194">
        <f>$F$5-F194</f>
        <v>2443947.8104364015</v>
      </c>
      <c r="Y194">
        <f t="shared" si="44"/>
        <v>7976357.4077264182</v>
      </c>
      <c r="Z194">
        <f>Y194-F194-Q194</f>
        <v>-3135746.9714007787</v>
      </c>
      <c r="AA194">
        <f t="shared" si="48"/>
        <v>-0.39313019854943942</v>
      </c>
      <c r="AB194" t="e">
        <f>#REF!</f>
        <v>#REF!</v>
      </c>
      <c r="AC194">
        <f>$F$5-F194</f>
        <v>2443947.8104364015</v>
      </c>
      <c r="AD194" t="e">
        <f>AB194*P194</f>
        <v>#REF!</v>
      </c>
      <c r="AE194">
        <f>P194*$F$4*MAX(AA194,0)</f>
        <v>0</v>
      </c>
      <c r="AF194" s="1" t="e">
        <f>MAX(#REF!*AA194,0)</f>
        <v>#REF!</v>
      </c>
      <c r="AG194" t="e">
        <f t="shared" si="49"/>
        <v>#REF!</v>
      </c>
    </row>
    <row r="195" spans="4:33" x14ac:dyDescent="0.35">
      <c r="D195">
        <v>178</v>
      </c>
      <c r="E195">
        <f t="shared" si="36"/>
        <v>178</v>
      </c>
      <c r="F195">
        <f>F194+AE194</f>
        <v>5556052.1895635985</v>
      </c>
      <c r="G195">
        <f>F195-Q195</f>
        <v>0</v>
      </c>
      <c r="H195">
        <f t="shared" si="37"/>
        <v>0</v>
      </c>
      <c r="I195">
        <f>MAX(G195-P195,0)</f>
        <v>0</v>
      </c>
      <c r="J195">
        <f t="shared" si="38"/>
        <v>0</v>
      </c>
      <c r="K195">
        <f t="shared" si="39"/>
        <v>0</v>
      </c>
      <c r="L195">
        <f>MIN($F$11,K195)</f>
        <v>0</v>
      </c>
      <c r="M195">
        <f>ABS(L195-K195)</f>
        <v>0</v>
      </c>
      <c r="N195">
        <f>IFERROR(M195/G195,0)</f>
        <v>0</v>
      </c>
      <c r="O195">
        <f t="shared" si="40"/>
        <v>1</v>
      </c>
      <c r="P195">
        <f>IF(E195&gt;$F$6,VLOOKUP(E195-$F$6,E$17:G$558,3,FALSE),0)</f>
        <v>0</v>
      </c>
      <c r="Q195">
        <f>IF(E195&gt;$F$7,VLOOKUP(E195-$F$7,E$17:F$558,2,FALSE),0)</f>
        <v>5556052.1895635985</v>
      </c>
      <c r="R195">
        <f t="shared" si="45"/>
        <v>0</v>
      </c>
      <c r="S195">
        <f t="shared" si="41"/>
        <v>0</v>
      </c>
      <c r="T195">
        <f t="shared" si="42"/>
        <v>0</v>
      </c>
      <c r="U195">
        <f t="shared" si="46"/>
        <v>23642.592273581566</v>
      </c>
      <c r="V195">
        <f t="shared" si="47"/>
        <v>5532409.5972900186</v>
      </c>
      <c r="W195">
        <f t="shared" si="43"/>
        <v>5444931.1457723267</v>
      </c>
      <c r="X195">
        <f>$F$5-F195</f>
        <v>2443947.8104364015</v>
      </c>
      <c r="Y195">
        <f t="shared" si="44"/>
        <v>7976357.4077264182</v>
      </c>
      <c r="Z195">
        <f>Y195-F195-Q195</f>
        <v>-3135746.9714007787</v>
      </c>
      <c r="AA195">
        <f t="shared" si="48"/>
        <v>-0.39313019854943942</v>
      </c>
      <c r="AB195" t="e">
        <f>#REF!</f>
        <v>#REF!</v>
      </c>
      <c r="AC195">
        <f>$F$5-F195</f>
        <v>2443947.8104364015</v>
      </c>
      <c r="AD195" t="e">
        <f>AB195*P195</f>
        <v>#REF!</v>
      </c>
      <c r="AE195">
        <f>P195*$F$4*MAX(AA195,0)</f>
        <v>0</v>
      </c>
      <c r="AF195" s="1" t="e">
        <f>MAX(#REF!*AA195,0)</f>
        <v>#REF!</v>
      </c>
      <c r="AG195" t="e">
        <f t="shared" si="49"/>
        <v>#REF!</v>
      </c>
    </row>
    <row r="196" spans="4:33" x14ac:dyDescent="0.35">
      <c r="D196">
        <v>179</v>
      </c>
      <c r="E196">
        <f t="shared" si="36"/>
        <v>179</v>
      </c>
      <c r="F196">
        <f>F195+AE195</f>
        <v>5556052.1895635985</v>
      </c>
      <c r="G196">
        <f>F196-Q196</f>
        <v>0</v>
      </c>
      <c r="H196">
        <f t="shared" si="37"/>
        <v>0</v>
      </c>
      <c r="I196">
        <f>MAX(G196-P196,0)</f>
        <v>0</v>
      </c>
      <c r="J196">
        <f t="shared" si="38"/>
        <v>0</v>
      </c>
      <c r="K196">
        <f t="shared" si="39"/>
        <v>0</v>
      </c>
      <c r="L196">
        <f>MIN($F$11,K196)</f>
        <v>0</v>
      </c>
      <c r="M196">
        <f>ABS(L196-K196)</f>
        <v>0</v>
      </c>
      <c r="N196">
        <f>IFERROR(M196/G196,0)</f>
        <v>0</v>
      </c>
      <c r="O196">
        <f t="shared" si="40"/>
        <v>1</v>
      </c>
      <c r="P196">
        <f>IF(E196&gt;$F$6,VLOOKUP(E196-$F$6,E$17:G$558,3,FALSE),0)</f>
        <v>0</v>
      </c>
      <c r="Q196">
        <f>IF(E196&gt;$F$7,VLOOKUP(E196-$F$7,E$17:F$558,2,FALSE),0)</f>
        <v>5556052.1895635985</v>
      </c>
      <c r="R196">
        <f t="shared" si="45"/>
        <v>0</v>
      </c>
      <c r="S196">
        <f t="shared" si="41"/>
        <v>0</v>
      </c>
      <c r="T196">
        <f t="shared" si="42"/>
        <v>0</v>
      </c>
      <c r="U196">
        <f t="shared" si="46"/>
        <v>23642.592273581566</v>
      </c>
      <c r="V196">
        <f t="shared" si="47"/>
        <v>5532409.5972900186</v>
      </c>
      <c r="W196">
        <f t="shared" si="43"/>
        <v>5444931.1457723267</v>
      </c>
      <c r="X196">
        <f>$F$5-F196</f>
        <v>2443947.8104364015</v>
      </c>
      <c r="Y196">
        <f t="shared" si="44"/>
        <v>7976357.4077264182</v>
      </c>
      <c r="Z196">
        <f>Y196-F196-Q196</f>
        <v>-3135746.9714007787</v>
      </c>
      <c r="AA196">
        <f t="shared" si="48"/>
        <v>-0.39313019854943942</v>
      </c>
      <c r="AB196" t="e">
        <f>#REF!</f>
        <v>#REF!</v>
      </c>
      <c r="AC196">
        <f>$F$5-F196</f>
        <v>2443947.8104364015</v>
      </c>
      <c r="AD196" t="e">
        <f>AB196*P196</f>
        <v>#REF!</v>
      </c>
      <c r="AE196">
        <f>P196*$F$4*MAX(AA196,0)</f>
        <v>0</v>
      </c>
      <c r="AF196" s="1" t="e">
        <f>MAX(#REF!*AA196,0)</f>
        <v>#REF!</v>
      </c>
      <c r="AG196" t="e">
        <f t="shared" si="49"/>
        <v>#REF!</v>
      </c>
    </row>
    <row r="197" spans="4:33" x14ac:dyDescent="0.35">
      <c r="D197">
        <v>180</v>
      </c>
      <c r="E197">
        <f t="shared" si="36"/>
        <v>180</v>
      </c>
      <c r="F197">
        <f>F196+AE196</f>
        <v>5556052.1895635985</v>
      </c>
      <c r="G197">
        <f>F197-Q197</f>
        <v>0</v>
      </c>
      <c r="H197">
        <f t="shared" si="37"/>
        <v>0</v>
      </c>
      <c r="I197">
        <f>MAX(G197-P197,0)</f>
        <v>0</v>
      </c>
      <c r="J197">
        <f t="shared" si="38"/>
        <v>0</v>
      </c>
      <c r="K197">
        <f t="shared" si="39"/>
        <v>0</v>
      </c>
      <c r="L197">
        <f>MIN($F$11,K197)</f>
        <v>0</v>
      </c>
      <c r="M197">
        <f>ABS(L197-K197)</f>
        <v>0</v>
      </c>
      <c r="N197">
        <f>IFERROR(M197/G197,0)</f>
        <v>0</v>
      </c>
      <c r="O197">
        <f t="shared" si="40"/>
        <v>1</v>
      </c>
      <c r="P197">
        <f>IF(E197&gt;$F$6,VLOOKUP(E197-$F$6,E$17:G$558,3,FALSE),0)</f>
        <v>0</v>
      </c>
      <c r="Q197">
        <f>IF(E197&gt;$F$7,VLOOKUP(E197-$F$7,E$17:F$558,2,FALSE),0)</f>
        <v>5556052.1895635985</v>
      </c>
      <c r="R197">
        <f t="shared" si="45"/>
        <v>0</v>
      </c>
      <c r="S197">
        <f t="shared" si="41"/>
        <v>0</v>
      </c>
      <c r="T197">
        <f t="shared" si="42"/>
        <v>0</v>
      </c>
      <c r="U197">
        <f t="shared" si="46"/>
        <v>23642.592273581566</v>
      </c>
      <c r="V197">
        <f t="shared" si="47"/>
        <v>5532409.5972900186</v>
      </c>
      <c r="W197">
        <f t="shared" si="43"/>
        <v>5444931.1457723267</v>
      </c>
      <c r="X197">
        <f>$F$5-F197</f>
        <v>2443947.8104364015</v>
      </c>
      <c r="Y197">
        <f t="shared" si="44"/>
        <v>7976357.4077264182</v>
      </c>
      <c r="Z197">
        <f>Y197-F197-Q197</f>
        <v>-3135746.9714007787</v>
      </c>
      <c r="AA197">
        <f t="shared" si="48"/>
        <v>-0.39313019854943942</v>
      </c>
      <c r="AB197" t="e">
        <f>#REF!</f>
        <v>#REF!</v>
      </c>
      <c r="AC197">
        <f>$F$5-F197</f>
        <v>2443947.8104364015</v>
      </c>
      <c r="AD197" t="e">
        <f>AB197*P197</f>
        <v>#REF!</v>
      </c>
      <c r="AE197">
        <f>P197*$F$4*MAX(AA197,0)</f>
        <v>0</v>
      </c>
      <c r="AF197" s="1" t="e">
        <f>MAX(#REF!*AA197,0)</f>
        <v>#REF!</v>
      </c>
      <c r="AG197" t="e">
        <f t="shared" si="49"/>
        <v>#REF!</v>
      </c>
    </row>
    <row r="198" spans="4:33" x14ac:dyDescent="0.35">
      <c r="D198">
        <v>181</v>
      </c>
      <c r="E198">
        <f t="shared" si="36"/>
        <v>181</v>
      </c>
      <c r="F198">
        <f>F197+AE197</f>
        <v>5556052.1895635985</v>
      </c>
      <c r="G198">
        <f>F198-Q198</f>
        <v>0</v>
      </c>
      <c r="H198">
        <f t="shared" si="37"/>
        <v>0</v>
      </c>
      <c r="I198">
        <f>MAX(G198-P198,0)</f>
        <v>0</v>
      </c>
      <c r="J198">
        <f t="shared" si="38"/>
        <v>0</v>
      </c>
      <c r="K198">
        <f t="shared" si="39"/>
        <v>0</v>
      </c>
      <c r="L198">
        <f>MIN($F$11,K198)</f>
        <v>0</v>
      </c>
      <c r="M198">
        <f>ABS(L198-K198)</f>
        <v>0</v>
      </c>
      <c r="N198">
        <f>IFERROR(M198/G198,0)</f>
        <v>0</v>
      </c>
      <c r="O198">
        <f t="shared" si="40"/>
        <v>1</v>
      </c>
      <c r="P198">
        <f>IF(E198&gt;$F$6,VLOOKUP(E198-$F$6,E$17:G$558,3,FALSE),0)</f>
        <v>0</v>
      </c>
      <c r="Q198">
        <f>IF(E198&gt;$F$7,VLOOKUP(E198-$F$7,E$17:F$558,2,FALSE),0)</f>
        <v>5556052.1895635985</v>
      </c>
      <c r="R198">
        <f t="shared" si="45"/>
        <v>0</v>
      </c>
      <c r="S198">
        <f t="shared" si="41"/>
        <v>0</v>
      </c>
      <c r="T198">
        <f t="shared" si="42"/>
        <v>0</v>
      </c>
      <c r="U198">
        <f t="shared" si="46"/>
        <v>23642.592273581566</v>
      </c>
      <c r="V198">
        <f t="shared" si="47"/>
        <v>5532409.5972900186</v>
      </c>
      <c r="W198">
        <f t="shared" si="43"/>
        <v>5444931.1457723267</v>
      </c>
      <c r="X198">
        <f>$F$5-F198</f>
        <v>2443947.8104364015</v>
      </c>
      <c r="Y198">
        <f t="shared" si="44"/>
        <v>7976357.4077264182</v>
      </c>
      <c r="Z198">
        <f>Y198-F198-Q198</f>
        <v>-3135746.9714007787</v>
      </c>
      <c r="AA198">
        <f t="shared" si="48"/>
        <v>-0.39313019854943942</v>
      </c>
      <c r="AB198" t="e">
        <f>#REF!</f>
        <v>#REF!</v>
      </c>
      <c r="AC198">
        <f>$F$5-F198</f>
        <v>2443947.8104364015</v>
      </c>
      <c r="AD198" t="e">
        <f>AB198*P198</f>
        <v>#REF!</v>
      </c>
      <c r="AE198">
        <f>P198*$F$4*MAX(AA198,0)</f>
        <v>0</v>
      </c>
      <c r="AF198" s="1" t="e">
        <f>MAX(#REF!*AA198,0)</f>
        <v>#REF!</v>
      </c>
      <c r="AG198" t="e">
        <f t="shared" si="49"/>
        <v>#REF!</v>
      </c>
    </row>
    <row r="199" spans="4:33" x14ac:dyDescent="0.35">
      <c r="D199">
        <v>182</v>
      </c>
      <c r="E199">
        <f t="shared" si="36"/>
        <v>182</v>
      </c>
      <c r="F199">
        <f>F198+AE198</f>
        <v>5556052.1895635985</v>
      </c>
      <c r="G199">
        <f>F199-Q199</f>
        <v>0</v>
      </c>
      <c r="H199">
        <f t="shared" si="37"/>
        <v>0</v>
      </c>
      <c r="I199">
        <f>MAX(G199-P199,0)</f>
        <v>0</v>
      </c>
      <c r="J199">
        <f t="shared" si="38"/>
        <v>0</v>
      </c>
      <c r="K199">
        <f t="shared" si="39"/>
        <v>0</v>
      </c>
      <c r="L199">
        <f>MIN($F$11,K199)</f>
        <v>0</v>
      </c>
      <c r="M199">
        <f>ABS(L199-K199)</f>
        <v>0</v>
      </c>
      <c r="N199">
        <f>IFERROR(M199/G199,0)</f>
        <v>0</v>
      </c>
      <c r="O199">
        <f t="shared" si="40"/>
        <v>1</v>
      </c>
      <c r="P199">
        <f>IF(E199&gt;$F$6,VLOOKUP(E199-$F$6,E$17:G$558,3,FALSE),0)</f>
        <v>0</v>
      </c>
      <c r="Q199">
        <f>IF(E199&gt;$F$7,VLOOKUP(E199-$F$7,E$17:F$558,2,FALSE),0)</f>
        <v>5556052.1895635985</v>
      </c>
      <c r="R199">
        <f t="shared" si="45"/>
        <v>0</v>
      </c>
      <c r="S199">
        <f t="shared" si="41"/>
        <v>0</v>
      </c>
      <c r="T199">
        <f t="shared" si="42"/>
        <v>0</v>
      </c>
      <c r="U199">
        <f t="shared" si="46"/>
        <v>23642.592273581566</v>
      </c>
      <c r="V199">
        <f t="shared" si="47"/>
        <v>5532409.5972900186</v>
      </c>
      <c r="W199">
        <f t="shared" si="43"/>
        <v>5444931.1457723267</v>
      </c>
      <c r="X199">
        <f>$F$5-F199</f>
        <v>2443947.8104364015</v>
      </c>
      <c r="Y199">
        <f t="shared" si="44"/>
        <v>7976357.4077264182</v>
      </c>
      <c r="Z199">
        <f>Y199-F199-Q199</f>
        <v>-3135746.9714007787</v>
      </c>
      <c r="AA199">
        <f t="shared" si="48"/>
        <v>-0.39313019854943942</v>
      </c>
      <c r="AB199" t="e">
        <f>#REF!</f>
        <v>#REF!</v>
      </c>
      <c r="AC199">
        <f>$F$5-F199</f>
        <v>2443947.8104364015</v>
      </c>
      <c r="AD199" t="e">
        <f>AB199*P199</f>
        <v>#REF!</v>
      </c>
      <c r="AE199">
        <f>P199*$F$4*MAX(AA199,0)</f>
        <v>0</v>
      </c>
      <c r="AF199" s="1" t="e">
        <f>MAX(#REF!*AA199,0)</f>
        <v>#REF!</v>
      </c>
      <c r="AG199" t="e">
        <f t="shared" si="49"/>
        <v>#REF!</v>
      </c>
    </row>
    <row r="200" spans="4:33" x14ac:dyDescent="0.35">
      <c r="D200">
        <v>183</v>
      </c>
      <c r="E200">
        <f t="shared" si="36"/>
        <v>183</v>
      </c>
      <c r="F200">
        <f>F199+AE199</f>
        <v>5556052.1895635985</v>
      </c>
      <c r="G200">
        <f>F200-Q200</f>
        <v>0</v>
      </c>
      <c r="H200">
        <f t="shared" si="37"/>
        <v>0</v>
      </c>
      <c r="I200">
        <f>MAX(G200-P200,0)</f>
        <v>0</v>
      </c>
      <c r="J200">
        <f t="shared" si="38"/>
        <v>0</v>
      </c>
      <c r="K200">
        <f t="shared" si="39"/>
        <v>0</v>
      </c>
      <c r="L200">
        <f>MIN($F$11,K200)</f>
        <v>0</v>
      </c>
      <c r="M200">
        <f>ABS(L200-K200)</f>
        <v>0</v>
      </c>
      <c r="N200">
        <f>IFERROR(M200/G200,0)</f>
        <v>0</v>
      </c>
      <c r="O200">
        <f t="shared" si="40"/>
        <v>1</v>
      </c>
      <c r="P200">
        <f>IF(E200&gt;$F$6,VLOOKUP(E200-$F$6,E$17:G$558,3,FALSE),0)</f>
        <v>0</v>
      </c>
      <c r="Q200">
        <f>IF(E200&gt;$F$7,VLOOKUP(E200-$F$7,E$17:F$558,2,FALSE),0)</f>
        <v>5556052.1895635985</v>
      </c>
      <c r="R200">
        <f t="shared" si="45"/>
        <v>0</v>
      </c>
      <c r="S200">
        <f t="shared" si="41"/>
        <v>0</v>
      </c>
      <c r="T200">
        <f t="shared" si="42"/>
        <v>0</v>
      </c>
      <c r="U200">
        <f t="shared" si="46"/>
        <v>23642.592273581566</v>
      </c>
      <c r="V200">
        <f t="shared" si="47"/>
        <v>5532409.5972900186</v>
      </c>
      <c r="W200">
        <f t="shared" si="43"/>
        <v>5444931.1457723267</v>
      </c>
      <c r="X200">
        <f>$F$5-F200</f>
        <v>2443947.8104364015</v>
      </c>
      <c r="Y200">
        <f t="shared" si="44"/>
        <v>7976357.4077264182</v>
      </c>
      <c r="Z200">
        <f>Y200-F200-Q200</f>
        <v>-3135746.9714007787</v>
      </c>
      <c r="AA200">
        <f t="shared" si="48"/>
        <v>-0.39313019854943942</v>
      </c>
      <c r="AB200" t="e">
        <f>#REF!</f>
        <v>#REF!</v>
      </c>
      <c r="AC200">
        <f>$F$5-F200</f>
        <v>2443947.8104364015</v>
      </c>
      <c r="AD200" t="e">
        <f>AB200*P200</f>
        <v>#REF!</v>
      </c>
      <c r="AE200">
        <f>P200*$F$4*MAX(AA200,0)</f>
        <v>0</v>
      </c>
      <c r="AF200" s="1" t="e">
        <f>MAX(#REF!*AA200,0)</f>
        <v>#REF!</v>
      </c>
      <c r="AG200" t="e">
        <f t="shared" si="49"/>
        <v>#REF!</v>
      </c>
    </row>
    <row r="201" spans="4:33" x14ac:dyDescent="0.35">
      <c r="D201">
        <v>184</v>
      </c>
      <c r="E201">
        <f t="shared" si="36"/>
        <v>184</v>
      </c>
      <c r="F201">
        <f>F200+AE200</f>
        <v>5556052.1895635985</v>
      </c>
      <c r="G201">
        <f>F201-Q201</f>
        <v>0</v>
      </c>
      <c r="H201">
        <f t="shared" si="37"/>
        <v>0</v>
      </c>
      <c r="I201">
        <f>MAX(G201-P201,0)</f>
        <v>0</v>
      </c>
      <c r="J201">
        <f t="shared" si="38"/>
        <v>0</v>
      </c>
      <c r="K201">
        <f t="shared" si="39"/>
        <v>0</v>
      </c>
      <c r="L201">
        <f>MIN($F$11,K201)</f>
        <v>0</v>
      </c>
      <c r="M201">
        <f>ABS(L201-K201)</f>
        <v>0</v>
      </c>
      <c r="N201">
        <f>IFERROR(M201/G201,0)</f>
        <v>0</v>
      </c>
      <c r="O201">
        <f t="shared" si="40"/>
        <v>1</v>
      </c>
      <c r="P201">
        <f>IF(E201&gt;$F$6,VLOOKUP(E201-$F$6,E$17:G$558,3,FALSE),0)</f>
        <v>0</v>
      </c>
      <c r="Q201">
        <f>IF(E201&gt;$F$7,VLOOKUP(E201-$F$7,E$17:F$558,2,FALSE),0)</f>
        <v>5556052.1895635985</v>
      </c>
      <c r="R201">
        <f t="shared" si="45"/>
        <v>0</v>
      </c>
      <c r="S201">
        <f t="shared" si="41"/>
        <v>0</v>
      </c>
      <c r="T201">
        <f t="shared" si="42"/>
        <v>0</v>
      </c>
      <c r="U201">
        <f t="shared" si="46"/>
        <v>23642.592273581566</v>
      </c>
      <c r="V201">
        <f t="shared" si="47"/>
        <v>5532409.5972900186</v>
      </c>
      <c r="W201">
        <f t="shared" si="43"/>
        <v>5444931.1457723267</v>
      </c>
      <c r="X201">
        <f>$F$5-F201</f>
        <v>2443947.8104364015</v>
      </c>
      <c r="Y201">
        <f t="shared" si="44"/>
        <v>7976357.4077264182</v>
      </c>
      <c r="Z201">
        <f>Y201-F201-Q201</f>
        <v>-3135746.9714007787</v>
      </c>
      <c r="AA201">
        <f t="shared" si="48"/>
        <v>-0.39313019854943942</v>
      </c>
      <c r="AB201" t="e">
        <f>#REF!</f>
        <v>#REF!</v>
      </c>
      <c r="AC201">
        <f>$F$5-F201</f>
        <v>2443947.8104364015</v>
      </c>
      <c r="AD201" t="e">
        <f>AB201*P201</f>
        <v>#REF!</v>
      </c>
      <c r="AE201">
        <f>P201*$F$4*MAX(AA201,0)</f>
        <v>0</v>
      </c>
      <c r="AF201" s="1" t="e">
        <f>MAX(#REF!*AA201,0)</f>
        <v>#REF!</v>
      </c>
      <c r="AG201" t="e">
        <f t="shared" si="49"/>
        <v>#REF!</v>
      </c>
    </row>
    <row r="202" spans="4:33" x14ac:dyDescent="0.35">
      <c r="D202">
        <v>185</v>
      </c>
      <c r="E202">
        <f t="shared" si="36"/>
        <v>185</v>
      </c>
      <c r="F202">
        <f>F201+AE201</f>
        <v>5556052.1895635985</v>
      </c>
      <c r="G202">
        <f>F202-Q202</f>
        <v>0</v>
      </c>
      <c r="H202">
        <f t="shared" si="37"/>
        <v>0</v>
      </c>
      <c r="I202">
        <f>MAX(G202-P202,0)</f>
        <v>0</v>
      </c>
      <c r="J202">
        <f t="shared" si="38"/>
        <v>0</v>
      </c>
      <c r="K202">
        <f t="shared" si="39"/>
        <v>0</v>
      </c>
      <c r="L202">
        <f>MIN($F$11,K202)</f>
        <v>0</v>
      </c>
      <c r="M202">
        <f>ABS(L202-K202)</f>
        <v>0</v>
      </c>
      <c r="N202">
        <f>IFERROR(M202/G202,0)</f>
        <v>0</v>
      </c>
      <c r="O202">
        <f t="shared" si="40"/>
        <v>1</v>
      </c>
      <c r="P202">
        <f>IF(E202&gt;$F$6,VLOOKUP(E202-$F$6,E$17:G$558,3,FALSE),0)</f>
        <v>0</v>
      </c>
      <c r="Q202">
        <f>IF(E202&gt;$F$7,VLOOKUP(E202-$F$7,E$17:F$558,2,FALSE),0)</f>
        <v>5556052.1895635985</v>
      </c>
      <c r="R202">
        <f t="shared" si="45"/>
        <v>0</v>
      </c>
      <c r="S202">
        <f t="shared" si="41"/>
        <v>0</v>
      </c>
      <c r="T202">
        <f t="shared" si="42"/>
        <v>0</v>
      </c>
      <c r="U202">
        <f t="shared" si="46"/>
        <v>23642.592273581566</v>
      </c>
      <c r="V202">
        <f t="shared" si="47"/>
        <v>5532409.5972900186</v>
      </c>
      <c r="W202">
        <f t="shared" si="43"/>
        <v>5444931.1457723267</v>
      </c>
      <c r="X202">
        <f>$F$5-F202</f>
        <v>2443947.8104364015</v>
      </c>
      <c r="Y202">
        <f t="shared" si="44"/>
        <v>7976357.4077264182</v>
      </c>
      <c r="Z202">
        <f>Y202-F202-Q202</f>
        <v>-3135746.9714007787</v>
      </c>
      <c r="AA202">
        <f t="shared" si="48"/>
        <v>-0.39313019854943942</v>
      </c>
      <c r="AB202" t="e">
        <f>#REF!</f>
        <v>#REF!</v>
      </c>
      <c r="AC202">
        <f>$F$5-F202</f>
        <v>2443947.8104364015</v>
      </c>
      <c r="AD202" t="e">
        <f>AB202*P202</f>
        <v>#REF!</v>
      </c>
      <c r="AE202">
        <f>P202*$F$4*MAX(AA202,0)</f>
        <v>0</v>
      </c>
      <c r="AF202" s="1" t="e">
        <f>MAX(#REF!*AA202,0)</f>
        <v>#REF!</v>
      </c>
      <c r="AG202" t="e">
        <f t="shared" si="49"/>
        <v>#REF!</v>
      </c>
    </row>
    <row r="203" spans="4:33" x14ac:dyDescent="0.35">
      <c r="D203">
        <v>186</v>
      </c>
      <c r="E203">
        <f t="shared" si="36"/>
        <v>186</v>
      </c>
      <c r="F203">
        <f>F202+AE202</f>
        <v>5556052.1895635985</v>
      </c>
      <c r="G203">
        <f>F203-Q203</f>
        <v>0</v>
      </c>
      <c r="H203">
        <f t="shared" si="37"/>
        <v>0</v>
      </c>
      <c r="I203">
        <f>MAX(G203-P203,0)</f>
        <v>0</v>
      </c>
      <c r="J203">
        <f t="shared" si="38"/>
        <v>0</v>
      </c>
      <c r="K203">
        <f t="shared" si="39"/>
        <v>0</v>
      </c>
      <c r="L203">
        <f>MIN($F$11,K203)</f>
        <v>0</v>
      </c>
      <c r="M203">
        <f>ABS(L203-K203)</f>
        <v>0</v>
      </c>
      <c r="N203">
        <f>IFERROR(M203/G203,0)</f>
        <v>0</v>
      </c>
      <c r="O203">
        <f t="shared" si="40"/>
        <v>1</v>
      </c>
      <c r="P203">
        <f>IF(E203&gt;$F$6,VLOOKUP(E203-$F$6,E$17:G$558,3,FALSE),0)</f>
        <v>0</v>
      </c>
      <c r="Q203">
        <f>IF(E203&gt;$F$7,VLOOKUP(E203-$F$7,E$17:F$558,2,FALSE),0)</f>
        <v>5556052.1895635985</v>
      </c>
      <c r="R203">
        <f t="shared" si="45"/>
        <v>0</v>
      </c>
      <c r="S203">
        <f t="shared" si="41"/>
        <v>0</v>
      </c>
      <c r="T203">
        <f t="shared" si="42"/>
        <v>0</v>
      </c>
      <c r="U203">
        <f t="shared" si="46"/>
        <v>23642.592273581566</v>
      </c>
      <c r="V203">
        <f t="shared" si="47"/>
        <v>5532409.5972900186</v>
      </c>
      <c r="W203">
        <f t="shared" si="43"/>
        <v>5444931.1457723267</v>
      </c>
      <c r="X203">
        <f>$F$5-F203</f>
        <v>2443947.8104364015</v>
      </c>
      <c r="Y203">
        <f t="shared" si="44"/>
        <v>7976357.4077264182</v>
      </c>
      <c r="Z203">
        <f>Y203-F203-Q203</f>
        <v>-3135746.9714007787</v>
      </c>
      <c r="AA203">
        <f t="shared" si="48"/>
        <v>-0.39313019854943942</v>
      </c>
      <c r="AB203" t="e">
        <f>#REF!</f>
        <v>#REF!</v>
      </c>
      <c r="AC203">
        <f>$F$5-F203</f>
        <v>2443947.8104364015</v>
      </c>
      <c r="AD203" t="e">
        <f>AB203*P203</f>
        <v>#REF!</v>
      </c>
      <c r="AE203">
        <f>P203*$F$4*MAX(AA203,0)</f>
        <v>0</v>
      </c>
      <c r="AF203" s="1" t="e">
        <f>MAX(#REF!*AA203,0)</f>
        <v>#REF!</v>
      </c>
      <c r="AG203" t="e">
        <f t="shared" si="49"/>
        <v>#REF!</v>
      </c>
    </row>
    <row r="204" spans="4:33" x14ac:dyDescent="0.35">
      <c r="D204">
        <v>187</v>
      </c>
      <c r="E204">
        <f t="shared" si="36"/>
        <v>187</v>
      </c>
      <c r="F204">
        <f>F203+AE203</f>
        <v>5556052.1895635985</v>
      </c>
      <c r="G204">
        <f>F204-Q204</f>
        <v>0</v>
      </c>
      <c r="H204">
        <f t="shared" si="37"/>
        <v>0</v>
      </c>
      <c r="I204">
        <f>MAX(G204-P204,0)</f>
        <v>0</v>
      </c>
      <c r="J204">
        <f t="shared" si="38"/>
        <v>0</v>
      </c>
      <c r="K204">
        <f t="shared" si="39"/>
        <v>0</v>
      </c>
      <c r="L204">
        <f>MIN($F$11,K204)</f>
        <v>0</v>
      </c>
      <c r="M204">
        <f>ABS(L204-K204)</f>
        <v>0</v>
      </c>
      <c r="N204">
        <f>IFERROR(M204/G204,0)</f>
        <v>0</v>
      </c>
      <c r="O204">
        <f t="shared" si="40"/>
        <v>1</v>
      </c>
      <c r="P204">
        <f>IF(E204&gt;$F$6,VLOOKUP(E204-$F$6,E$17:G$558,3,FALSE),0)</f>
        <v>0</v>
      </c>
      <c r="Q204">
        <f>IF(E204&gt;$F$7,VLOOKUP(E204-$F$7,E$17:F$558,2,FALSE),0)</f>
        <v>5556052.1895635985</v>
      </c>
      <c r="R204">
        <f t="shared" si="45"/>
        <v>0</v>
      </c>
      <c r="S204">
        <f t="shared" si="41"/>
        <v>0</v>
      </c>
      <c r="T204">
        <f t="shared" si="42"/>
        <v>0</v>
      </c>
      <c r="U204">
        <f t="shared" si="46"/>
        <v>23642.592273581566</v>
      </c>
      <c r="V204">
        <f t="shared" si="47"/>
        <v>5532409.5972900186</v>
      </c>
      <c r="W204">
        <f t="shared" si="43"/>
        <v>5444931.1457723267</v>
      </c>
      <c r="X204">
        <f>$F$5-F204</f>
        <v>2443947.8104364015</v>
      </c>
      <c r="Y204">
        <f t="shared" si="44"/>
        <v>7976357.4077264182</v>
      </c>
      <c r="Z204">
        <f>Y204-F204-Q204</f>
        <v>-3135746.9714007787</v>
      </c>
      <c r="AA204">
        <f t="shared" si="48"/>
        <v>-0.39313019854943942</v>
      </c>
      <c r="AB204" t="e">
        <f>#REF!</f>
        <v>#REF!</v>
      </c>
      <c r="AC204">
        <f>$F$5-F204</f>
        <v>2443947.8104364015</v>
      </c>
      <c r="AD204" t="e">
        <f>AB204*P204</f>
        <v>#REF!</v>
      </c>
      <c r="AE204">
        <f>P204*$F$4*MAX(AA204,0)</f>
        <v>0</v>
      </c>
      <c r="AF204" s="1" t="e">
        <f>MAX(#REF!*AA204,0)</f>
        <v>#REF!</v>
      </c>
      <c r="AG204" t="e">
        <f t="shared" si="49"/>
        <v>#REF!</v>
      </c>
    </row>
    <row r="205" spans="4:33" x14ac:dyDescent="0.35">
      <c r="D205">
        <v>188</v>
      </c>
      <c r="E205">
        <f t="shared" si="36"/>
        <v>188</v>
      </c>
      <c r="F205">
        <f>F204+AE204</f>
        <v>5556052.1895635985</v>
      </c>
      <c r="G205">
        <f>F205-Q205</f>
        <v>0</v>
      </c>
      <c r="H205">
        <f t="shared" si="37"/>
        <v>0</v>
      </c>
      <c r="I205">
        <f>MAX(G205-P205,0)</f>
        <v>0</v>
      </c>
      <c r="J205">
        <f t="shared" si="38"/>
        <v>0</v>
      </c>
      <c r="K205">
        <f t="shared" si="39"/>
        <v>0</v>
      </c>
      <c r="L205">
        <f>MIN($F$11,K205)</f>
        <v>0</v>
      </c>
      <c r="M205">
        <f>ABS(L205-K205)</f>
        <v>0</v>
      </c>
      <c r="N205">
        <f>IFERROR(M205/G205,0)</f>
        <v>0</v>
      </c>
      <c r="O205">
        <f t="shared" si="40"/>
        <v>1</v>
      </c>
      <c r="P205">
        <f>IF(E205&gt;$F$6,VLOOKUP(E205-$F$6,E$17:G$558,3,FALSE),0)</f>
        <v>0</v>
      </c>
      <c r="Q205">
        <f>IF(E205&gt;$F$7,VLOOKUP(E205-$F$7,E$17:F$558,2,FALSE),0)</f>
        <v>5556052.1895635985</v>
      </c>
      <c r="R205">
        <f t="shared" si="45"/>
        <v>0</v>
      </c>
      <c r="S205">
        <f t="shared" si="41"/>
        <v>0</v>
      </c>
      <c r="T205">
        <f t="shared" si="42"/>
        <v>0</v>
      </c>
      <c r="U205">
        <f t="shared" si="46"/>
        <v>23642.592273581566</v>
      </c>
      <c r="V205">
        <f t="shared" si="47"/>
        <v>5532409.5972900186</v>
      </c>
      <c r="W205">
        <f t="shared" si="43"/>
        <v>5444931.1457723267</v>
      </c>
      <c r="X205">
        <f>$F$5-F205</f>
        <v>2443947.8104364015</v>
      </c>
      <c r="Y205">
        <f t="shared" si="44"/>
        <v>7976357.4077264182</v>
      </c>
      <c r="Z205">
        <f>Y205-F205-Q205</f>
        <v>-3135746.9714007787</v>
      </c>
      <c r="AA205">
        <f t="shared" si="48"/>
        <v>-0.39313019854943942</v>
      </c>
      <c r="AB205" t="e">
        <f>#REF!</f>
        <v>#REF!</v>
      </c>
      <c r="AC205">
        <f>$F$5-F205</f>
        <v>2443947.8104364015</v>
      </c>
      <c r="AD205" t="e">
        <f>AB205*P205</f>
        <v>#REF!</v>
      </c>
      <c r="AE205">
        <f>P205*$F$4*MAX(AA205,0)</f>
        <v>0</v>
      </c>
      <c r="AF205" s="1" t="e">
        <f>MAX(#REF!*AA205,0)</f>
        <v>#REF!</v>
      </c>
      <c r="AG205" t="e">
        <f t="shared" si="49"/>
        <v>#REF!</v>
      </c>
    </row>
    <row r="206" spans="4:33" x14ac:dyDescent="0.35">
      <c r="D206">
        <v>189</v>
      </c>
      <c r="E206">
        <f t="shared" si="36"/>
        <v>189</v>
      </c>
      <c r="F206">
        <f>F205+AE205</f>
        <v>5556052.1895635985</v>
      </c>
      <c r="G206">
        <f>F206-Q206</f>
        <v>0</v>
      </c>
      <c r="H206">
        <f t="shared" si="37"/>
        <v>0</v>
      </c>
      <c r="I206">
        <f>MAX(G206-P206,0)</f>
        <v>0</v>
      </c>
      <c r="J206">
        <f t="shared" si="38"/>
        <v>0</v>
      </c>
      <c r="K206">
        <f t="shared" si="39"/>
        <v>0</v>
      </c>
      <c r="L206">
        <f>MIN($F$11,K206)</f>
        <v>0</v>
      </c>
      <c r="M206">
        <f>ABS(L206-K206)</f>
        <v>0</v>
      </c>
      <c r="N206">
        <f>IFERROR(M206/G206,0)</f>
        <v>0</v>
      </c>
      <c r="O206">
        <f t="shared" si="40"/>
        <v>1</v>
      </c>
      <c r="P206">
        <f>IF(E206&gt;$F$6,VLOOKUP(E206-$F$6,E$17:G$558,3,FALSE),0)</f>
        <v>0</v>
      </c>
      <c r="Q206">
        <f>IF(E206&gt;$F$7,VLOOKUP(E206-$F$7,E$17:F$558,2,FALSE),0)</f>
        <v>5556052.1895635985</v>
      </c>
      <c r="R206">
        <f t="shared" si="45"/>
        <v>0</v>
      </c>
      <c r="S206">
        <f t="shared" si="41"/>
        <v>0</v>
      </c>
      <c r="T206">
        <f t="shared" si="42"/>
        <v>0</v>
      </c>
      <c r="U206">
        <f t="shared" si="46"/>
        <v>23642.592273581566</v>
      </c>
      <c r="V206">
        <f t="shared" si="47"/>
        <v>5532409.5972900186</v>
      </c>
      <c r="W206">
        <f t="shared" si="43"/>
        <v>5444931.1457723267</v>
      </c>
      <c r="X206">
        <f>$F$5-F206</f>
        <v>2443947.8104364015</v>
      </c>
      <c r="Y206">
        <f t="shared" si="44"/>
        <v>7976357.4077264182</v>
      </c>
      <c r="Z206">
        <f>Y206-F206-Q206</f>
        <v>-3135746.9714007787</v>
      </c>
      <c r="AA206">
        <f t="shared" si="48"/>
        <v>-0.39313019854943942</v>
      </c>
      <c r="AB206" t="e">
        <f>#REF!</f>
        <v>#REF!</v>
      </c>
      <c r="AC206">
        <f>$F$5-F206</f>
        <v>2443947.8104364015</v>
      </c>
      <c r="AD206" t="e">
        <f>AB206*P206</f>
        <v>#REF!</v>
      </c>
      <c r="AE206">
        <f>P206*$F$4*MAX(AA206,0)</f>
        <v>0</v>
      </c>
      <c r="AF206" s="1" t="e">
        <f>MAX(#REF!*AA206,0)</f>
        <v>#REF!</v>
      </c>
      <c r="AG206" t="e">
        <f t="shared" si="49"/>
        <v>#REF!</v>
      </c>
    </row>
    <row r="207" spans="4:33" x14ac:dyDescent="0.35">
      <c r="D207">
        <v>190</v>
      </c>
      <c r="E207">
        <f t="shared" si="36"/>
        <v>190</v>
      </c>
      <c r="F207">
        <f>F206+AE206</f>
        <v>5556052.1895635985</v>
      </c>
      <c r="G207">
        <f>F207-Q207</f>
        <v>0</v>
      </c>
      <c r="H207">
        <f t="shared" si="37"/>
        <v>0</v>
      </c>
      <c r="I207">
        <f>MAX(G207-P207,0)</f>
        <v>0</v>
      </c>
      <c r="J207">
        <f t="shared" si="38"/>
        <v>0</v>
      </c>
      <c r="K207">
        <f t="shared" si="39"/>
        <v>0</v>
      </c>
      <c r="L207">
        <f>MIN($F$11,K207)</f>
        <v>0</v>
      </c>
      <c r="M207">
        <f>ABS(L207-K207)</f>
        <v>0</v>
      </c>
      <c r="N207">
        <f>IFERROR(M207/G207,0)</f>
        <v>0</v>
      </c>
      <c r="O207">
        <f t="shared" si="40"/>
        <v>1</v>
      </c>
      <c r="P207">
        <f>IF(E207&gt;$F$6,VLOOKUP(E207-$F$6,E$17:G$558,3,FALSE),0)</f>
        <v>0</v>
      </c>
      <c r="Q207">
        <f>IF(E207&gt;$F$7,VLOOKUP(E207-$F$7,E$17:F$558,2,FALSE),0)</f>
        <v>5556052.1895635985</v>
      </c>
      <c r="R207">
        <f t="shared" si="45"/>
        <v>0</v>
      </c>
      <c r="S207">
        <f t="shared" si="41"/>
        <v>0</v>
      </c>
      <c r="T207">
        <f t="shared" si="42"/>
        <v>0</v>
      </c>
      <c r="U207">
        <f t="shared" si="46"/>
        <v>23642.592273581566</v>
      </c>
      <c r="V207">
        <f t="shared" si="47"/>
        <v>5532409.5972900186</v>
      </c>
      <c r="W207">
        <f t="shared" si="43"/>
        <v>5444931.1457723267</v>
      </c>
      <c r="X207">
        <f>$F$5-F207</f>
        <v>2443947.8104364015</v>
      </c>
      <c r="Y207">
        <f t="shared" si="44"/>
        <v>7976357.4077264182</v>
      </c>
      <c r="Z207">
        <f>Y207-F207-Q207</f>
        <v>-3135746.9714007787</v>
      </c>
      <c r="AA207">
        <f t="shared" si="48"/>
        <v>-0.39313019854943942</v>
      </c>
      <c r="AB207" t="e">
        <f>#REF!</f>
        <v>#REF!</v>
      </c>
      <c r="AC207">
        <f>$F$5-F207</f>
        <v>2443947.8104364015</v>
      </c>
      <c r="AD207" t="e">
        <f>AB207*P207</f>
        <v>#REF!</v>
      </c>
      <c r="AE207">
        <f>P207*$F$4*MAX(AA207,0)</f>
        <v>0</v>
      </c>
      <c r="AF207" s="1" t="e">
        <f>MAX(#REF!*AA207,0)</f>
        <v>#REF!</v>
      </c>
      <c r="AG207" t="e">
        <f t="shared" si="49"/>
        <v>#REF!</v>
      </c>
    </row>
    <row r="208" spans="4:33" x14ac:dyDescent="0.35">
      <c r="D208">
        <v>191</v>
      </c>
      <c r="E208">
        <f t="shared" si="36"/>
        <v>191</v>
      </c>
      <c r="F208">
        <f>F207+AE207</f>
        <v>5556052.1895635985</v>
      </c>
      <c r="G208">
        <f>F208-Q208</f>
        <v>0</v>
      </c>
      <c r="H208">
        <f t="shared" si="37"/>
        <v>0</v>
      </c>
      <c r="I208">
        <f>MAX(G208-P208,0)</f>
        <v>0</v>
      </c>
      <c r="J208">
        <f t="shared" si="38"/>
        <v>0</v>
      </c>
      <c r="K208">
        <f t="shared" si="39"/>
        <v>0</v>
      </c>
      <c r="L208">
        <f>MIN($F$11,K208)</f>
        <v>0</v>
      </c>
      <c r="M208">
        <f>ABS(L208-K208)</f>
        <v>0</v>
      </c>
      <c r="N208">
        <f>IFERROR(M208/G208,0)</f>
        <v>0</v>
      </c>
      <c r="O208">
        <f t="shared" si="40"/>
        <v>1</v>
      </c>
      <c r="P208">
        <f>IF(E208&gt;$F$6,VLOOKUP(E208-$F$6,E$17:G$558,3,FALSE),0)</f>
        <v>0</v>
      </c>
      <c r="Q208">
        <f>IF(E208&gt;$F$7,VLOOKUP(E208-$F$7,E$17:F$558,2,FALSE),0)</f>
        <v>5556052.1895635985</v>
      </c>
      <c r="R208">
        <f t="shared" si="45"/>
        <v>0</v>
      </c>
      <c r="S208">
        <f t="shared" si="41"/>
        <v>0</v>
      </c>
      <c r="T208">
        <f t="shared" si="42"/>
        <v>0</v>
      </c>
      <c r="U208">
        <f t="shared" si="46"/>
        <v>23642.592273581566</v>
      </c>
      <c r="V208">
        <f t="shared" si="47"/>
        <v>5532409.5972900186</v>
      </c>
      <c r="W208">
        <f t="shared" si="43"/>
        <v>5444931.1457723267</v>
      </c>
      <c r="X208">
        <f>$F$5-F208</f>
        <v>2443947.8104364015</v>
      </c>
      <c r="Y208">
        <f t="shared" si="44"/>
        <v>7976357.4077264182</v>
      </c>
      <c r="Z208">
        <f>Y208-F208-Q208</f>
        <v>-3135746.9714007787</v>
      </c>
      <c r="AA208">
        <f t="shared" si="48"/>
        <v>-0.39313019854943942</v>
      </c>
      <c r="AB208" t="e">
        <f>#REF!</f>
        <v>#REF!</v>
      </c>
      <c r="AC208">
        <f>$F$5-F208</f>
        <v>2443947.8104364015</v>
      </c>
      <c r="AD208" t="e">
        <f>AB208*P208</f>
        <v>#REF!</v>
      </c>
      <c r="AE208">
        <f>P208*$F$4*MAX(AA208,0)</f>
        <v>0</v>
      </c>
      <c r="AF208" s="1" t="e">
        <f>MAX(#REF!*AA208,0)</f>
        <v>#REF!</v>
      </c>
      <c r="AG208" t="e">
        <f t="shared" si="49"/>
        <v>#REF!</v>
      </c>
    </row>
    <row r="209" spans="4:33" x14ac:dyDescent="0.35">
      <c r="D209">
        <v>192</v>
      </c>
      <c r="E209">
        <f t="shared" si="36"/>
        <v>192</v>
      </c>
      <c r="F209">
        <f>F208+AE208</f>
        <v>5556052.1895635985</v>
      </c>
      <c r="G209">
        <f>F209-Q209</f>
        <v>0</v>
      </c>
      <c r="H209">
        <f t="shared" si="37"/>
        <v>0</v>
      </c>
      <c r="I209">
        <f>MAX(G209-P209,0)</f>
        <v>0</v>
      </c>
      <c r="J209">
        <f t="shared" si="38"/>
        <v>0</v>
      </c>
      <c r="K209">
        <f t="shared" si="39"/>
        <v>0</v>
      </c>
      <c r="L209">
        <f>MIN($F$11,K209)</f>
        <v>0</v>
      </c>
      <c r="M209">
        <f>ABS(L209-K209)</f>
        <v>0</v>
      </c>
      <c r="N209">
        <f>IFERROR(M209/G209,0)</f>
        <v>0</v>
      </c>
      <c r="O209">
        <f t="shared" si="40"/>
        <v>1</v>
      </c>
      <c r="P209">
        <f>IF(E209&gt;$F$6,VLOOKUP(E209-$F$6,E$17:G$558,3,FALSE),0)</f>
        <v>0</v>
      </c>
      <c r="Q209">
        <f>IF(E209&gt;$F$7,VLOOKUP(E209-$F$7,E$17:F$558,2,FALSE),0)</f>
        <v>5556052.1895635985</v>
      </c>
      <c r="R209">
        <f t="shared" si="45"/>
        <v>0</v>
      </c>
      <c r="S209">
        <f t="shared" si="41"/>
        <v>0</v>
      </c>
      <c r="T209">
        <f t="shared" si="42"/>
        <v>0</v>
      </c>
      <c r="U209">
        <f t="shared" si="46"/>
        <v>23642.592273581566</v>
      </c>
      <c r="V209">
        <f t="shared" si="47"/>
        <v>5532409.5972900186</v>
      </c>
      <c r="W209">
        <f t="shared" si="43"/>
        <v>5444931.1457723267</v>
      </c>
      <c r="X209">
        <f>$F$5-F209</f>
        <v>2443947.8104364015</v>
      </c>
      <c r="Y209">
        <f t="shared" si="44"/>
        <v>7976357.4077264182</v>
      </c>
      <c r="Z209">
        <f>Y209-F209-Q209</f>
        <v>-3135746.9714007787</v>
      </c>
      <c r="AA209">
        <f t="shared" si="48"/>
        <v>-0.39313019854943942</v>
      </c>
      <c r="AB209" t="e">
        <f>#REF!</f>
        <v>#REF!</v>
      </c>
      <c r="AC209">
        <f>$F$5-F209</f>
        <v>2443947.8104364015</v>
      </c>
      <c r="AD209" t="e">
        <f>AB209*P209</f>
        <v>#REF!</v>
      </c>
      <c r="AE209">
        <f>P209*$F$4*MAX(AA209,0)</f>
        <v>0</v>
      </c>
      <c r="AF209" s="1" t="e">
        <f>MAX(#REF!*AA209,0)</f>
        <v>#REF!</v>
      </c>
      <c r="AG209" t="e">
        <f t="shared" si="49"/>
        <v>#REF!</v>
      </c>
    </row>
    <row r="210" spans="4:33" x14ac:dyDescent="0.35">
      <c r="D210">
        <v>193</v>
      </c>
      <c r="E210">
        <f t="shared" si="36"/>
        <v>193</v>
      </c>
      <c r="F210">
        <f>F209+AE209</f>
        <v>5556052.1895635985</v>
      </c>
      <c r="G210">
        <f>F210-Q210</f>
        <v>0</v>
      </c>
      <c r="H210">
        <f t="shared" si="37"/>
        <v>0</v>
      </c>
      <c r="I210">
        <f>MAX(G210-P210,0)</f>
        <v>0</v>
      </c>
      <c r="J210">
        <f t="shared" si="38"/>
        <v>0</v>
      </c>
      <c r="K210">
        <f t="shared" si="39"/>
        <v>0</v>
      </c>
      <c r="L210">
        <f>MIN($F$11,K210)</f>
        <v>0</v>
      </c>
      <c r="M210">
        <f>ABS(L210-K210)</f>
        <v>0</v>
      </c>
      <c r="N210">
        <f>IFERROR(M210/G210,0)</f>
        <v>0</v>
      </c>
      <c r="O210">
        <f t="shared" si="40"/>
        <v>1</v>
      </c>
      <c r="P210">
        <f>IF(E210&gt;$F$6,VLOOKUP(E210-$F$6,E$17:G$558,3,FALSE),0)</f>
        <v>0</v>
      </c>
      <c r="Q210">
        <f>IF(E210&gt;$F$7,VLOOKUP(E210-$F$7,E$17:F$558,2,FALSE),0)</f>
        <v>5556052.1895635985</v>
      </c>
      <c r="R210">
        <f t="shared" si="45"/>
        <v>0</v>
      </c>
      <c r="S210">
        <f t="shared" si="41"/>
        <v>0</v>
      </c>
      <c r="T210">
        <f t="shared" si="42"/>
        <v>0</v>
      </c>
      <c r="U210">
        <f t="shared" si="46"/>
        <v>23642.592273581566</v>
      </c>
      <c r="V210">
        <f t="shared" si="47"/>
        <v>5532409.5972900186</v>
      </c>
      <c r="W210">
        <f t="shared" si="43"/>
        <v>5444931.1457723267</v>
      </c>
      <c r="X210">
        <f>$F$5-F210</f>
        <v>2443947.8104364015</v>
      </c>
      <c r="Y210">
        <f t="shared" si="44"/>
        <v>7976357.4077264182</v>
      </c>
      <c r="Z210">
        <f>Y210-F210-Q210</f>
        <v>-3135746.9714007787</v>
      </c>
      <c r="AA210">
        <f t="shared" si="48"/>
        <v>-0.39313019854943942</v>
      </c>
      <c r="AB210" t="e">
        <f>#REF!</f>
        <v>#REF!</v>
      </c>
      <c r="AC210">
        <f>$F$5-F210</f>
        <v>2443947.8104364015</v>
      </c>
      <c r="AD210" t="e">
        <f>AB210*P210</f>
        <v>#REF!</v>
      </c>
      <c r="AE210">
        <f>P210*$F$4*MAX(AA210,0)</f>
        <v>0</v>
      </c>
      <c r="AF210" s="1" t="e">
        <f>MAX(#REF!*AA210,0)</f>
        <v>#REF!</v>
      </c>
      <c r="AG210" t="e">
        <f t="shared" si="49"/>
        <v>#REF!</v>
      </c>
    </row>
    <row r="211" spans="4:33" x14ac:dyDescent="0.35">
      <c r="D211">
        <v>194</v>
      </c>
      <c r="E211">
        <f t="shared" ref="E211:E274" si="50">D211</f>
        <v>194</v>
      </c>
      <c r="F211">
        <f>F210+AE210</f>
        <v>5556052.1895635985</v>
      </c>
      <c r="G211">
        <f>F211-Q211</f>
        <v>0</v>
      </c>
      <c r="H211">
        <f t="shared" ref="H211:H274" si="51">IF(G211&gt;1,1,0)</f>
        <v>0</v>
      </c>
      <c r="I211">
        <f>MAX(G211-P211,0)</f>
        <v>0</v>
      </c>
      <c r="J211">
        <f t="shared" ref="J211:J274" si="52">G211*(1-$F$10)</f>
        <v>0</v>
      </c>
      <c r="K211">
        <f t="shared" ref="K211:K274" si="53">G211*$F$10</f>
        <v>0</v>
      </c>
      <c r="L211">
        <f>MIN($F$11,K211)</f>
        <v>0</v>
      </c>
      <c r="M211">
        <f>ABS(L211-K211)</f>
        <v>0</v>
      </c>
      <c r="N211">
        <f>IFERROR(M211/G211,0)</f>
        <v>0</v>
      </c>
      <c r="O211">
        <f t="shared" ref="O211:O274" si="54">1-N211</f>
        <v>1</v>
      </c>
      <c r="P211">
        <f>IF(E211&gt;$F$6,VLOOKUP(E211-$F$6,E$17:G$558,3,FALSE),0)</f>
        <v>0</v>
      </c>
      <c r="Q211">
        <f>IF(E211&gt;$F$7,VLOOKUP(E211-$F$7,E$17:F$558,2,FALSE),0)</f>
        <v>5556052.1895635985</v>
      </c>
      <c r="R211">
        <f t="shared" si="45"/>
        <v>0</v>
      </c>
      <c r="S211">
        <f t="shared" ref="S211:S274" si="55">MIN(R211*$F$10,$F$11)*$F$8+MAX($F$10*R211-$F$11,0)*$F$9</f>
        <v>0</v>
      </c>
      <c r="T211">
        <f t="shared" ref="T211:T274" si="56">R211-S211</f>
        <v>0</v>
      </c>
      <c r="U211">
        <f t="shared" si="46"/>
        <v>23642.592273581566</v>
      </c>
      <c r="V211">
        <f t="shared" si="47"/>
        <v>5532409.5972900186</v>
      </c>
      <c r="W211">
        <f t="shared" ref="W211:W274" si="57">Q211*(1-$F$8)</f>
        <v>5444931.1457723267</v>
      </c>
      <c r="X211">
        <f>$F$5-F211</f>
        <v>2443947.8104364015</v>
      </c>
      <c r="Y211">
        <f t="shared" ref="Y211:Y274" si="58">$F$5-U211</f>
        <v>7976357.4077264182</v>
      </c>
      <c r="Z211">
        <f>Y211-F211-Q211</f>
        <v>-3135746.9714007787</v>
      </c>
      <c r="AA211">
        <f t="shared" si="48"/>
        <v>-0.39313019854943942</v>
      </c>
      <c r="AB211" t="e">
        <f>#REF!</f>
        <v>#REF!</v>
      </c>
      <c r="AC211">
        <f>$F$5-F211</f>
        <v>2443947.8104364015</v>
      </c>
      <c r="AD211" t="e">
        <f>AB211*P211</f>
        <v>#REF!</v>
      </c>
      <c r="AE211">
        <f>P211*$F$4*MAX(AA211,0)</f>
        <v>0</v>
      </c>
      <c r="AF211" s="1" t="e">
        <f>MAX(#REF!*AA211,0)</f>
        <v>#REF!</v>
      </c>
      <c r="AG211" t="e">
        <f t="shared" si="49"/>
        <v>#REF!</v>
      </c>
    </row>
    <row r="212" spans="4:33" x14ac:dyDescent="0.35">
      <c r="D212">
        <v>195</v>
      </c>
      <c r="E212">
        <f t="shared" si="50"/>
        <v>195</v>
      </c>
      <c r="F212">
        <f>F211+AE211</f>
        <v>5556052.1895635985</v>
      </c>
      <c r="G212">
        <f>F212-Q212</f>
        <v>0</v>
      </c>
      <c r="H212">
        <f t="shared" si="51"/>
        <v>0</v>
      </c>
      <c r="I212">
        <f>MAX(G212-P212,0)</f>
        <v>0</v>
      </c>
      <c r="J212">
        <f t="shared" si="52"/>
        <v>0</v>
      </c>
      <c r="K212">
        <f t="shared" si="53"/>
        <v>0</v>
      </c>
      <c r="L212">
        <f>MIN($F$11,K212)</f>
        <v>0</v>
      </c>
      <c r="M212">
        <f>ABS(L212-K212)</f>
        <v>0</v>
      </c>
      <c r="N212">
        <f>IFERROR(M212/G212,0)</f>
        <v>0</v>
      </c>
      <c r="O212">
        <f t="shared" si="54"/>
        <v>1</v>
      </c>
      <c r="P212">
        <f>IF(E212&gt;$F$6,VLOOKUP(E212-$F$6,E$17:G$558,3,FALSE),0)</f>
        <v>0</v>
      </c>
      <c r="Q212">
        <f>IF(E212&gt;$F$7,VLOOKUP(E212-$F$7,E$17:F$558,2,FALSE),0)</f>
        <v>5556052.1895635985</v>
      </c>
      <c r="R212">
        <f t="shared" ref="R212:R275" si="59">Q212-Q211</f>
        <v>0</v>
      </c>
      <c r="S212">
        <f t="shared" si="55"/>
        <v>0</v>
      </c>
      <c r="T212">
        <f t="shared" si="56"/>
        <v>0</v>
      </c>
      <c r="U212">
        <f t="shared" ref="U212:U275" si="60">U211+S212</f>
        <v>23642.592273581566</v>
      </c>
      <c r="V212">
        <f t="shared" ref="V212:V275" si="61">V211+T212</f>
        <v>5532409.5972900186</v>
      </c>
      <c r="W212">
        <f t="shared" si="57"/>
        <v>5444931.1457723267</v>
      </c>
      <c r="X212">
        <f>$F$5-F212</f>
        <v>2443947.8104364015</v>
      </c>
      <c r="Y212">
        <f t="shared" si="58"/>
        <v>7976357.4077264182</v>
      </c>
      <c r="Z212">
        <f>Y212-F212-Q212</f>
        <v>-3135746.9714007787</v>
      </c>
      <c r="AA212">
        <f t="shared" si="48"/>
        <v>-0.39313019854943942</v>
      </c>
      <c r="AB212" t="e">
        <f>#REF!</f>
        <v>#REF!</v>
      </c>
      <c r="AC212">
        <f>$F$5-F212</f>
        <v>2443947.8104364015</v>
      </c>
      <c r="AD212" t="e">
        <f>AB212*P212</f>
        <v>#REF!</v>
      </c>
      <c r="AE212">
        <f>P212*$F$4*MAX(AA212,0)</f>
        <v>0</v>
      </c>
      <c r="AF212" s="1" t="e">
        <f>MAX(#REF!*AA212,0)</f>
        <v>#REF!</v>
      </c>
      <c r="AG212" t="e">
        <f t="shared" si="49"/>
        <v>#REF!</v>
      </c>
    </row>
    <row r="213" spans="4:33" x14ac:dyDescent="0.35">
      <c r="D213">
        <v>196</v>
      </c>
      <c r="E213">
        <f t="shared" si="50"/>
        <v>196</v>
      </c>
      <c r="F213">
        <f>F212+AE212</f>
        <v>5556052.1895635985</v>
      </c>
      <c r="G213">
        <f>F213-Q213</f>
        <v>0</v>
      </c>
      <c r="H213">
        <f t="shared" si="51"/>
        <v>0</v>
      </c>
      <c r="I213">
        <f>MAX(G213-P213,0)</f>
        <v>0</v>
      </c>
      <c r="J213">
        <f t="shared" si="52"/>
        <v>0</v>
      </c>
      <c r="K213">
        <f t="shared" si="53"/>
        <v>0</v>
      </c>
      <c r="L213">
        <f>MIN($F$11,K213)</f>
        <v>0</v>
      </c>
      <c r="M213">
        <f>ABS(L213-K213)</f>
        <v>0</v>
      </c>
      <c r="N213">
        <f>IFERROR(M213/G213,0)</f>
        <v>0</v>
      </c>
      <c r="O213">
        <f t="shared" si="54"/>
        <v>1</v>
      </c>
      <c r="P213">
        <f>IF(E213&gt;$F$6,VLOOKUP(E213-$F$6,E$17:G$558,3,FALSE),0)</f>
        <v>0</v>
      </c>
      <c r="Q213">
        <f>IF(E213&gt;$F$7,VLOOKUP(E213-$F$7,E$17:F$558,2,FALSE),0)</f>
        <v>5556052.1895635985</v>
      </c>
      <c r="R213">
        <f t="shared" si="59"/>
        <v>0</v>
      </c>
      <c r="S213">
        <f t="shared" si="55"/>
        <v>0</v>
      </c>
      <c r="T213">
        <f t="shared" si="56"/>
        <v>0</v>
      </c>
      <c r="U213">
        <f t="shared" si="60"/>
        <v>23642.592273581566</v>
      </c>
      <c r="V213">
        <f t="shared" si="61"/>
        <v>5532409.5972900186</v>
      </c>
      <c r="W213">
        <f t="shared" si="57"/>
        <v>5444931.1457723267</v>
      </c>
      <c r="X213">
        <f>$F$5-F213</f>
        <v>2443947.8104364015</v>
      </c>
      <c r="Y213">
        <f t="shared" si="58"/>
        <v>7976357.4077264182</v>
      </c>
      <c r="Z213">
        <f>Y213-F213-Q213</f>
        <v>-3135746.9714007787</v>
      </c>
      <c r="AA213">
        <f t="shared" si="48"/>
        <v>-0.39313019854943942</v>
      </c>
      <c r="AB213" t="e">
        <f>#REF!</f>
        <v>#REF!</v>
      </c>
      <c r="AC213">
        <f>$F$5-F213</f>
        <v>2443947.8104364015</v>
      </c>
      <c r="AD213" t="e">
        <f>AB213*P213</f>
        <v>#REF!</v>
      </c>
      <c r="AE213">
        <f>P213*$F$4*MAX(AA213,0)</f>
        <v>0</v>
      </c>
      <c r="AF213" s="1" t="e">
        <f>MAX(#REF!*AA213,0)</f>
        <v>#REF!</v>
      </c>
      <c r="AG213" t="e">
        <f t="shared" si="49"/>
        <v>#REF!</v>
      </c>
    </row>
    <row r="214" spans="4:33" x14ac:dyDescent="0.35">
      <c r="D214">
        <v>197</v>
      </c>
      <c r="E214">
        <f t="shared" si="50"/>
        <v>197</v>
      </c>
      <c r="F214">
        <f>F213+AE213</f>
        <v>5556052.1895635985</v>
      </c>
      <c r="G214">
        <f>F214-Q214</f>
        <v>0</v>
      </c>
      <c r="H214">
        <f t="shared" si="51"/>
        <v>0</v>
      </c>
      <c r="I214">
        <f>MAX(G214-P214,0)</f>
        <v>0</v>
      </c>
      <c r="J214">
        <f t="shared" si="52"/>
        <v>0</v>
      </c>
      <c r="K214">
        <f t="shared" si="53"/>
        <v>0</v>
      </c>
      <c r="L214">
        <f>MIN($F$11,K214)</f>
        <v>0</v>
      </c>
      <c r="M214">
        <f>ABS(L214-K214)</f>
        <v>0</v>
      </c>
      <c r="N214">
        <f>IFERROR(M214/G214,0)</f>
        <v>0</v>
      </c>
      <c r="O214">
        <f t="shared" si="54"/>
        <v>1</v>
      </c>
      <c r="P214">
        <f>IF(E214&gt;$F$6,VLOOKUP(E214-$F$6,E$17:G$558,3,FALSE),0)</f>
        <v>0</v>
      </c>
      <c r="Q214">
        <f>IF(E214&gt;$F$7,VLOOKUP(E214-$F$7,E$17:F$558,2,FALSE),0)</f>
        <v>5556052.1895635985</v>
      </c>
      <c r="R214">
        <f t="shared" si="59"/>
        <v>0</v>
      </c>
      <c r="S214">
        <f t="shared" si="55"/>
        <v>0</v>
      </c>
      <c r="T214">
        <f t="shared" si="56"/>
        <v>0</v>
      </c>
      <c r="U214">
        <f t="shared" si="60"/>
        <v>23642.592273581566</v>
      </c>
      <c r="V214">
        <f t="shared" si="61"/>
        <v>5532409.5972900186</v>
      </c>
      <c r="W214">
        <f t="shared" si="57"/>
        <v>5444931.1457723267</v>
      </c>
      <c r="X214">
        <f>$F$5-F214</f>
        <v>2443947.8104364015</v>
      </c>
      <c r="Y214">
        <f t="shared" si="58"/>
        <v>7976357.4077264182</v>
      </c>
      <c r="Z214">
        <f>Y214-F214-Q214</f>
        <v>-3135746.9714007787</v>
      </c>
      <c r="AA214">
        <f t="shared" si="48"/>
        <v>-0.39313019854943942</v>
      </c>
      <c r="AB214" t="e">
        <f>#REF!</f>
        <v>#REF!</v>
      </c>
      <c r="AC214">
        <f>$F$5-F214</f>
        <v>2443947.8104364015</v>
      </c>
      <c r="AD214" t="e">
        <f>AB214*P214</f>
        <v>#REF!</v>
      </c>
      <c r="AE214">
        <f>P214*$F$4*MAX(AA214,0)</f>
        <v>0</v>
      </c>
      <c r="AF214" s="1" t="e">
        <f>MAX(#REF!*AA214,0)</f>
        <v>#REF!</v>
      </c>
      <c r="AG214" t="e">
        <f t="shared" si="49"/>
        <v>#REF!</v>
      </c>
    </row>
    <row r="215" spans="4:33" x14ac:dyDescent="0.35">
      <c r="D215">
        <v>198</v>
      </c>
      <c r="E215">
        <f t="shared" si="50"/>
        <v>198</v>
      </c>
      <c r="F215">
        <f>F214+AE214</f>
        <v>5556052.1895635985</v>
      </c>
      <c r="G215">
        <f>F215-Q215</f>
        <v>0</v>
      </c>
      <c r="H215">
        <f t="shared" si="51"/>
        <v>0</v>
      </c>
      <c r="I215">
        <f>MAX(G215-P215,0)</f>
        <v>0</v>
      </c>
      <c r="J215">
        <f t="shared" si="52"/>
        <v>0</v>
      </c>
      <c r="K215">
        <f t="shared" si="53"/>
        <v>0</v>
      </c>
      <c r="L215">
        <f>MIN($F$11,K215)</f>
        <v>0</v>
      </c>
      <c r="M215">
        <f>ABS(L215-K215)</f>
        <v>0</v>
      </c>
      <c r="N215">
        <f>IFERROR(M215/G215,0)</f>
        <v>0</v>
      </c>
      <c r="O215">
        <f t="shared" si="54"/>
        <v>1</v>
      </c>
      <c r="P215">
        <f>IF(E215&gt;$F$6,VLOOKUP(E215-$F$6,E$17:G$558,3,FALSE),0)</f>
        <v>0</v>
      </c>
      <c r="Q215">
        <f>IF(E215&gt;$F$7,VLOOKUP(E215-$F$7,E$17:F$558,2,FALSE),0)</f>
        <v>5556052.1895635985</v>
      </c>
      <c r="R215">
        <f t="shared" si="59"/>
        <v>0</v>
      </c>
      <c r="S215">
        <f t="shared" si="55"/>
        <v>0</v>
      </c>
      <c r="T215">
        <f t="shared" si="56"/>
        <v>0</v>
      </c>
      <c r="U215">
        <f t="shared" si="60"/>
        <v>23642.592273581566</v>
      </c>
      <c r="V215">
        <f t="shared" si="61"/>
        <v>5532409.5972900186</v>
      </c>
      <c r="W215">
        <f t="shared" si="57"/>
        <v>5444931.1457723267</v>
      </c>
      <c r="X215">
        <f>$F$5-F215</f>
        <v>2443947.8104364015</v>
      </c>
      <c r="Y215">
        <f t="shared" si="58"/>
        <v>7976357.4077264182</v>
      </c>
      <c r="Z215">
        <f>Y215-F215-Q215</f>
        <v>-3135746.9714007787</v>
      </c>
      <c r="AA215">
        <f t="shared" si="48"/>
        <v>-0.39313019854943942</v>
      </c>
      <c r="AB215" t="e">
        <f>#REF!</f>
        <v>#REF!</v>
      </c>
      <c r="AC215">
        <f>$F$5-F215</f>
        <v>2443947.8104364015</v>
      </c>
      <c r="AD215" t="e">
        <f>AB215*P215</f>
        <v>#REF!</v>
      </c>
      <c r="AE215">
        <f>P215*$F$4*MAX(AA215,0)</f>
        <v>0</v>
      </c>
      <c r="AF215" s="1" t="e">
        <f>MAX(#REF!*AA215,0)</f>
        <v>#REF!</v>
      </c>
      <c r="AG215" t="e">
        <f t="shared" si="49"/>
        <v>#REF!</v>
      </c>
    </row>
    <row r="216" spans="4:33" x14ac:dyDescent="0.35">
      <c r="D216">
        <v>199</v>
      </c>
      <c r="E216">
        <f t="shared" si="50"/>
        <v>199</v>
      </c>
      <c r="F216">
        <f>F215+AE215</f>
        <v>5556052.1895635985</v>
      </c>
      <c r="G216">
        <f>F216-Q216</f>
        <v>0</v>
      </c>
      <c r="H216">
        <f t="shared" si="51"/>
        <v>0</v>
      </c>
      <c r="I216">
        <f>MAX(G216-P216,0)</f>
        <v>0</v>
      </c>
      <c r="J216">
        <f t="shared" si="52"/>
        <v>0</v>
      </c>
      <c r="K216">
        <f t="shared" si="53"/>
        <v>0</v>
      </c>
      <c r="L216">
        <f>MIN($F$11,K216)</f>
        <v>0</v>
      </c>
      <c r="M216">
        <f>ABS(L216-K216)</f>
        <v>0</v>
      </c>
      <c r="N216">
        <f>IFERROR(M216/G216,0)</f>
        <v>0</v>
      </c>
      <c r="O216">
        <f t="shared" si="54"/>
        <v>1</v>
      </c>
      <c r="P216">
        <f>IF(E216&gt;$F$6,VLOOKUP(E216-$F$6,E$17:G$558,3,FALSE),0)</f>
        <v>0</v>
      </c>
      <c r="Q216">
        <f>IF(E216&gt;$F$7,VLOOKUP(E216-$F$7,E$17:F$558,2,FALSE),0)</f>
        <v>5556052.1895635985</v>
      </c>
      <c r="R216">
        <f t="shared" si="59"/>
        <v>0</v>
      </c>
      <c r="S216">
        <f t="shared" si="55"/>
        <v>0</v>
      </c>
      <c r="T216">
        <f t="shared" si="56"/>
        <v>0</v>
      </c>
      <c r="U216">
        <f t="shared" si="60"/>
        <v>23642.592273581566</v>
      </c>
      <c r="V216">
        <f t="shared" si="61"/>
        <v>5532409.5972900186</v>
      </c>
      <c r="W216">
        <f t="shared" si="57"/>
        <v>5444931.1457723267</v>
      </c>
      <c r="X216">
        <f>$F$5-F216</f>
        <v>2443947.8104364015</v>
      </c>
      <c r="Y216">
        <f t="shared" si="58"/>
        <v>7976357.4077264182</v>
      </c>
      <c r="Z216">
        <f>Y216-F216-Q216</f>
        <v>-3135746.9714007787</v>
      </c>
      <c r="AA216">
        <f t="shared" si="48"/>
        <v>-0.39313019854943942</v>
      </c>
      <c r="AB216" t="e">
        <f>#REF!</f>
        <v>#REF!</v>
      </c>
      <c r="AC216">
        <f>$F$5-F216</f>
        <v>2443947.8104364015</v>
      </c>
      <c r="AD216" t="e">
        <f>AB216*P216</f>
        <v>#REF!</v>
      </c>
      <c r="AE216">
        <f>P216*$F$4*MAX(AA216,0)</f>
        <v>0</v>
      </c>
      <c r="AF216" s="1" t="e">
        <f>MAX(#REF!*AA216,0)</f>
        <v>#REF!</v>
      </c>
      <c r="AG216" t="e">
        <f t="shared" si="49"/>
        <v>#REF!</v>
      </c>
    </row>
    <row r="217" spans="4:33" x14ac:dyDescent="0.35">
      <c r="D217">
        <v>200</v>
      </c>
      <c r="E217">
        <f t="shared" si="50"/>
        <v>200</v>
      </c>
      <c r="F217">
        <f>F216+AE216</f>
        <v>5556052.1895635985</v>
      </c>
      <c r="G217">
        <f>F217-Q217</f>
        <v>0</v>
      </c>
      <c r="H217">
        <f t="shared" si="51"/>
        <v>0</v>
      </c>
      <c r="I217">
        <f>MAX(G217-P217,0)</f>
        <v>0</v>
      </c>
      <c r="J217">
        <f t="shared" si="52"/>
        <v>0</v>
      </c>
      <c r="K217">
        <f t="shared" si="53"/>
        <v>0</v>
      </c>
      <c r="L217">
        <f>MIN($F$11,K217)</f>
        <v>0</v>
      </c>
      <c r="M217">
        <f>ABS(L217-K217)</f>
        <v>0</v>
      </c>
      <c r="N217">
        <f>IFERROR(M217/G217,0)</f>
        <v>0</v>
      </c>
      <c r="O217">
        <f t="shared" si="54"/>
        <v>1</v>
      </c>
      <c r="P217">
        <f>IF(E217&gt;$F$6,VLOOKUP(E217-$F$6,E$17:G$558,3,FALSE),0)</f>
        <v>0</v>
      </c>
      <c r="Q217">
        <f>IF(E217&gt;$F$7,VLOOKUP(E217-$F$7,E$17:F$558,2,FALSE),0)</f>
        <v>5556052.1895635985</v>
      </c>
      <c r="R217">
        <f t="shared" si="59"/>
        <v>0</v>
      </c>
      <c r="S217">
        <f t="shared" si="55"/>
        <v>0</v>
      </c>
      <c r="T217">
        <f t="shared" si="56"/>
        <v>0</v>
      </c>
      <c r="U217">
        <f t="shared" si="60"/>
        <v>23642.592273581566</v>
      </c>
      <c r="V217">
        <f t="shared" si="61"/>
        <v>5532409.5972900186</v>
      </c>
      <c r="W217">
        <f t="shared" si="57"/>
        <v>5444931.1457723267</v>
      </c>
      <c r="X217">
        <f>$F$5-F217</f>
        <v>2443947.8104364015</v>
      </c>
      <c r="Y217">
        <f t="shared" si="58"/>
        <v>7976357.4077264182</v>
      </c>
      <c r="Z217">
        <f>Y217-F217-Q217</f>
        <v>-3135746.9714007787</v>
      </c>
      <c r="AA217">
        <f t="shared" si="48"/>
        <v>-0.39313019854943942</v>
      </c>
      <c r="AB217" t="e">
        <f>#REF!</f>
        <v>#REF!</v>
      </c>
      <c r="AC217">
        <f>$F$5-F217</f>
        <v>2443947.8104364015</v>
      </c>
      <c r="AD217" t="e">
        <f>AB217*P217</f>
        <v>#REF!</v>
      </c>
      <c r="AE217">
        <f>P217*$F$4*MAX(AA217,0)</f>
        <v>0</v>
      </c>
      <c r="AF217" s="1" t="e">
        <f>MAX(#REF!*AA217,0)</f>
        <v>#REF!</v>
      </c>
      <c r="AG217" t="e">
        <f t="shared" si="49"/>
        <v>#REF!</v>
      </c>
    </row>
    <row r="218" spans="4:33" x14ac:dyDescent="0.35">
      <c r="D218">
        <v>201</v>
      </c>
      <c r="E218">
        <f t="shared" si="50"/>
        <v>201</v>
      </c>
      <c r="F218">
        <f>F217+AE217</f>
        <v>5556052.1895635985</v>
      </c>
      <c r="G218">
        <f>F218-Q218</f>
        <v>0</v>
      </c>
      <c r="H218">
        <f t="shared" si="51"/>
        <v>0</v>
      </c>
      <c r="I218">
        <f>MAX(G218-P218,0)</f>
        <v>0</v>
      </c>
      <c r="J218">
        <f t="shared" si="52"/>
        <v>0</v>
      </c>
      <c r="K218">
        <f t="shared" si="53"/>
        <v>0</v>
      </c>
      <c r="L218">
        <f>MIN($F$11,K218)</f>
        <v>0</v>
      </c>
      <c r="M218">
        <f>ABS(L218-K218)</f>
        <v>0</v>
      </c>
      <c r="N218">
        <f>IFERROR(M218/G218,0)</f>
        <v>0</v>
      </c>
      <c r="O218">
        <f t="shared" si="54"/>
        <v>1</v>
      </c>
      <c r="P218">
        <f>IF(E218&gt;$F$6,VLOOKUP(E218-$F$6,E$17:G$558,3,FALSE),0)</f>
        <v>0</v>
      </c>
      <c r="Q218">
        <f>IF(E218&gt;$F$7,VLOOKUP(E218-$F$7,E$17:F$558,2,FALSE),0)</f>
        <v>5556052.1895635985</v>
      </c>
      <c r="R218">
        <f t="shared" si="59"/>
        <v>0</v>
      </c>
      <c r="S218">
        <f t="shared" si="55"/>
        <v>0</v>
      </c>
      <c r="T218">
        <f t="shared" si="56"/>
        <v>0</v>
      </c>
      <c r="U218">
        <f t="shared" si="60"/>
        <v>23642.592273581566</v>
      </c>
      <c r="V218">
        <f t="shared" si="61"/>
        <v>5532409.5972900186</v>
      </c>
      <c r="W218">
        <f t="shared" si="57"/>
        <v>5444931.1457723267</v>
      </c>
      <c r="X218">
        <f>$F$5-F218</f>
        <v>2443947.8104364015</v>
      </c>
      <c r="Y218">
        <f t="shared" si="58"/>
        <v>7976357.4077264182</v>
      </c>
      <c r="Z218">
        <f>Y218-F218-Q218</f>
        <v>-3135746.9714007787</v>
      </c>
      <c r="AA218">
        <f t="shared" si="48"/>
        <v>-0.39313019854943942</v>
      </c>
      <c r="AB218" t="e">
        <f>#REF!</f>
        <v>#REF!</v>
      </c>
      <c r="AC218">
        <f>$F$5-F218</f>
        <v>2443947.8104364015</v>
      </c>
      <c r="AD218" t="e">
        <f>AB218*P218</f>
        <v>#REF!</v>
      </c>
      <c r="AE218">
        <f>P218*$F$4*MAX(AA218,0)</f>
        <v>0</v>
      </c>
      <c r="AF218" s="1" t="e">
        <f>MAX(#REF!*AA218,0)</f>
        <v>#REF!</v>
      </c>
      <c r="AG218" t="e">
        <f t="shared" si="49"/>
        <v>#REF!</v>
      </c>
    </row>
    <row r="219" spans="4:33" x14ac:dyDescent="0.35">
      <c r="D219">
        <v>202</v>
      </c>
      <c r="E219">
        <f t="shared" si="50"/>
        <v>202</v>
      </c>
      <c r="F219">
        <f>F218+AE218</f>
        <v>5556052.1895635985</v>
      </c>
      <c r="G219">
        <f>F219-Q219</f>
        <v>0</v>
      </c>
      <c r="H219">
        <f t="shared" si="51"/>
        <v>0</v>
      </c>
      <c r="I219">
        <f>MAX(G219-P219,0)</f>
        <v>0</v>
      </c>
      <c r="J219">
        <f t="shared" si="52"/>
        <v>0</v>
      </c>
      <c r="K219">
        <f t="shared" si="53"/>
        <v>0</v>
      </c>
      <c r="L219">
        <f>MIN($F$11,K219)</f>
        <v>0</v>
      </c>
      <c r="M219">
        <f>ABS(L219-K219)</f>
        <v>0</v>
      </c>
      <c r="N219">
        <f>IFERROR(M219/G219,0)</f>
        <v>0</v>
      </c>
      <c r="O219">
        <f t="shared" si="54"/>
        <v>1</v>
      </c>
      <c r="P219">
        <f>IF(E219&gt;$F$6,VLOOKUP(E219-$F$6,E$17:G$558,3,FALSE),0)</f>
        <v>0</v>
      </c>
      <c r="Q219">
        <f>IF(E219&gt;$F$7,VLOOKUP(E219-$F$7,E$17:F$558,2,FALSE),0)</f>
        <v>5556052.1895635985</v>
      </c>
      <c r="R219">
        <f t="shared" si="59"/>
        <v>0</v>
      </c>
      <c r="S219">
        <f t="shared" si="55"/>
        <v>0</v>
      </c>
      <c r="T219">
        <f t="shared" si="56"/>
        <v>0</v>
      </c>
      <c r="U219">
        <f t="shared" si="60"/>
        <v>23642.592273581566</v>
      </c>
      <c r="V219">
        <f t="shared" si="61"/>
        <v>5532409.5972900186</v>
      </c>
      <c r="W219">
        <f t="shared" si="57"/>
        <v>5444931.1457723267</v>
      </c>
      <c r="X219">
        <f>$F$5-F219</f>
        <v>2443947.8104364015</v>
      </c>
      <c r="Y219">
        <f t="shared" si="58"/>
        <v>7976357.4077264182</v>
      </c>
      <c r="Z219">
        <f>Y219-F219-Q219</f>
        <v>-3135746.9714007787</v>
      </c>
      <c r="AA219">
        <f t="shared" si="48"/>
        <v>-0.39313019854943942</v>
      </c>
      <c r="AB219" t="e">
        <f>#REF!</f>
        <v>#REF!</v>
      </c>
      <c r="AC219">
        <f>$F$5-F219</f>
        <v>2443947.8104364015</v>
      </c>
      <c r="AD219" t="e">
        <f>AB219*P219</f>
        <v>#REF!</v>
      </c>
      <c r="AE219">
        <f>P219*$F$4*MAX(AA219,0)</f>
        <v>0</v>
      </c>
      <c r="AF219" s="1" t="e">
        <f>MAX(#REF!*AA219,0)</f>
        <v>#REF!</v>
      </c>
      <c r="AG219" t="e">
        <f t="shared" si="49"/>
        <v>#REF!</v>
      </c>
    </row>
    <row r="220" spans="4:33" x14ac:dyDescent="0.35">
      <c r="D220">
        <v>203</v>
      </c>
      <c r="E220">
        <f t="shared" si="50"/>
        <v>203</v>
      </c>
      <c r="F220">
        <f>F219+AE219</f>
        <v>5556052.1895635985</v>
      </c>
      <c r="G220">
        <f>F220-Q220</f>
        <v>0</v>
      </c>
      <c r="H220">
        <f t="shared" si="51"/>
        <v>0</v>
      </c>
      <c r="I220">
        <f>MAX(G220-P220,0)</f>
        <v>0</v>
      </c>
      <c r="J220">
        <f t="shared" si="52"/>
        <v>0</v>
      </c>
      <c r="K220">
        <f t="shared" si="53"/>
        <v>0</v>
      </c>
      <c r="L220">
        <f>MIN($F$11,K220)</f>
        <v>0</v>
      </c>
      <c r="M220">
        <f>ABS(L220-K220)</f>
        <v>0</v>
      </c>
      <c r="N220">
        <f>IFERROR(M220/G220,0)</f>
        <v>0</v>
      </c>
      <c r="O220">
        <f t="shared" si="54"/>
        <v>1</v>
      </c>
      <c r="P220">
        <f>IF(E220&gt;$F$6,VLOOKUP(E220-$F$6,E$17:G$558,3,FALSE),0)</f>
        <v>0</v>
      </c>
      <c r="Q220">
        <f>IF(E220&gt;$F$7,VLOOKUP(E220-$F$7,E$17:F$558,2,FALSE),0)</f>
        <v>5556052.1895635985</v>
      </c>
      <c r="R220">
        <f t="shared" si="59"/>
        <v>0</v>
      </c>
      <c r="S220">
        <f t="shared" si="55"/>
        <v>0</v>
      </c>
      <c r="T220">
        <f t="shared" si="56"/>
        <v>0</v>
      </c>
      <c r="U220">
        <f t="shared" si="60"/>
        <v>23642.592273581566</v>
      </c>
      <c r="V220">
        <f t="shared" si="61"/>
        <v>5532409.5972900186</v>
      </c>
      <c r="W220">
        <f t="shared" si="57"/>
        <v>5444931.1457723267</v>
      </c>
      <c r="X220">
        <f>$F$5-F220</f>
        <v>2443947.8104364015</v>
      </c>
      <c r="Y220">
        <f t="shared" si="58"/>
        <v>7976357.4077264182</v>
      </c>
      <c r="Z220">
        <f>Y220-F220-Q220</f>
        <v>-3135746.9714007787</v>
      </c>
      <c r="AA220">
        <f t="shared" si="48"/>
        <v>-0.39313019854943942</v>
      </c>
      <c r="AB220" t="e">
        <f>#REF!</f>
        <v>#REF!</v>
      </c>
      <c r="AC220">
        <f>$F$5-F220</f>
        <v>2443947.8104364015</v>
      </c>
      <c r="AD220" t="e">
        <f>AB220*P220</f>
        <v>#REF!</v>
      </c>
      <c r="AE220">
        <f>P220*$F$4*MAX(AA220,0)</f>
        <v>0</v>
      </c>
      <c r="AF220" s="1" t="e">
        <f>MAX(#REF!*AA220,0)</f>
        <v>#REF!</v>
      </c>
      <c r="AG220" t="e">
        <f t="shared" si="49"/>
        <v>#REF!</v>
      </c>
    </row>
    <row r="221" spans="4:33" x14ac:dyDescent="0.35">
      <c r="D221">
        <v>204</v>
      </c>
      <c r="E221">
        <f t="shared" si="50"/>
        <v>204</v>
      </c>
      <c r="F221">
        <f>F220+AE220</f>
        <v>5556052.1895635985</v>
      </c>
      <c r="G221">
        <f>F221-Q221</f>
        <v>0</v>
      </c>
      <c r="H221">
        <f t="shared" si="51"/>
        <v>0</v>
      </c>
      <c r="I221">
        <f>MAX(G221-P221,0)</f>
        <v>0</v>
      </c>
      <c r="J221">
        <f t="shared" si="52"/>
        <v>0</v>
      </c>
      <c r="K221">
        <f t="shared" si="53"/>
        <v>0</v>
      </c>
      <c r="L221">
        <f>MIN($F$11,K221)</f>
        <v>0</v>
      </c>
      <c r="M221">
        <f>ABS(L221-K221)</f>
        <v>0</v>
      </c>
      <c r="N221">
        <f>IFERROR(M221/G221,0)</f>
        <v>0</v>
      </c>
      <c r="O221">
        <f t="shared" si="54"/>
        <v>1</v>
      </c>
      <c r="P221">
        <f>IF(E221&gt;$F$6,VLOOKUP(E221-$F$6,E$17:G$558,3,FALSE),0)</f>
        <v>0</v>
      </c>
      <c r="Q221">
        <f>IF(E221&gt;$F$7,VLOOKUP(E221-$F$7,E$17:F$558,2,FALSE),0)</f>
        <v>5556052.1895635985</v>
      </c>
      <c r="R221">
        <f t="shared" si="59"/>
        <v>0</v>
      </c>
      <c r="S221">
        <f t="shared" si="55"/>
        <v>0</v>
      </c>
      <c r="T221">
        <f t="shared" si="56"/>
        <v>0</v>
      </c>
      <c r="U221">
        <f t="shared" si="60"/>
        <v>23642.592273581566</v>
      </c>
      <c r="V221">
        <f t="shared" si="61"/>
        <v>5532409.5972900186</v>
      </c>
      <c r="W221">
        <f t="shared" si="57"/>
        <v>5444931.1457723267</v>
      </c>
      <c r="X221">
        <f>$F$5-F221</f>
        <v>2443947.8104364015</v>
      </c>
      <c r="Y221">
        <f t="shared" si="58"/>
        <v>7976357.4077264182</v>
      </c>
      <c r="Z221">
        <f>Y221-F221-Q221</f>
        <v>-3135746.9714007787</v>
      </c>
      <c r="AA221">
        <f t="shared" si="48"/>
        <v>-0.39313019854943942</v>
      </c>
      <c r="AB221" t="e">
        <f>#REF!</f>
        <v>#REF!</v>
      </c>
      <c r="AC221">
        <f>$F$5-F221</f>
        <v>2443947.8104364015</v>
      </c>
      <c r="AD221" t="e">
        <f>AB221*P221</f>
        <v>#REF!</v>
      </c>
      <c r="AE221">
        <f>P221*$F$4*MAX(AA221,0)</f>
        <v>0</v>
      </c>
      <c r="AF221" s="1" t="e">
        <f>MAX(#REF!*AA221,0)</f>
        <v>#REF!</v>
      </c>
      <c r="AG221" t="e">
        <f t="shared" si="49"/>
        <v>#REF!</v>
      </c>
    </row>
    <row r="222" spans="4:33" x14ac:dyDescent="0.35">
      <c r="D222">
        <v>205</v>
      </c>
      <c r="E222">
        <f t="shared" si="50"/>
        <v>205</v>
      </c>
      <c r="F222">
        <f>F221+AE221</f>
        <v>5556052.1895635985</v>
      </c>
      <c r="G222">
        <f>F222-Q222</f>
        <v>0</v>
      </c>
      <c r="H222">
        <f t="shared" si="51"/>
        <v>0</v>
      </c>
      <c r="I222">
        <f>MAX(G222-P222,0)</f>
        <v>0</v>
      </c>
      <c r="J222">
        <f t="shared" si="52"/>
        <v>0</v>
      </c>
      <c r="K222">
        <f t="shared" si="53"/>
        <v>0</v>
      </c>
      <c r="L222">
        <f>MIN($F$11,K222)</f>
        <v>0</v>
      </c>
      <c r="M222">
        <f>ABS(L222-K222)</f>
        <v>0</v>
      </c>
      <c r="N222">
        <f>IFERROR(M222/G222,0)</f>
        <v>0</v>
      </c>
      <c r="O222">
        <f t="shared" si="54"/>
        <v>1</v>
      </c>
      <c r="P222">
        <f>IF(E222&gt;$F$6,VLOOKUP(E222-$F$6,E$17:G$558,3,FALSE),0)</f>
        <v>0</v>
      </c>
      <c r="Q222">
        <f>IF(E222&gt;$F$7,VLOOKUP(E222-$F$7,E$17:F$558,2,FALSE),0)</f>
        <v>5556052.1895635985</v>
      </c>
      <c r="R222">
        <f t="shared" si="59"/>
        <v>0</v>
      </c>
      <c r="S222">
        <f t="shared" si="55"/>
        <v>0</v>
      </c>
      <c r="T222">
        <f t="shared" si="56"/>
        <v>0</v>
      </c>
      <c r="U222">
        <f t="shared" si="60"/>
        <v>23642.592273581566</v>
      </c>
      <c r="V222">
        <f t="shared" si="61"/>
        <v>5532409.5972900186</v>
      </c>
      <c r="W222">
        <f t="shared" si="57"/>
        <v>5444931.1457723267</v>
      </c>
      <c r="X222">
        <f>$F$5-F222</f>
        <v>2443947.8104364015</v>
      </c>
      <c r="Y222">
        <f t="shared" si="58"/>
        <v>7976357.4077264182</v>
      </c>
      <c r="Z222">
        <f>Y222-F222-Q222</f>
        <v>-3135746.9714007787</v>
      </c>
      <c r="AA222">
        <f t="shared" ref="AA222:AA285" si="62">Z222/Y222</f>
        <v>-0.39313019854943942</v>
      </c>
      <c r="AB222" t="e">
        <f>#REF!</f>
        <v>#REF!</v>
      </c>
      <c r="AC222">
        <f>$F$5-F222</f>
        <v>2443947.8104364015</v>
      </c>
      <c r="AD222" t="e">
        <f>AB222*P222</f>
        <v>#REF!</v>
      </c>
      <c r="AE222">
        <f>P222*$F$4*MAX(AA222,0)</f>
        <v>0</v>
      </c>
      <c r="AF222" s="1" t="e">
        <f>MAX(#REF!*AA222,0)</f>
        <v>#REF!</v>
      </c>
      <c r="AG222" t="e">
        <f t="shared" ref="AG222:AG285" si="63">AD222*AF222</f>
        <v>#REF!</v>
      </c>
    </row>
    <row r="223" spans="4:33" x14ac:dyDescent="0.35">
      <c r="D223">
        <v>206</v>
      </c>
      <c r="E223">
        <f t="shared" si="50"/>
        <v>206</v>
      </c>
      <c r="F223">
        <f>F222+AE222</f>
        <v>5556052.1895635985</v>
      </c>
      <c r="G223">
        <f>F223-Q223</f>
        <v>0</v>
      </c>
      <c r="H223">
        <f t="shared" si="51"/>
        <v>0</v>
      </c>
      <c r="I223">
        <f>MAX(G223-P223,0)</f>
        <v>0</v>
      </c>
      <c r="J223">
        <f t="shared" si="52"/>
        <v>0</v>
      </c>
      <c r="K223">
        <f t="shared" si="53"/>
        <v>0</v>
      </c>
      <c r="L223">
        <f>MIN($F$11,K223)</f>
        <v>0</v>
      </c>
      <c r="M223">
        <f>ABS(L223-K223)</f>
        <v>0</v>
      </c>
      <c r="N223">
        <f>IFERROR(M223/G223,0)</f>
        <v>0</v>
      </c>
      <c r="O223">
        <f t="shared" si="54"/>
        <v>1</v>
      </c>
      <c r="P223">
        <f>IF(E223&gt;$F$6,VLOOKUP(E223-$F$6,E$17:G$558,3,FALSE),0)</f>
        <v>0</v>
      </c>
      <c r="Q223">
        <f>IF(E223&gt;$F$7,VLOOKUP(E223-$F$7,E$17:F$558,2,FALSE),0)</f>
        <v>5556052.1895635985</v>
      </c>
      <c r="R223">
        <f t="shared" si="59"/>
        <v>0</v>
      </c>
      <c r="S223">
        <f t="shared" si="55"/>
        <v>0</v>
      </c>
      <c r="T223">
        <f t="shared" si="56"/>
        <v>0</v>
      </c>
      <c r="U223">
        <f t="shared" si="60"/>
        <v>23642.592273581566</v>
      </c>
      <c r="V223">
        <f t="shared" si="61"/>
        <v>5532409.5972900186</v>
      </c>
      <c r="W223">
        <f t="shared" si="57"/>
        <v>5444931.1457723267</v>
      </c>
      <c r="X223">
        <f>$F$5-F223</f>
        <v>2443947.8104364015</v>
      </c>
      <c r="Y223">
        <f t="shared" si="58"/>
        <v>7976357.4077264182</v>
      </c>
      <c r="Z223">
        <f>Y223-F223-Q223</f>
        <v>-3135746.9714007787</v>
      </c>
      <c r="AA223">
        <f t="shared" si="62"/>
        <v>-0.39313019854943942</v>
      </c>
      <c r="AB223" t="e">
        <f>#REF!</f>
        <v>#REF!</v>
      </c>
      <c r="AC223">
        <f>$F$5-F223</f>
        <v>2443947.8104364015</v>
      </c>
      <c r="AD223" t="e">
        <f>AB223*P223</f>
        <v>#REF!</v>
      </c>
      <c r="AE223">
        <f>P223*$F$4*MAX(AA223,0)</f>
        <v>0</v>
      </c>
      <c r="AF223" s="1" t="e">
        <f>MAX(#REF!*AA223,0)</f>
        <v>#REF!</v>
      </c>
      <c r="AG223" t="e">
        <f t="shared" si="63"/>
        <v>#REF!</v>
      </c>
    </row>
    <row r="224" spans="4:33" x14ac:dyDescent="0.35">
      <c r="D224">
        <v>207</v>
      </c>
      <c r="E224">
        <f t="shared" si="50"/>
        <v>207</v>
      </c>
      <c r="F224">
        <f>F223+AE223</f>
        <v>5556052.1895635985</v>
      </c>
      <c r="G224">
        <f>F224-Q224</f>
        <v>0</v>
      </c>
      <c r="H224">
        <f t="shared" si="51"/>
        <v>0</v>
      </c>
      <c r="I224">
        <f>MAX(G224-P224,0)</f>
        <v>0</v>
      </c>
      <c r="J224">
        <f t="shared" si="52"/>
        <v>0</v>
      </c>
      <c r="K224">
        <f t="shared" si="53"/>
        <v>0</v>
      </c>
      <c r="L224">
        <f>MIN($F$11,K224)</f>
        <v>0</v>
      </c>
      <c r="M224">
        <f>ABS(L224-K224)</f>
        <v>0</v>
      </c>
      <c r="N224">
        <f>IFERROR(M224/G224,0)</f>
        <v>0</v>
      </c>
      <c r="O224">
        <f t="shared" si="54"/>
        <v>1</v>
      </c>
      <c r="P224">
        <f>IF(E224&gt;$F$6,VLOOKUP(E224-$F$6,E$17:G$558,3,FALSE),0)</f>
        <v>0</v>
      </c>
      <c r="Q224">
        <f>IF(E224&gt;$F$7,VLOOKUP(E224-$F$7,E$17:F$558,2,FALSE),0)</f>
        <v>5556052.1895635985</v>
      </c>
      <c r="R224">
        <f t="shared" si="59"/>
        <v>0</v>
      </c>
      <c r="S224">
        <f t="shared" si="55"/>
        <v>0</v>
      </c>
      <c r="T224">
        <f t="shared" si="56"/>
        <v>0</v>
      </c>
      <c r="U224">
        <f t="shared" si="60"/>
        <v>23642.592273581566</v>
      </c>
      <c r="V224">
        <f t="shared" si="61"/>
        <v>5532409.5972900186</v>
      </c>
      <c r="W224">
        <f t="shared" si="57"/>
        <v>5444931.1457723267</v>
      </c>
      <c r="X224">
        <f>$F$5-F224</f>
        <v>2443947.8104364015</v>
      </c>
      <c r="Y224">
        <f t="shared" si="58"/>
        <v>7976357.4077264182</v>
      </c>
      <c r="Z224">
        <f>Y224-F224-Q224</f>
        <v>-3135746.9714007787</v>
      </c>
      <c r="AA224">
        <f t="shared" si="62"/>
        <v>-0.39313019854943942</v>
      </c>
      <c r="AB224" t="e">
        <f>#REF!</f>
        <v>#REF!</v>
      </c>
      <c r="AC224">
        <f>$F$5-F224</f>
        <v>2443947.8104364015</v>
      </c>
      <c r="AD224" t="e">
        <f>AB224*P224</f>
        <v>#REF!</v>
      </c>
      <c r="AE224">
        <f>P224*$F$4*MAX(AA224,0)</f>
        <v>0</v>
      </c>
      <c r="AF224" s="1" t="e">
        <f>MAX(#REF!*AA224,0)</f>
        <v>#REF!</v>
      </c>
      <c r="AG224" t="e">
        <f t="shared" si="63"/>
        <v>#REF!</v>
      </c>
    </row>
    <row r="225" spans="4:33" x14ac:dyDescent="0.35">
      <c r="D225">
        <v>208</v>
      </c>
      <c r="E225">
        <f t="shared" si="50"/>
        <v>208</v>
      </c>
      <c r="F225">
        <f>F224+AE224</f>
        <v>5556052.1895635985</v>
      </c>
      <c r="G225">
        <f>F225-Q225</f>
        <v>0</v>
      </c>
      <c r="H225">
        <f t="shared" si="51"/>
        <v>0</v>
      </c>
      <c r="I225">
        <f>MAX(G225-P225,0)</f>
        <v>0</v>
      </c>
      <c r="J225">
        <f t="shared" si="52"/>
        <v>0</v>
      </c>
      <c r="K225">
        <f t="shared" si="53"/>
        <v>0</v>
      </c>
      <c r="L225">
        <f>MIN($F$11,K225)</f>
        <v>0</v>
      </c>
      <c r="M225">
        <f>ABS(L225-K225)</f>
        <v>0</v>
      </c>
      <c r="N225">
        <f>IFERROR(M225/G225,0)</f>
        <v>0</v>
      </c>
      <c r="O225">
        <f t="shared" si="54"/>
        <v>1</v>
      </c>
      <c r="P225">
        <f>IF(E225&gt;$F$6,VLOOKUP(E225-$F$6,E$17:G$558,3,FALSE),0)</f>
        <v>0</v>
      </c>
      <c r="Q225">
        <f>IF(E225&gt;$F$7,VLOOKUP(E225-$F$7,E$17:F$558,2,FALSE),0)</f>
        <v>5556052.1895635985</v>
      </c>
      <c r="R225">
        <f t="shared" si="59"/>
        <v>0</v>
      </c>
      <c r="S225">
        <f t="shared" si="55"/>
        <v>0</v>
      </c>
      <c r="T225">
        <f t="shared" si="56"/>
        <v>0</v>
      </c>
      <c r="U225">
        <f t="shared" si="60"/>
        <v>23642.592273581566</v>
      </c>
      <c r="V225">
        <f t="shared" si="61"/>
        <v>5532409.5972900186</v>
      </c>
      <c r="W225">
        <f t="shared" si="57"/>
        <v>5444931.1457723267</v>
      </c>
      <c r="X225">
        <f>$F$5-F225</f>
        <v>2443947.8104364015</v>
      </c>
      <c r="Y225">
        <f t="shared" si="58"/>
        <v>7976357.4077264182</v>
      </c>
      <c r="Z225">
        <f>Y225-F225-Q225</f>
        <v>-3135746.9714007787</v>
      </c>
      <c r="AA225">
        <f t="shared" si="62"/>
        <v>-0.39313019854943942</v>
      </c>
      <c r="AB225" t="e">
        <f>#REF!</f>
        <v>#REF!</v>
      </c>
      <c r="AC225">
        <f>$F$5-F225</f>
        <v>2443947.8104364015</v>
      </c>
      <c r="AD225" t="e">
        <f>AB225*P225</f>
        <v>#REF!</v>
      </c>
      <c r="AE225">
        <f>P225*$F$4*MAX(AA225,0)</f>
        <v>0</v>
      </c>
      <c r="AF225" s="1" t="e">
        <f>MAX(#REF!*AA225,0)</f>
        <v>#REF!</v>
      </c>
      <c r="AG225" t="e">
        <f t="shared" si="63"/>
        <v>#REF!</v>
      </c>
    </row>
    <row r="226" spans="4:33" x14ac:dyDescent="0.35">
      <c r="D226">
        <v>209</v>
      </c>
      <c r="E226">
        <f t="shared" si="50"/>
        <v>209</v>
      </c>
      <c r="F226">
        <f>F225+AE225</f>
        <v>5556052.1895635985</v>
      </c>
      <c r="G226">
        <f>F226-Q226</f>
        <v>0</v>
      </c>
      <c r="H226">
        <f t="shared" si="51"/>
        <v>0</v>
      </c>
      <c r="I226">
        <f>MAX(G226-P226,0)</f>
        <v>0</v>
      </c>
      <c r="J226">
        <f t="shared" si="52"/>
        <v>0</v>
      </c>
      <c r="K226">
        <f t="shared" si="53"/>
        <v>0</v>
      </c>
      <c r="L226">
        <f>MIN($F$11,K226)</f>
        <v>0</v>
      </c>
      <c r="M226">
        <f>ABS(L226-K226)</f>
        <v>0</v>
      </c>
      <c r="N226">
        <f>IFERROR(M226/G226,0)</f>
        <v>0</v>
      </c>
      <c r="O226">
        <f t="shared" si="54"/>
        <v>1</v>
      </c>
      <c r="P226">
        <f>IF(E226&gt;$F$6,VLOOKUP(E226-$F$6,E$17:G$558,3,FALSE),0)</f>
        <v>0</v>
      </c>
      <c r="Q226">
        <f>IF(E226&gt;$F$7,VLOOKUP(E226-$F$7,E$17:F$558,2,FALSE),0)</f>
        <v>5556052.1895635985</v>
      </c>
      <c r="R226">
        <f t="shared" si="59"/>
        <v>0</v>
      </c>
      <c r="S226">
        <f t="shared" si="55"/>
        <v>0</v>
      </c>
      <c r="T226">
        <f t="shared" si="56"/>
        <v>0</v>
      </c>
      <c r="U226">
        <f t="shared" si="60"/>
        <v>23642.592273581566</v>
      </c>
      <c r="V226">
        <f t="shared" si="61"/>
        <v>5532409.5972900186</v>
      </c>
      <c r="W226">
        <f t="shared" si="57"/>
        <v>5444931.1457723267</v>
      </c>
      <c r="X226">
        <f>$F$5-F226</f>
        <v>2443947.8104364015</v>
      </c>
      <c r="Y226">
        <f t="shared" si="58"/>
        <v>7976357.4077264182</v>
      </c>
      <c r="Z226">
        <f>Y226-F226-Q226</f>
        <v>-3135746.9714007787</v>
      </c>
      <c r="AA226">
        <f t="shared" si="62"/>
        <v>-0.39313019854943942</v>
      </c>
      <c r="AB226" t="e">
        <f>#REF!</f>
        <v>#REF!</v>
      </c>
      <c r="AC226">
        <f>$F$5-F226</f>
        <v>2443947.8104364015</v>
      </c>
      <c r="AD226" t="e">
        <f>AB226*P226</f>
        <v>#REF!</v>
      </c>
      <c r="AE226">
        <f>P226*$F$4*MAX(AA226,0)</f>
        <v>0</v>
      </c>
      <c r="AF226" s="1" t="e">
        <f>MAX(#REF!*AA226,0)</f>
        <v>#REF!</v>
      </c>
      <c r="AG226" t="e">
        <f t="shared" si="63"/>
        <v>#REF!</v>
      </c>
    </row>
    <row r="227" spans="4:33" x14ac:dyDescent="0.35">
      <c r="D227">
        <v>210</v>
      </c>
      <c r="E227">
        <f t="shared" si="50"/>
        <v>210</v>
      </c>
      <c r="F227">
        <f>F226+AE226</f>
        <v>5556052.1895635985</v>
      </c>
      <c r="G227">
        <f>F227-Q227</f>
        <v>0</v>
      </c>
      <c r="H227">
        <f t="shared" si="51"/>
        <v>0</v>
      </c>
      <c r="I227">
        <f>MAX(G227-P227,0)</f>
        <v>0</v>
      </c>
      <c r="J227">
        <f t="shared" si="52"/>
        <v>0</v>
      </c>
      <c r="K227">
        <f t="shared" si="53"/>
        <v>0</v>
      </c>
      <c r="L227">
        <f>MIN($F$11,K227)</f>
        <v>0</v>
      </c>
      <c r="M227">
        <f>ABS(L227-K227)</f>
        <v>0</v>
      </c>
      <c r="N227">
        <f>IFERROR(M227/G227,0)</f>
        <v>0</v>
      </c>
      <c r="O227">
        <f t="shared" si="54"/>
        <v>1</v>
      </c>
      <c r="P227">
        <f>IF(E227&gt;$F$6,VLOOKUP(E227-$F$6,E$17:G$558,3,FALSE),0)</f>
        <v>0</v>
      </c>
      <c r="Q227">
        <f>IF(E227&gt;$F$7,VLOOKUP(E227-$F$7,E$17:F$558,2,FALSE),0)</f>
        <v>5556052.1895635985</v>
      </c>
      <c r="R227">
        <f t="shared" si="59"/>
        <v>0</v>
      </c>
      <c r="S227">
        <f t="shared" si="55"/>
        <v>0</v>
      </c>
      <c r="T227">
        <f t="shared" si="56"/>
        <v>0</v>
      </c>
      <c r="U227">
        <f t="shared" si="60"/>
        <v>23642.592273581566</v>
      </c>
      <c r="V227">
        <f t="shared" si="61"/>
        <v>5532409.5972900186</v>
      </c>
      <c r="W227">
        <f t="shared" si="57"/>
        <v>5444931.1457723267</v>
      </c>
      <c r="X227">
        <f>$F$5-F227</f>
        <v>2443947.8104364015</v>
      </c>
      <c r="Y227">
        <f t="shared" si="58"/>
        <v>7976357.4077264182</v>
      </c>
      <c r="Z227">
        <f>Y227-F227-Q227</f>
        <v>-3135746.9714007787</v>
      </c>
      <c r="AA227">
        <f t="shared" si="62"/>
        <v>-0.39313019854943942</v>
      </c>
      <c r="AB227" t="e">
        <f>#REF!</f>
        <v>#REF!</v>
      </c>
      <c r="AC227">
        <f>$F$5-F227</f>
        <v>2443947.8104364015</v>
      </c>
      <c r="AD227" t="e">
        <f>AB227*P227</f>
        <v>#REF!</v>
      </c>
      <c r="AE227">
        <f>P227*$F$4*MAX(AA227,0)</f>
        <v>0</v>
      </c>
      <c r="AF227" s="1" t="e">
        <f>MAX(#REF!*AA227,0)</f>
        <v>#REF!</v>
      </c>
      <c r="AG227" t="e">
        <f t="shared" si="63"/>
        <v>#REF!</v>
      </c>
    </row>
    <row r="228" spans="4:33" x14ac:dyDescent="0.35">
      <c r="D228">
        <v>211</v>
      </c>
      <c r="E228">
        <f t="shared" si="50"/>
        <v>211</v>
      </c>
      <c r="F228">
        <f>F227+AE227</f>
        <v>5556052.1895635985</v>
      </c>
      <c r="G228">
        <f>F228-Q228</f>
        <v>0</v>
      </c>
      <c r="H228">
        <f t="shared" si="51"/>
        <v>0</v>
      </c>
      <c r="I228">
        <f>MAX(G228-P228,0)</f>
        <v>0</v>
      </c>
      <c r="J228">
        <f t="shared" si="52"/>
        <v>0</v>
      </c>
      <c r="K228">
        <f t="shared" si="53"/>
        <v>0</v>
      </c>
      <c r="L228">
        <f>MIN($F$11,K228)</f>
        <v>0</v>
      </c>
      <c r="M228">
        <f>ABS(L228-K228)</f>
        <v>0</v>
      </c>
      <c r="N228">
        <f>IFERROR(M228/G228,0)</f>
        <v>0</v>
      </c>
      <c r="O228">
        <f t="shared" si="54"/>
        <v>1</v>
      </c>
      <c r="P228">
        <f>IF(E228&gt;$F$6,VLOOKUP(E228-$F$6,E$17:G$558,3,FALSE),0)</f>
        <v>0</v>
      </c>
      <c r="Q228">
        <f>IF(E228&gt;$F$7,VLOOKUP(E228-$F$7,E$17:F$558,2,FALSE),0)</f>
        <v>5556052.1895635985</v>
      </c>
      <c r="R228">
        <f t="shared" si="59"/>
        <v>0</v>
      </c>
      <c r="S228">
        <f t="shared" si="55"/>
        <v>0</v>
      </c>
      <c r="T228">
        <f t="shared" si="56"/>
        <v>0</v>
      </c>
      <c r="U228">
        <f t="shared" si="60"/>
        <v>23642.592273581566</v>
      </c>
      <c r="V228">
        <f t="shared" si="61"/>
        <v>5532409.5972900186</v>
      </c>
      <c r="W228">
        <f t="shared" si="57"/>
        <v>5444931.1457723267</v>
      </c>
      <c r="X228">
        <f>$F$5-F228</f>
        <v>2443947.8104364015</v>
      </c>
      <c r="Y228">
        <f t="shared" si="58"/>
        <v>7976357.4077264182</v>
      </c>
      <c r="Z228">
        <f>Y228-F228-Q228</f>
        <v>-3135746.9714007787</v>
      </c>
      <c r="AA228">
        <f t="shared" si="62"/>
        <v>-0.39313019854943942</v>
      </c>
      <c r="AB228" t="e">
        <f>#REF!</f>
        <v>#REF!</v>
      </c>
      <c r="AC228">
        <f>$F$5-F228</f>
        <v>2443947.8104364015</v>
      </c>
      <c r="AD228" t="e">
        <f>AB228*P228</f>
        <v>#REF!</v>
      </c>
      <c r="AE228">
        <f>P228*$F$4*MAX(AA228,0)</f>
        <v>0</v>
      </c>
      <c r="AF228" s="1" t="e">
        <f>MAX(#REF!*AA228,0)</f>
        <v>#REF!</v>
      </c>
      <c r="AG228" t="e">
        <f t="shared" si="63"/>
        <v>#REF!</v>
      </c>
    </row>
    <row r="229" spans="4:33" x14ac:dyDescent="0.35">
      <c r="D229">
        <v>212</v>
      </c>
      <c r="E229">
        <f t="shared" si="50"/>
        <v>212</v>
      </c>
      <c r="F229">
        <f>F228+AE228</f>
        <v>5556052.1895635985</v>
      </c>
      <c r="G229">
        <f>F229-Q229</f>
        <v>0</v>
      </c>
      <c r="H229">
        <f t="shared" si="51"/>
        <v>0</v>
      </c>
      <c r="I229">
        <f>MAX(G229-P229,0)</f>
        <v>0</v>
      </c>
      <c r="J229">
        <f t="shared" si="52"/>
        <v>0</v>
      </c>
      <c r="K229">
        <f t="shared" si="53"/>
        <v>0</v>
      </c>
      <c r="L229">
        <f>MIN($F$11,K229)</f>
        <v>0</v>
      </c>
      <c r="M229">
        <f>ABS(L229-K229)</f>
        <v>0</v>
      </c>
      <c r="N229">
        <f>IFERROR(M229/G229,0)</f>
        <v>0</v>
      </c>
      <c r="O229">
        <f t="shared" si="54"/>
        <v>1</v>
      </c>
      <c r="P229">
        <f>IF(E229&gt;$F$6,VLOOKUP(E229-$F$6,E$17:G$558,3,FALSE),0)</f>
        <v>0</v>
      </c>
      <c r="Q229">
        <f>IF(E229&gt;$F$7,VLOOKUP(E229-$F$7,E$17:F$558,2,FALSE),0)</f>
        <v>5556052.1895635985</v>
      </c>
      <c r="R229">
        <f t="shared" si="59"/>
        <v>0</v>
      </c>
      <c r="S229">
        <f t="shared" si="55"/>
        <v>0</v>
      </c>
      <c r="T229">
        <f t="shared" si="56"/>
        <v>0</v>
      </c>
      <c r="U229">
        <f t="shared" si="60"/>
        <v>23642.592273581566</v>
      </c>
      <c r="V229">
        <f t="shared" si="61"/>
        <v>5532409.5972900186</v>
      </c>
      <c r="W229">
        <f t="shared" si="57"/>
        <v>5444931.1457723267</v>
      </c>
      <c r="X229">
        <f>$F$5-F229</f>
        <v>2443947.8104364015</v>
      </c>
      <c r="Y229">
        <f t="shared" si="58"/>
        <v>7976357.4077264182</v>
      </c>
      <c r="Z229">
        <f>Y229-F229-Q229</f>
        <v>-3135746.9714007787</v>
      </c>
      <c r="AA229">
        <f t="shared" si="62"/>
        <v>-0.39313019854943942</v>
      </c>
      <c r="AB229" t="e">
        <f>#REF!</f>
        <v>#REF!</v>
      </c>
      <c r="AC229">
        <f>$F$5-F229</f>
        <v>2443947.8104364015</v>
      </c>
      <c r="AD229" t="e">
        <f>AB229*P229</f>
        <v>#REF!</v>
      </c>
      <c r="AE229">
        <f>P229*$F$4*MAX(AA229,0)</f>
        <v>0</v>
      </c>
      <c r="AF229" s="1" t="e">
        <f>MAX(#REF!*AA229,0)</f>
        <v>#REF!</v>
      </c>
      <c r="AG229" t="e">
        <f t="shared" si="63"/>
        <v>#REF!</v>
      </c>
    </row>
    <row r="230" spans="4:33" x14ac:dyDescent="0.35">
      <c r="D230">
        <v>213</v>
      </c>
      <c r="E230">
        <f t="shared" si="50"/>
        <v>213</v>
      </c>
      <c r="F230">
        <f>F229+AE229</f>
        <v>5556052.1895635985</v>
      </c>
      <c r="G230">
        <f>F230-Q230</f>
        <v>0</v>
      </c>
      <c r="H230">
        <f t="shared" si="51"/>
        <v>0</v>
      </c>
      <c r="I230">
        <f>MAX(G230-P230,0)</f>
        <v>0</v>
      </c>
      <c r="J230">
        <f t="shared" si="52"/>
        <v>0</v>
      </c>
      <c r="K230">
        <f t="shared" si="53"/>
        <v>0</v>
      </c>
      <c r="L230">
        <f>MIN($F$11,K230)</f>
        <v>0</v>
      </c>
      <c r="M230">
        <f>ABS(L230-K230)</f>
        <v>0</v>
      </c>
      <c r="N230">
        <f>IFERROR(M230/G230,0)</f>
        <v>0</v>
      </c>
      <c r="O230">
        <f t="shared" si="54"/>
        <v>1</v>
      </c>
      <c r="P230">
        <f>IF(E230&gt;$F$6,VLOOKUP(E230-$F$6,E$17:G$558,3,FALSE),0)</f>
        <v>0</v>
      </c>
      <c r="Q230">
        <f>IF(E230&gt;$F$7,VLOOKUP(E230-$F$7,E$17:F$558,2,FALSE),0)</f>
        <v>5556052.1895635985</v>
      </c>
      <c r="R230">
        <f t="shared" si="59"/>
        <v>0</v>
      </c>
      <c r="S230">
        <f t="shared" si="55"/>
        <v>0</v>
      </c>
      <c r="T230">
        <f t="shared" si="56"/>
        <v>0</v>
      </c>
      <c r="U230">
        <f t="shared" si="60"/>
        <v>23642.592273581566</v>
      </c>
      <c r="V230">
        <f t="shared" si="61"/>
        <v>5532409.5972900186</v>
      </c>
      <c r="W230">
        <f t="shared" si="57"/>
        <v>5444931.1457723267</v>
      </c>
      <c r="X230">
        <f>$F$5-F230</f>
        <v>2443947.8104364015</v>
      </c>
      <c r="Y230">
        <f t="shared" si="58"/>
        <v>7976357.4077264182</v>
      </c>
      <c r="Z230">
        <f>Y230-F230-Q230</f>
        <v>-3135746.9714007787</v>
      </c>
      <c r="AA230">
        <f t="shared" si="62"/>
        <v>-0.39313019854943942</v>
      </c>
      <c r="AB230" t="e">
        <f>#REF!</f>
        <v>#REF!</v>
      </c>
      <c r="AC230">
        <f>$F$5-F230</f>
        <v>2443947.8104364015</v>
      </c>
      <c r="AD230" t="e">
        <f>AB230*P230</f>
        <v>#REF!</v>
      </c>
      <c r="AE230">
        <f>P230*$F$4*MAX(AA230,0)</f>
        <v>0</v>
      </c>
      <c r="AF230" s="1" t="e">
        <f>MAX(#REF!*AA230,0)</f>
        <v>#REF!</v>
      </c>
      <c r="AG230" t="e">
        <f t="shared" si="63"/>
        <v>#REF!</v>
      </c>
    </row>
    <row r="231" spans="4:33" x14ac:dyDescent="0.35">
      <c r="D231">
        <v>214</v>
      </c>
      <c r="E231">
        <f t="shared" si="50"/>
        <v>214</v>
      </c>
      <c r="F231">
        <f>F230+AE230</f>
        <v>5556052.1895635985</v>
      </c>
      <c r="G231">
        <f>F231-Q231</f>
        <v>0</v>
      </c>
      <c r="H231">
        <f t="shared" si="51"/>
        <v>0</v>
      </c>
      <c r="I231">
        <f>MAX(G231-P231,0)</f>
        <v>0</v>
      </c>
      <c r="J231">
        <f t="shared" si="52"/>
        <v>0</v>
      </c>
      <c r="K231">
        <f t="shared" si="53"/>
        <v>0</v>
      </c>
      <c r="L231">
        <f>MIN($F$11,K231)</f>
        <v>0</v>
      </c>
      <c r="M231">
        <f>ABS(L231-K231)</f>
        <v>0</v>
      </c>
      <c r="N231">
        <f>IFERROR(M231/G231,0)</f>
        <v>0</v>
      </c>
      <c r="O231">
        <f t="shared" si="54"/>
        <v>1</v>
      </c>
      <c r="P231">
        <f>IF(E231&gt;$F$6,VLOOKUP(E231-$F$6,E$17:G$558,3,FALSE),0)</f>
        <v>0</v>
      </c>
      <c r="Q231">
        <f>IF(E231&gt;$F$7,VLOOKUP(E231-$F$7,E$17:F$558,2,FALSE),0)</f>
        <v>5556052.1895635985</v>
      </c>
      <c r="R231">
        <f t="shared" si="59"/>
        <v>0</v>
      </c>
      <c r="S231">
        <f t="shared" si="55"/>
        <v>0</v>
      </c>
      <c r="T231">
        <f t="shared" si="56"/>
        <v>0</v>
      </c>
      <c r="U231">
        <f t="shared" si="60"/>
        <v>23642.592273581566</v>
      </c>
      <c r="V231">
        <f t="shared" si="61"/>
        <v>5532409.5972900186</v>
      </c>
      <c r="W231">
        <f t="shared" si="57"/>
        <v>5444931.1457723267</v>
      </c>
      <c r="X231">
        <f>$F$5-F231</f>
        <v>2443947.8104364015</v>
      </c>
      <c r="Y231">
        <f t="shared" si="58"/>
        <v>7976357.4077264182</v>
      </c>
      <c r="Z231">
        <f>Y231-F231-Q231</f>
        <v>-3135746.9714007787</v>
      </c>
      <c r="AA231">
        <f t="shared" si="62"/>
        <v>-0.39313019854943942</v>
      </c>
      <c r="AB231" t="e">
        <f>#REF!</f>
        <v>#REF!</v>
      </c>
      <c r="AC231">
        <f>$F$5-F231</f>
        <v>2443947.8104364015</v>
      </c>
      <c r="AD231" t="e">
        <f>AB231*P231</f>
        <v>#REF!</v>
      </c>
      <c r="AE231">
        <f>P231*$F$4*MAX(AA231,0)</f>
        <v>0</v>
      </c>
      <c r="AF231" s="1" t="e">
        <f>MAX(#REF!*AA231,0)</f>
        <v>#REF!</v>
      </c>
      <c r="AG231" t="e">
        <f t="shared" si="63"/>
        <v>#REF!</v>
      </c>
    </row>
    <row r="232" spans="4:33" x14ac:dyDescent="0.35">
      <c r="D232">
        <v>215</v>
      </c>
      <c r="E232">
        <f t="shared" si="50"/>
        <v>215</v>
      </c>
      <c r="F232">
        <f>F231+AE231</f>
        <v>5556052.1895635985</v>
      </c>
      <c r="G232">
        <f>F232-Q232</f>
        <v>0</v>
      </c>
      <c r="H232">
        <f t="shared" si="51"/>
        <v>0</v>
      </c>
      <c r="I232">
        <f>MAX(G232-P232,0)</f>
        <v>0</v>
      </c>
      <c r="J232">
        <f t="shared" si="52"/>
        <v>0</v>
      </c>
      <c r="K232">
        <f t="shared" si="53"/>
        <v>0</v>
      </c>
      <c r="L232">
        <f>MIN($F$11,K232)</f>
        <v>0</v>
      </c>
      <c r="M232">
        <f>ABS(L232-K232)</f>
        <v>0</v>
      </c>
      <c r="N232">
        <f>IFERROR(M232/G232,0)</f>
        <v>0</v>
      </c>
      <c r="O232">
        <f t="shared" si="54"/>
        <v>1</v>
      </c>
      <c r="P232">
        <f>IF(E232&gt;$F$6,VLOOKUP(E232-$F$6,E$17:G$558,3,FALSE),0)</f>
        <v>0</v>
      </c>
      <c r="Q232">
        <f>IF(E232&gt;$F$7,VLOOKUP(E232-$F$7,E$17:F$558,2,FALSE),0)</f>
        <v>5556052.1895635985</v>
      </c>
      <c r="R232">
        <f t="shared" si="59"/>
        <v>0</v>
      </c>
      <c r="S232">
        <f t="shared" si="55"/>
        <v>0</v>
      </c>
      <c r="T232">
        <f t="shared" si="56"/>
        <v>0</v>
      </c>
      <c r="U232">
        <f t="shared" si="60"/>
        <v>23642.592273581566</v>
      </c>
      <c r="V232">
        <f t="shared" si="61"/>
        <v>5532409.5972900186</v>
      </c>
      <c r="W232">
        <f t="shared" si="57"/>
        <v>5444931.1457723267</v>
      </c>
      <c r="X232">
        <f>$F$5-F232</f>
        <v>2443947.8104364015</v>
      </c>
      <c r="Y232">
        <f t="shared" si="58"/>
        <v>7976357.4077264182</v>
      </c>
      <c r="Z232">
        <f>Y232-F232-Q232</f>
        <v>-3135746.9714007787</v>
      </c>
      <c r="AA232">
        <f t="shared" si="62"/>
        <v>-0.39313019854943942</v>
      </c>
      <c r="AB232" t="e">
        <f>#REF!</f>
        <v>#REF!</v>
      </c>
      <c r="AC232">
        <f>$F$5-F232</f>
        <v>2443947.8104364015</v>
      </c>
      <c r="AD232" t="e">
        <f>AB232*P232</f>
        <v>#REF!</v>
      </c>
      <c r="AE232">
        <f>P232*$F$4*MAX(AA232,0)</f>
        <v>0</v>
      </c>
      <c r="AF232" s="1" t="e">
        <f>MAX(#REF!*AA232,0)</f>
        <v>#REF!</v>
      </c>
      <c r="AG232" t="e">
        <f t="shared" si="63"/>
        <v>#REF!</v>
      </c>
    </row>
    <row r="233" spans="4:33" x14ac:dyDescent="0.35">
      <c r="D233">
        <v>216</v>
      </c>
      <c r="E233">
        <f t="shared" si="50"/>
        <v>216</v>
      </c>
      <c r="F233">
        <f>F232+AE232</f>
        <v>5556052.1895635985</v>
      </c>
      <c r="G233">
        <f>F233-Q233</f>
        <v>0</v>
      </c>
      <c r="H233">
        <f t="shared" si="51"/>
        <v>0</v>
      </c>
      <c r="I233">
        <f>MAX(G233-P233,0)</f>
        <v>0</v>
      </c>
      <c r="J233">
        <f t="shared" si="52"/>
        <v>0</v>
      </c>
      <c r="K233">
        <f t="shared" si="53"/>
        <v>0</v>
      </c>
      <c r="L233">
        <f>MIN($F$11,K233)</f>
        <v>0</v>
      </c>
      <c r="M233">
        <f>ABS(L233-K233)</f>
        <v>0</v>
      </c>
      <c r="N233">
        <f>IFERROR(M233/G233,0)</f>
        <v>0</v>
      </c>
      <c r="O233">
        <f t="shared" si="54"/>
        <v>1</v>
      </c>
      <c r="P233">
        <f>IF(E233&gt;$F$6,VLOOKUP(E233-$F$6,E$17:G$558,3,FALSE),0)</f>
        <v>0</v>
      </c>
      <c r="Q233">
        <f>IF(E233&gt;$F$7,VLOOKUP(E233-$F$7,E$17:F$558,2,FALSE),0)</f>
        <v>5556052.1895635985</v>
      </c>
      <c r="R233">
        <f t="shared" si="59"/>
        <v>0</v>
      </c>
      <c r="S233">
        <f t="shared" si="55"/>
        <v>0</v>
      </c>
      <c r="T233">
        <f t="shared" si="56"/>
        <v>0</v>
      </c>
      <c r="U233">
        <f t="shared" si="60"/>
        <v>23642.592273581566</v>
      </c>
      <c r="V233">
        <f t="shared" si="61"/>
        <v>5532409.5972900186</v>
      </c>
      <c r="W233">
        <f t="shared" si="57"/>
        <v>5444931.1457723267</v>
      </c>
      <c r="X233">
        <f>$F$5-F233</f>
        <v>2443947.8104364015</v>
      </c>
      <c r="Y233">
        <f t="shared" si="58"/>
        <v>7976357.4077264182</v>
      </c>
      <c r="Z233">
        <f>Y233-F233-Q233</f>
        <v>-3135746.9714007787</v>
      </c>
      <c r="AA233">
        <f t="shared" si="62"/>
        <v>-0.39313019854943942</v>
      </c>
      <c r="AB233" t="e">
        <f>#REF!</f>
        <v>#REF!</v>
      </c>
      <c r="AC233">
        <f>$F$5-F233</f>
        <v>2443947.8104364015</v>
      </c>
      <c r="AD233" t="e">
        <f>AB233*P233</f>
        <v>#REF!</v>
      </c>
      <c r="AE233">
        <f>P233*$F$4*MAX(AA233,0)</f>
        <v>0</v>
      </c>
      <c r="AF233" s="1" t="e">
        <f>MAX(#REF!*AA233,0)</f>
        <v>#REF!</v>
      </c>
      <c r="AG233" t="e">
        <f t="shared" si="63"/>
        <v>#REF!</v>
      </c>
    </row>
    <row r="234" spans="4:33" x14ac:dyDescent="0.35">
      <c r="D234">
        <v>217</v>
      </c>
      <c r="E234">
        <f t="shared" si="50"/>
        <v>217</v>
      </c>
      <c r="F234">
        <f>F233+AE233</f>
        <v>5556052.1895635985</v>
      </c>
      <c r="G234">
        <f>F234-Q234</f>
        <v>0</v>
      </c>
      <c r="H234">
        <f t="shared" si="51"/>
        <v>0</v>
      </c>
      <c r="I234">
        <f>MAX(G234-P234,0)</f>
        <v>0</v>
      </c>
      <c r="J234">
        <f t="shared" si="52"/>
        <v>0</v>
      </c>
      <c r="K234">
        <f t="shared" si="53"/>
        <v>0</v>
      </c>
      <c r="L234">
        <f>MIN($F$11,K234)</f>
        <v>0</v>
      </c>
      <c r="M234">
        <f>ABS(L234-K234)</f>
        <v>0</v>
      </c>
      <c r="N234">
        <f>IFERROR(M234/G234,0)</f>
        <v>0</v>
      </c>
      <c r="O234">
        <f t="shared" si="54"/>
        <v>1</v>
      </c>
      <c r="P234">
        <f>IF(E234&gt;$F$6,VLOOKUP(E234-$F$6,E$17:G$558,3,FALSE),0)</f>
        <v>0</v>
      </c>
      <c r="Q234">
        <f>IF(E234&gt;$F$7,VLOOKUP(E234-$F$7,E$17:F$558,2,FALSE),0)</f>
        <v>5556052.1895635985</v>
      </c>
      <c r="R234">
        <f t="shared" si="59"/>
        <v>0</v>
      </c>
      <c r="S234">
        <f t="shared" si="55"/>
        <v>0</v>
      </c>
      <c r="T234">
        <f t="shared" si="56"/>
        <v>0</v>
      </c>
      <c r="U234">
        <f t="shared" si="60"/>
        <v>23642.592273581566</v>
      </c>
      <c r="V234">
        <f t="shared" si="61"/>
        <v>5532409.5972900186</v>
      </c>
      <c r="W234">
        <f t="shared" si="57"/>
        <v>5444931.1457723267</v>
      </c>
      <c r="X234">
        <f>$F$5-F234</f>
        <v>2443947.8104364015</v>
      </c>
      <c r="Y234">
        <f t="shared" si="58"/>
        <v>7976357.4077264182</v>
      </c>
      <c r="Z234">
        <f>Y234-F234-Q234</f>
        <v>-3135746.9714007787</v>
      </c>
      <c r="AA234">
        <f t="shared" si="62"/>
        <v>-0.39313019854943942</v>
      </c>
      <c r="AB234" t="e">
        <f>#REF!</f>
        <v>#REF!</v>
      </c>
      <c r="AC234">
        <f>$F$5-F234</f>
        <v>2443947.8104364015</v>
      </c>
      <c r="AD234" t="e">
        <f>AB234*P234</f>
        <v>#REF!</v>
      </c>
      <c r="AE234">
        <f>P234*$F$4*MAX(AA234,0)</f>
        <v>0</v>
      </c>
      <c r="AF234" s="1" t="e">
        <f>MAX(#REF!*AA234,0)</f>
        <v>#REF!</v>
      </c>
      <c r="AG234" t="e">
        <f t="shared" si="63"/>
        <v>#REF!</v>
      </c>
    </row>
    <row r="235" spans="4:33" x14ac:dyDescent="0.35">
      <c r="D235">
        <v>218</v>
      </c>
      <c r="E235">
        <f t="shared" si="50"/>
        <v>218</v>
      </c>
      <c r="F235">
        <f>F234+AE234</f>
        <v>5556052.1895635985</v>
      </c>
      <c r="G235">
        <f>F235-Q235</f>
        <v>0</v>
      </c>
      <c r="H235">
        <f t="shared" si="51"/>
        <v>0</v>
      </c>
      <c r="I235">
        <f>MAX(G235-P235,0)</f>
        <v>0</v>
      </c>
      <c r="J235">
        <f t="shared" si="52"/>
        <v>0</v>
      </c>
      <c r="K235">
        <f t="shared" si="53"/>
        <v>0</v>
      </c>
      <c r="L235">
        <f>MIN($F$11,K235)</f>
        <v>0</v>
      </c>
      <c r="M235">
        <f>ABS(L235-K235)</f>
        <v>0</v>
      </c>
      <c r="N235">
        <f>IFERROR(M235/G235,0)</f>
        <v>0</v>
      </c>
      <c r="O235">
        <f t="shared" si="54"/>
        <v>1</v>
      </c>
      <c r="P235">
        <f>IF(E235&gt;$F$6,VLOOKUP(E235-$F$6,E$17:G$558,3,FALSE),0)</f>
        <v>0</v>
      </c>
      <c r="Q235">
        <f>IF(E235&gt;$F$7,VLOOKUP(E235-$F$7,E$17:F$558,2,FALSE),0)</f>
        <v>5556052.1895635985</v>
      </c>
      <c r="R235">
        <f t="shared" si="59"/>
        <v>0</v>
      </c>
      <c r="S235">
        <f t="shared" si="55"/>
        <v>0</v>
      </c>
      <c r="T235">
        <f t="shared" si="56"/>
        <v>0</v>
      </c>
      <c r="U235">
        <f t="shared" si="60"/>
        <v>23642.592273581566</v>
      </c>
      <c r="V235">
        <f t="shared" si="61"/>
        <v>5532409.5972900186</v>
      </c>
      <c r="W235">
        <f t="shared" si="57"/>
        <v>5444931.1457723267</v>
      </c>
      <c r="X235">
        <f>$F$5-F235</f>
        <v>2443947.8104364015</v>
      </c>
      <c r="Y235">
        <f t="shared" si="58"/>
        <v>7976357.4077264182</v>
      </c>
      <c r="Z235">
        <f>Y235-F235-Q235</f>
        <v>-3135746.9714007787</v>
      </c>
      <c r="AA235">
        <f t="shared" si="62"/>
        <v>-0.39313019854943942</v>
      </c>
      <c r="AB235" t="e">
        <f>#REF!</f>
        <v>#REF!</v>
      </c>
      <c r="AC235">
        <f>$F$5-F235</f>
        <v>2443947.8104364015</v>
      </c>
      <c r="AD235" t="e">
        <f>AB235*P235</f>
        <v>#REF!</v>
      </c>
      <c r="AE235">
        <f>P235*$F$4*MAX(AA235,0)</f>
        <v>0</v>
      </c>
      <c r="AF235" s="1" t="e">
        <f>MAX(#REF!*AA235,0)</f>
        <v>#REF!</v>
      </c>
      <c r="AG235" t="e">
        <f t="shared" si="63"/>
        <v>#REF!</v>
      </c>
    </row>
    <row r="236" spans="4:33" x14ac:dyDescent="0.35">
      <c r="D236">
        <v>219</v>
      </c>
      <c r="E236">
        <f t="shared" si="50"/>
        <v>219</v>
      </c>
      <c r="F236">
        <f>F235+AE235</f>
        <v>5556052.1895635985</v>
      </c>
      <c r="G236">
        <f>F236-Q236</f>
        <v>0</v>
      </c>
      <c r="H236">
        <f t="shared" si="51"/>
        <v>0</v>
      </c>
      <c r="I236">
        <f>MAX(G236-P236,0)</f>
        <v>0</v>
      </c>
      <c r="J236">
        <f t="shared" si="52"/>
        <v>0</v>
      </c>
      <c r="K236">
        <f t="shared" si="53"/>
        <v>0</v>
      </c>
      <c r="L236">
        <f>MIN($F$11,K236)</f>
        <v>0</v>
      </c>
      <c r="M236">
        <f>ABS(L236-K236)</f>
        <v>0</v>
      </c>
      <c r="N236">
        <f>IFERROR(M236/G236,0)</f>
        <v>0</v>
      </c>
      <c r="O236">
        <f t="shared" si="54"/>
        <v>1</v>
      </c>
      <c r="P236">
        <f>IF(E236&gt;$F$6,VLOOKUP(E236-$F$6,E$17:G$558,3,FALSE),0)</f>
        <v>0</v>
      </c>
      <c r="Q236">
        <f>IF(E236&gt;$F$7,VLOOKUP(E236-$F$7,E$17:F$558,2,FALSE),0)</f>
        <v>5556052.1895635985</v>
      </c>
      <c r="R236">
        <f t="shared" si="59"/>
        <v>0</v>
      </c>
      <c r="S236">
        <f t="shared" si="55"/>
        <v>0</v>
      </c>
      <c r="T236">
        <f t="shared" si="56"/>
        <v>0</v>
      </c>
      <c r="U236">
        <f t="shared" si="60"/>
        <v>23642.592273581566</v>
      </c>
      <c r="V236">
        <f t="shared" si="61"/>
        <v>5532409.5972900186</v>
      </c>
      <c r="W236">
        <f t="shared" si="57"/>
        <v>5444931.1457723267</v>
      </c>
      <c r="X236">
        <f>$F$5-F236</f>
        <v>2443947.8104364015</v>
      </c>
      <c r="Y236">
        <f t="shared" si="58"/>
        <v>7976357.4077264182</v>
      </c>
      <c r="Z236">
        <f>Y236-F236-Q236</f>
        <v>-3135746.9714007787</v>
      </c>
      <c r="AA236">
        <f t="shared" si="62"/>
        <v>-0.39313019854943942</v>
      </c>
      <c r="AB236" t="e">
        <f>#REF!</f>
        <v>#REF!</v>
      </c>
      <c r="AC236">
        <f>$F$5-F236</f>
        <v>2443947.8104364015</v>
      </c>
      <c r="AD236" t="e">
        <f>AB236*P236</f>
        <v>#REF!</v>
      </c>
      <c r="AE236">
        <f>P236*$F$4*MAX(AA236,0)</f>
        <v>0</v>
      </c>
      <c r="AF236" s="1" t="e">
        <f>MAX(#REF!*AA236,0)</f>
        <v>#REF!</v>
      </c>
      <c r="AG236" t="e">
        <f t="shared" si="63"/>
        <v>#REF!</v>
      </c>
    </row>
    <row r="237" spans="4:33" x14ac:dyDescent="0.35">
      <c r="D237">
        <v>220</v>
      </c>
      <c r="E237">
        <f t="shared" si="50"/>
        <v>220</v>
      </c>
      <c r="F237">
        <f>F236+AE236</f>
        <v>5556052.1895635985</v>
      </c>
      <c r="G237">
        <f>F237-Q237</f>
        <v>0</v>
      </c>
      <c r="H237">
        <f t="shared" si="51"/>
        <v>0</v>
      </c>
      <c r="I237">
        <f>MAX(G237-P237,0)</f>
        <v>0</v>
      </c>
      <c r="J237">
        <f t="shared" si="52"/>
        <v>0</v>
      </c>
      <c r="K237">
        <f t="shared" si="53"/>
        <v>0</v>
      </c>
      <c r="L237">
        <f>MIN($F$11,K237)</f>
        <v>0</v>
      </c>
      <c r="M237">
        <f>ABS(L237-K237)</f>
        <v>0</v>
      </c>
      <c r="N237">
        <f>IFERROR(M237/G237,0)</f>
        <v>0</v>
      </c>
      <c r="O237">
        <f t="shared" si="54"/>
        <v>1</v>
      </c>
      <c r="P237">
        <f>IF(E237&gt;$F$6,VLOOKUP(E237-$F$6,E$17:G$558,3,FALSE),0)</f>
        <v>0</v>
      </c>
      <c r="Q237">
        <f>IF(E237&gt;$F$7,VLOOKUP(E237-$F$7,E$17:F$558,2,FALSE),0)</f>
        <v>5556052.1895635985</v>
      </c>
      <c r="R237">
        <f t="shared" si="59"/>
        <v>0</v>
      </c>
      <c r="S237">
        <f t="shared" si="55"/>
        <v>0</v>
      </c>
      <c r="T237">
        <f t="shared" si="56"/>
        <v>0</v>
      </c>
      <c r="U237">
        <f t="shared" si="60"/>
        <v>23642.592273581566</v>
      </c>
      <c r="V237">
        <f t="shared" si="61"/>
        <v>5532409.5972900186</v>
      </c>
      <c r="W237">
        <f t="shared" si="57"/>
        <v>5444931.1457723267</v>
      </c>
      <c r="X237">
        <f>$F$5-F237</f>
        <v>2443947.8104364015</v>
      </c>
      <c r="Y237">
        <f t="shared" si="58"/>
        <v>7976357.4077264182</v>
      </c>
      <c r="Z237">
        <f>Y237-F237-Q237</f>
        <v>-3135746.9714007787</v>
      </c>
      <c r="AA237">
        <f t="shared" si="62"/>
        <v>-0.39313019854943942</v>
      </c>
      <c r="AB237" t="e">
        <f>#REF!</f>
        <v>#REF!</v>
      </c>
      <c r="AC237">
        <f>$F$5-F237</f>
        <v>2443947.8104364015</v>
      </c>
      <c r="AD237" t="e">
        <f>AB237*P237</f>
        <v>#REF!</v>
      </c>
      <c r="AE237">
        <f>P237*$F$4*MAX(AA237,0)</f>
        <v>0</v>
      </c>
      <c r="AF237" s="1" t="e">
        <f>MAX(#REF!*AA237,0)</f>
        <v>#REF!</v>
      </c>
      <c r="AG237" t="e">
        <f t="shared" si="63"/>
        <v>#REF!</v>
      </c>
    </row>
    <row r="238" spans="4:33" x14ac:dyDescent="0.35">
      <c r="D238">
        <v>221</v>
      </c>
      <c r="E238">
        <f t="shared" si="50"/>
        <v>221</v>
      </c>
      <c r="F238">
        <f>F237+AE237</f>
        <v>5556052.1895635985</v>
      </c>
      <c r="G238">
        <f>F238-Q238</f>
        <v>0</v>
      </c>
      <c r="H238">
        <f t="shared" si="51"/>
        <v>0</v>
      </c>
      <c r="I238">
        <f>MAX(G238-P238,0)</f>
        <v>0</v>
      </c>
      <c r="J238">
        <f t="shared" si="52"/>
        <v>0</v>
      </c>
      <c r="K238">
        <f t="shared" si="53"/>
        <v>0</v>
      </c>
      <c r="L238">
        <f>MIN($F$11,K238)</f>
        <v>0</v>
      </c>
      <c r="M238">
        <f>ABS(L238-K238)</f>
        <v>0</v>
      </c>
      <c r="N238">
        <f>IFERROR(M238/G238,0)</f>
        <v>0</v>
      </c>
      <c r="O238">
        <f t="shared" si="54"/>
        <v>1</v>
      </c>
      <c r="P238">
        <f>IF(E238&gt;$F$6,VLOOKUP(E238-$F$6,E$17:G$558,3,FALSE),0)</f>
        <v>0</v>
      </c>
      <c r="Q238">
        <f>IF(E238&gt;$F$7,VLOOKUP(E238-$F$7,E$17:F$558,2,FALSE),0)</f>
        <v>5556052.1895635985</v>
      </c>
      <c r="R238">
        <f t="shared" si="59"/>
        <v>0</v>
      </c>
      <c r="S238">
        <f t="shared" si="55"/>
        <v>0</v>
      </c>
      <c r="T238">
        <f t="shared" si="56"/>
        <v>0</v>
      </c>
      <c r="U238">
        <f t="shared" si="60"/>
        <v>23642.592273581566</v>
      </c>
      <c r="V238">
        <f t="shared" si="61"/>
        <v>5532409.5972900186</v>
      </c>
      <c r="W238">
        <f t="shared" si="57"/>
        <v>5444931.1457723267</v>
      </c>
      <c r="X238">
        <f>$F$5-F238</f>
        <v>2443947.8104364015</v>
      </c>
      <c r="Y238">
        <f t="shared" si="58"/>
        <v>7976357.4077264182</v>
      </c>
      <c r="Z238">
        <f>Y238-F238-Q238</f>
        <v>-3135746.9714007787</v>
      </c>
      <c r="AA238">
        <f t="shared" si="62"/>
        <v>-0.39313019854943942</v>
      </c>
      <c r="AB238" t="e">
        <f>#REF!</f>
        <v>#REF!</v>
      </c>
      <c r="AC238">
        <f>$F$5-F238</f>
        <v>2443947.8104364015</v>
      </c>
      <c r="AD238" t="e">
        <f>AB238*P238</f>
        <v>#REF!</v>
      </c>
      <c r="AE238">
        <f>P238*$F$4*MAX(AA238,0)</f>
        <v>0</v>
      </c>
      <c r="AF238" s="1" t="e">
        <f>MAX(#REF!*AA238,0)</f>
        <v>#REF!</v>
      </c>
      <c r="AG238" t="e">
        <f t="shared" si="63"/>
        <v>#REF!</v>
      </c>
    </row>
    <row r="239" spans="4:33" x14ac:dyDescent="0.35">
      <c r="D239">
        <v>222</v>
      </c>
      <c r="E239">
        <f t="shared" si="50"/>
        <v>222</v>
      </c>
      <c r="F239">
        <f>F238+AE238</f>
        <v>5556052.1895635985</v>
      </c>
      <c r="G239">
        <f>F239-Q239</f>
        <v>0</v>
      </c>
      <c r="H239">
        <f t="shared" si="51"/>
        <v>0</v>
      </c>
      <c r="I239">
        <f>MAX(G239-P239,0)</f>
        <v>0</v>
      </c>
      <c r="J239">
        <f t="shared" si="52"/>
        <v>0</v>
      </c>
      <c r="K239">
        <f t="shared" si="53"/>
        <v>0</v>
      </c>
      <c r="L239">
        <f>MIN($F$11,K239)</f>
        <v>0</v>
      </c>
      <c r="M239">
        <f>ABS(L239-K239)</f>
        <v>0</v>
      </c>
      <c r="N239">
        <f>IFERROR(M239/G239,0)</f>
        <v>0</v>
      </c>
      <c r="O239">
        <f t="shared" si="54"/>
        <v>1</v>
      </c>
      <c r="P239">
        <f>IF(E239&gt;$F$6,VLOOKUP(E239-$F$6,E$17:G$558,3,FALSE),0)</f>
        <v>0</v>
      </c>
      <c r="Q239">
        <f>IF(E239&gt;$F$7,VLOOKUP(E239-$F$7,E$17:F$558,2,FALSE),0)</f>
        <v>5556052.1895635985</v>
      </c>
      <c r="R239">
        <f t="shared" si="59"/>
        <v>0</v>
      </c>
      <c r="S239">
        <f t="shared" si="55"/>
        <v>0</v>
      </c>
      <c r="T239">
        <f t="shared" si="56"/>
        <v>0</v>
      </c>
      <c r="U239">
        <f t="shared" si="60"/>
        <v>23642.592273581566</v>
      </c>
      <c r="V239">
        <f t="shared" si="61"/>
        <v>5532409.5972900186</v>
      </c>
      <c r="W239">
        <f t="shared" si="57"/>
        <v>5444931.1457723267</v>
      </c>
      <c r="X239">
        <f>$F$5-F239</f>
        <v>2443947.8104364015</v>
      </c>
      <c r="Y239">
        <f t="shared" si="58"/>
        <v>7976357.4077264182</v>
      </c>
      <c r="Z239">
        <f>Y239-F239-Q239</f>
        <v>-3135746.9714007787</v>
      </c>
      <c r="AA239">
        <f t="shared" si="62"/>
        <v>-0.39313019854943942</v>
      </c>
      <c r="AB239" t="e">
        <f>#REF!</f>
        <v>#REF!</v>
      </c>
      <c r="AC239">
        <f>$F$5-F239</f>
        <v>2443947.8104364015</v>
      </c>
      <c r="AD239" t="e">
        <f>AB239*P239</f>
        <v>#REF!</v>
      </c>
      <c r="AE239">
        <f>P239*$F$4*MAX(AA239,0)</f>
        <v>0</v>
      </c>
      <c r="AF239" s="1" t="e">
        <f>MAX(#REF!*AA239,0)</f>
        <v>#REF!</v>
      </c>
      <c r="AG239" t="e">
        <f t="shared" si="63"/>
        <v>#REF!</v>
      </c>
    </row>
    <row r="240" spans="4:33" x14ac:dyDescent="0.35">
      <c r="D240">
        <v>223</v>
      </c>
      <c r="E240">
        <f t="shared" si="50"/>
        <v>223</v>
      </c>
      <c r="F240">
        <f>F239+AE239</f>
        <v>5556052.1895635985</v>
      </c>
      <c r="G240">
        <f>F240-Q240</f>
        <v>0</v>
      </c>
      <c r="H240">
        <f t="shared" si="51"/>
        <v>0</v>
      </c>
      <c r="I240">
        <f>MAX(G240-P240,0)</f>
        <v>0</v>
      </c>
      <c r="J240">
        <f t="shared" si="52"/>
        <v>0</v>
      </c>
      <c r="K240">
        <f t="shared" si="53"/>
        <v>0</v>
      </c>
      <c r="L240">
        <f>MIN($F$11,K240)</f>
        <v>0</v>
      </c>
      <c r="M240">
        <f>ABS(L240-K240)</f>
        <v>0</v>
      </c>
      <c r="N240">
        <f>IFERROR(M240/G240,0)</f>
        <v>0</v>
      </c>
      <c r="O240">
        <f t="shared" si="54"/>
        <v>1</v>
      </c>
      <c r="P240">
        <f>IF(E240&gt;$F$6,VLOOKUP(E240-$F$6,E$17:G$558,3,FALSE),0)</f>
        <v>0</v>
      </c>
      <c r="Q240">
        <f>IF(E240&gt;$F$7,VLOOKUP(E240-$F$7,E$17:F$558,2,FALSE),0)</f>
        <v>5556052.1895635985</v>
      </c>
      <c r="R240">
        <f t="shared" si="59"/>
        <v>0</v>
      </c>
      <c r="S240">
        <f t="shared" si="55"/>
        <v>0</v>
      </c>
      <c r="T240">
        <f t="shared" si="56"/>
        <v>0</v>
      </c>
      <c r="U240">
        <f t="shared" si="60"/>
        <v>23642.592273581566</v>
      </c>
      <c r="V240">
        <f t="shared" si="61"/>
        <v>5532409.5972900186</v>
      </c>
      <c r="W240">
        <f t="shared" si="57"/>
        <v>5444931.1457723267</v>
      </c>
      <c r="X240">
        <f>$F$5-F240</f>
        <v>2443947.8104364015</v>
      </c>
      <c r="Y240">
        <f t="shared" si="58"/>
        <v>7976357.4077264182</v>
      </c>
      <c r="Z240">
        <f>Y240-F240-Q240</f>
        <v>-3135746.9714007787</v>
      </c>
      <c r="AA240">
        <f t="shared" si="62"/>
        <v>-0.39313019854943942</v>
      </c>
      <c r="AB240" t="e">
        <f>#REF!</f>
        <v>#REF!</v>
      </c>
      <c r="AC240">
        <f>$F$5-F240</f>
        <v>2443947.8104364015</v>
      </c>
      <c r="AD240" t="e">
        <f>AB240*P240</f>
        <v>#REF!</v>
      </c>
      <c r="AE240">
        <f>P240*$F$4*MAX(AA240,0)</f>
        <v>0</v>
      </c>
      <c r="AF240" s="1" t="e">
        <f>MAX(#REF!*AA240,0)</f>
        <v>#REF!</v>
      </c>
      <c r="AG240" t="e">
        <f t="shared" si="63"/>
        <v>#REF!</v>
      </c>
    </row>
    <row r="241" spans="4:33" x14ac:dyDescent="0.35">
      <c r="D241">
        <v>224</v>
      </c>
      <c r="E241">
        <f t="shared" si="50"/>
        <v>224</v>
      </c>
      <c r="F241">
        <f>F240+AE240</f>
        <v>5556052.1895635985</v>
      </c>
      <c r="G241">
        <f>F241-Q241</f>
        <v>0</v>
      </c>
      <c r="H241">
        <f t="shared" si="51"/>
        <v>0</v>
      </c>
      <c r="I241">
        <f>MAX(G241-P241,0)</f>
        <v>0</v>
      </c>
      <c r="J241">
        <f t="shared" si="52"/>
        <v>0</v>
      </c>
      <c r="K241">
        <f t="shared" si="53"/>
        <v>0</v>
      </c>
      <c r="L241">
        <f>MIN($F$11,K241)</f>
        <v>0</v>
      </c>
      <c r="M241">
        <f>ABS(L241-K241)</f>
        <v>0</v>
      </c>
      <c r="N241">
        <f>IFERROR(M241/G241,0)</f>
        <v>0</v>
      </c>
      <c r="O241">
        <f t="shared" si="54"/>
        <v>1</v>
      </c>
      <c r="P241">
        <f>IF(E241&gt;$F$6,VLOOKUP(E241-$F$6,E$17:G$558,3,FALSE),0)</f>
        <v>0</v>
      </c>
      <c r="Q241">
        <f>IF(E241&gt;$F$7,VLOOKUP(E241-$F$7,E$17:F$558,2,FALSE),0)</f>
        <v>5556052.1895635985</v>
      </c>
      <c r="R241">
        <f t="shared" si="59"/>
        <v>0</v>
      </c>
      <c r="S241">
        <f t="shared" si="55"/>
        <v>0</v>
      </c>
      <c r="T241">
        <f t="shared" si="56"/>
        <v>0</v>
      </c>
      <c r="U241">
        <f t="shared" si="60"/>
        <v>23642.592273581566</v>
      </c>
      <c r="V241">
        <f t="shared" si="61"/>
        <v>5532409.5972900186</v>
      </c>
      <c r="W241">
        <f t="shared" si="57"/>
        <v>5444931.1457723267</v>
      </c>
      <c r="X241">
        <f>$F$5-F241</f>
        <v>2443947.8104364015</v>
      </c>
      <c r="Y241">
        <f t="shared" si="58"/>
        <v>7976357.4077264182</v>
      </c>
      <c r="Z241">
        <f>Y241-F241-Q241</f>
        <v>-3135746.9714007787</v>
      </c>
      <c r="AA241">
        <f t="shared" si="62"/>
        <v>-0.39313019854943942</v>
      </c>
      <c r="AB241" t="e">
        <f>#REF!</f>
        <v>#REF!</v>
      </c>
      <c r="AC241">
        <f>$F$5-F241</f>
        <v>2443947.8104364015</v>
      </c>
      <c r="AD241" t="e">
        <f>AB241*P241</f>
        <v>#REF!</v>
      </c>
      <c r="AE241">
        <f>P241*$F$4*MAX(AA241,0)</f>
        <v>0</v>
      </c>
      <c r="AF241" s="1" t="e">
        <f>MAX(#REF!*AA241,0)</f>
        <v>#REF!</v>
      </c>
      <c r="AG241" t="e">
        <f t="shared" si="63"/>
        <v>#REF!</v>
      </c>
    </row>
    <row r="242" spans="4:33" x14ac:dyDescent="0.35">
      <c r="D242">
        <v>225</v>
      </c>
      <c r="E242">
        <f t="shared" si="50"/>
        <v>225</v>
      </c>
      <c r="F242">
        <f>F241+AE241</f>
        <v>5556052.1895635985</v>
      </c>
      <c r="G242">
        <f>F242-Q242</f>
        <v>0</v>
      </c>
      <c r="H242">
        <f t="shared" si="51"/>
        <v>0</v>
      </c>
      <c r="I242">
        <f>MAX(G242-P242,0)</f>
        <v>0</v>
      </c>
      <c r="J242">
        <f t="shared" si="52"/>
        <v>0</v>
      </c>
      <c r="K242">
        <f t="shared" si="53"/>
        <v>0</v>
      </c>
      <c r="L242">
        <f>MIN($F$11,K242)</f>
        <v>0</v>
      </c>
      <c r="M242">
        <f>ABS(L242-K242)</f>
        <v>0</v>
      </c>
      <c r="N242">
        <f>IFERROR(M242/G242,0)</f>
        <v>0</v>
      </c>
      <c r="O242">
        <f t="shared" si="54"/>
        <v>1</v>
      </c>
      <c r="P242">
        <f>IF(E242&gt;$F$6,VLOOKUP(E242-$F$6,E$17:G$558,3,FALSE),0)</f>
        <v>0</v>
      </c>
      <c r="Q242">
        <f>IF(E242&gt;$F$7,VLOOKUP(E242-$F$7,E$17:F$558,2,FALSE),0)</f>
        <v>5556052.1895635985</v>
      </c>
      <c r="R242">
        <f t="shared" si="59"/>
        <v>0</v>
      </c>
      <c r="S242">
        <f t="shared" si="55"/>
        <v>0</v>
      </c>
      <c r="T242">
        <f t="shared" si="56"/>
        <v>0</v>
      </c>
      <c r="U242">
        <f t="shared" si="60"/>
        <v>23642.592273581566</v>
      </c>
      <c r="V242">
        <f t="shared" si="61"/>
        <v>5532409.5972900186</v>
      </c>
      <c r="W242">
        <f t="shared" si="57"/>
        <v>5444931.1457723267</v>
      </c>
      <c r="X242">
        <f>$F$5-F242</f>
        <v>2443947.8104364015</v>
      </c>
      <c r="Y242">
        <f t="shared" si="58"/>
        <v>7976357.4077264182</v>
      </c>
      <c r="Z242">
        <f>Y242-F242-Q242</f>
        <v>-3135746.9714007787</v>
      </c>
      <c r="AA242">
        <f t="shared" si="62"/>
        <v>-0.39313019854943942</v>
      </c>
      <c r="AB242" t="e">
        <f>#REF!</f>
        <v>#REF!</v>
      </c>
      <c r="AC242">
        <f>$F$5-F242</f>
        <v>2443947.8104364015</v>
      </c>
      <c r="AD242" t="e">
        <f>AB242*P242</f>
        <v>#REF!</v>
      </c>
      <c r="AE242">
        <f>P242*$F$4*MAX(AA242,0)</f>
        <v>0</v>
      </c>
      <c r="AF242" s="1" t="e">
        <f>MAX(#REF!*AA242,0)</f>
        <v>#REF!</v>
      </c>
      <c r="AG242" t="e">
        <f t="shared" si="63"/>
        <v>#REF!</v>
      </c>
    </row>
    <row r="243" spans="4:33" x14ac:dyDescent="0.35">
      <c r="D243">
        <v>226</v>
      </c>
      <c r="E243">
        <f t="shared" si="50"/>
        <v>226</v>
      </c>
      <c r="F243">
        <f>F242+AE242</f>
        <v>5556052.1895635985</v>
      </c>
      <c r="G243">
        <f>F243-Q243</f>
        <v>0</v>
      </c>
      <c r="H243">
        <f t="shared" si="51"/>
        <v>0</v>
      </c>
      <c r="I243">
        <f>MAX(G243-P243,0)</f>
        <v>0</v>
      </c>
      <c r="J243">
        <f t="shared" si="52"/>
        <v>0</v>
      </c>
      <c r="K243">
        <f t="shared" si="53"/>
        <v>0</v>
      </c>
      <c r="L243">
        <f>MIN($F$11,K243)</f>
        <v>0</v>
      </c>
      <c r="M243">
        <f>ABS(L243-K243)</f>
        <v>0</v>
      </c>
      <c r="N243">
        <f>IFERROR(M243/G243,0)</f>
        <v>0</v>
      </c>
      <c r="O243">
        <f t="shared" si="54"/>
        <v>1</v>
      </c>
      <c r="P243">
        <f>IF(E243&gt;$F$6,VLOOKUP(E243-$F$6,E$17:G$558,3,FALSE),0)</f>
        <v>0</v>
      </c>
      <c r="Q243">
        <f>IF(E243&gt;$F$7,VLOOKUP(E243-$F$7,E$17:F$558,2,FALSE),0)</f>
        <v>5556052.1895635985</v>
      </c>
      <c r="R243">
        <f t="shared" si="59"/>
        <v>0</v>
      </c>
      <c r="S243">
        <f t="shared" si="55"/>
        <v>0</v>
      </c>
      <c r="T243">
        <f t="shared" si="56"/>
        <v>0</v>
      </c>
      <c r="U243">
        <f t="shared" si="60"/>
        <v>23642.592273581566</v>
      </c>
      <c r="V243">
        <f t="shared" si="61"/>
        <v>5532409.5972900186</v>
      </c>
      <c r="W243">
        <f t="shared" si="57"/>
        <v>5444931.1457723267</v>
      </c>
      <c r="X243">
        <f>$F$5-F243</f>
        <v>2443947.8104364015</v>
      </c>
      <c r="Y243">
        <f t="shared" si="58"/>
        <v>7976357.4077264182</v>
      </c>
      <c r="Z243">
        <f>Y243-F243-Q243</f>
        <v>-3135746.9714007787</v>
      </c>
      <c r="AA243">
        <f t="shared" si="62"/>
        <v>-0.39313019854943942</v>
      </c>
      <c r="AB243" t="e">
        <f>#REF!</f>
        <v>#REF!</v>
      </c>
      <c r="AC243">
        <f>$F$5-F243</f>
        <v>2443947.8104364015</v>
      </c>
      <c r="AD243" t="e">
        <f>AB243*P243</f>
        <v>#REF!</v>
      </c>
      <c r="AE243">
        <f>P243*$F$4*MAX(AA243,0)</f>
        <v>0</v>
      </c>
      <c r="AF243" s="1" t="e">
        <f>MAX(#REF!*AA243,0)</f>
        <v>#REF!</v>
      </c>
      <c r="AG243" t="e">
        <f t="shared" si="63"/>
        <v>#REF!</v>
      </c>
    </row>
    <row r="244" spans="4:33" x14ac:dyDescent="0.35">
      <c r="D244">
        <v>227</v>
      </c>
      <c r="E244">
        <f t="shared" si="50"/>
        <v>227</v>
      </c>
      <c r="F244">
        <f>F243+AE243</f>
        <v>5556052.1895635985</v>
      </c>
      <c r="G244">
        <f>F244-Q244</f>
        <v>0</v>
      </c>
      <c r="H244">
        <f t="shared" si="51"/>
        <v>0</v>
      </c>
      <c r="I244">
        <f>MAX(G244-P244,0)</f>
        <v>0</v>
      </c>
      <c r="J244">
        <f t="shared" si="52"/>
        <v>0</v>
      </c>
      <c r="K244">
        <f t="shared" si="53"/>
        <v>0</v>
      </c>
      <c r="L244">
        <f>MIN($F$11,K244)</f>
        <v>0</v>
      </c>
      <c r="M244">
        <f>ABS(L244-K244)</f>
        <v>0</v>
      </c>
      <c r="N244">
        <f>IFERROR(M244/G244,0)</f>
        <v>0</v>
      </c>
      <c r="O244">
        <f t="shared" si="54"/>
        <v>1</v>
      </c>
      <c r="P244">
        <f>IF(E244&gt;$F$6,VLOOKUP(E244-$F$6,E$17:G$558,3,FALSE),0)</f>
        <v>0</v>
      </c>
      <c r="Q244">
        <f>IF(E244&gt;$F$7,VLOOKUP(E244-$F$7,E$17:F$558,2,FALSE),0)</f>
        <v>5556052.1895635985</v>
      </c>
      <c r="R244">
        <f t="shared" si="59"/>
        <v>0</v>
      </c>
      <c r="S244">
        <f t="shared" si="55"/>
        <v>0</v>
      </c>
      <c r="T244">
        <f t="shared" si="56"/>
        <v>0</v>
      </c>
      <c r="U244">
        <f t="shared" si="60"/>
        <v>23642.592273581566</v>
      </c>
      <c r="V244">
        <f t="shared" si="61"/>
        <v>5532409.5972900186</v>
      </c>
      <c r="W244">
        <f t="shared" si="57"/>
        <v>5444931.1457723267</v>
      </c>
      <c r="X244">
        <f>$F$5-F244</f>
        <v>2443947.8104364015</v>
      </c>
      <c r="Y244">
        <f t="shared" si="58"/>
        <v>7976357.4077264182</v>
      </c>
      <c r="Z244">
        <f>Y244-F244-Q244</f>
        <v>-3135746.9714007787</v>
      </c>
      <c r="AA244">
        <f t="shared" si="62"/>
        <v>-0.39313019854943942</v>
      </c>
      <c r="AB244" t="e">
        <f>#REF!</f>
        <v>#REF!</v>
      </c>
      <c r="AC244">
        <f>$F$5-F244</f>
        <v>2443947.8104364015</v>
      </c>
      <c r="AD244" t="e">
        <f>AB244*P244</f>
        <v>#REF!</v>
      </c>
      <c r="AE244">
        <f>P244*$F$4*MAX(AA244,0)</f>
        <v>0</v>
      </c>
      <c r="AF244" s="1" t="e">
        <f>MAX(#REF!*AA244,0)</f>
        <v>#REF!</v>
      </c>
      <c r="AG244" t="e">
        <f t="shared" si="63"/>
        <v>#REF!</v>
      </c>
    </row>
    <row r="245" spans="4:33" x14ac:dyDescent="0.35">
      <c r="D245">
        <v>228</v>
      </c>
      <c r="E245">
        <f t="shared" si="50"/>
        <v>228</v>
      </c>
      <c r="F245">
        <f>F244+AE244</f>
        <v>5556052.1895635985</v>
      </c>
      <c r="G245">
        <f>F245-Q245</f>
        <v>0</v>
      </c>
      <c r="H245">
        <f t="shared" si="51"/>
        <v>0</v>
      </c>
      <c r="I245">
        <f>MAX(G245-P245,0)</f>
        <v>0</v>
      </c>
      <c r="J245">
        <f t="shared" si="52"/>
        <v>0</v>
      </c>
      <c r="K245">
        <f t="shared" si="53"/>
        <v>0</v>
      </c>
      <c r="L245">
        <f>MIN($F$11,K245)</f>
        <v>0</v>
      </c>
      <c r="M245">
        <f>ABS(L245-K245)</f>
        <v>0</v>
      </c>
      <c r="N245">
        <f>IFERROR(M245/G245,0)</f>
        <v>0</v>
      </c>
      <c r="O245">
        <f t="shared" si="54"/>
        <v>1</v>
      </c>
      <c r="P245">
        <f>IF(E245&gt;$F$6,VLOOKUP(E245-$F$6,E$17:G$558,3,FALSE),0)</f>
        <v>0</v>
      </c>
      <c r="Q245">
        <f>IF(E245&gt;$F$7,VLOOKUP(E245-$F$7,E$17:F$558,2,FALSE),0)</f>
        <v>5556052.1895635985</v>
      </c>
      <c r="R245">
        <f t="shared" si="59"/>
        <v>0</v>
      </c>
      <c r="S245">
        <f t="shared" si="55"/>
        <v>0</v>
      </c>
      <c r="T245">
        <f t="shared" si="56"/>
        <v>0</v>
      </c>
      <c r="U245">
        <f t="shared" si="60"/>
        <v>23642.592273581566</v>
      </c>
      <c r="V245">
        <f t="shared" si="61"/>
        <v>5532409.5972900186</v>
      </c>
      <c r="W245">
        <f t="shared" si="57"/>
        <v>5444931.1457723267</v>
      </c>
      <c r="X245">
        <f>$F$5-F245</f>
        <v>2443947.8104364015</v>
      </c>
      <c r="Y245">
        <f t="shared" si="58"/>
        <v>7976357.4077264182</v>
      </c>
      <c r="Z245">
        <f>Y245-F245-Q245</f>
        <v>-3135746.9714007787</v>
      </c>
      <c r="AA245">
        <f t="shared" si="62"/>
        <v>-0.39313019854943942</v>
      </c>
      <c r="AB245" t="e">
        <f>#REF!</f>
        <v>#REF!</v>
      </c>
      <c r="AC245">
        <f>$F$5-F245</f>
        <v>2443947.8104364015</v>
      </c>
      <c r="AD245" t="e">
        <f>AB245*P245</f>
        <v>#REF!</v>
      </c>
      <c r="AE245">
        <f>P245*$F$4*MAX(AA245,0)</f>
        <v>0</v>
      </c>
      <c r="AF245" s="1" t="e">
        <f>MAX(#REF!*AA245,0)</f>
        <v>#REF!</v>
      </c>
      <c r="AG245" t="e">
        <f t="shared" si="63"/>
        <v>#REF!</v>
      </c>
    </row>
    <row r="246" spans="4:33" x14ac:dyDescent="0.35">
      <c r="D246">
        <v>229</v>
      </c>
      <c r="E246">
        <f t="shared" si="50"/>
        <v>229</v>
      </c>
      <c r="F246">
        <f>F245+AE245</f>
        <v>5556052.1895635985</v>
      </c>
      <c r="G246">
        <f>F246-Q246</f>
        <v>0</v>
      </c>
      <c r="H246">
        <f t="shared" si="51"/>
        <v>0</v>
      </c>
      <c r="I246">
        <f>MAX(G246-P246,0)</f>
        <v>0</v>
      </c>
      <c r="J246">
        <f t="shared" si="52"/>
        <v>0</v>
      </c>
      <c r="K246">
        <f t="shared" si="53"/>
        <v>0</v>
      </c>
      <c r="L246">
        <f>MIN($F$11,K246)</f>
        <v>0</v>
      </c>
      <c r="M246">
        <f>ABS(L246-K246)</f>
        <v>0</v>
      </c>
      <c r="N246">
        <f>IFERROR(M246/G246,0)</f>
        <v>0</v>
      </c>
      <c r="O246">
        <f t="shared" si="54"/>
        <v>1</v>
      </c>
      <c r="P246">
        <f>IF(E246&gt;$F$6,VLOOKUP(E246-$F$6,E$17:G$558,3,FALSE),0)</f>
        <v>0</v>
      </c>
      <c r="Q246">
        <f>IF(E246&gt;$F$7,VLOOKUP(E246-$F$7,E$17:F$558,2,FALSE),0)</f>
        <v>5556052.1895635985</v>
      </c>
      <c r="R246">
        <f t="shared" si="59"/>
        <v>0</v>
      </c>
      <c r="S246">
        <f t="shared" si="55"/>
        <v>0</v>
      </c>
      <c r="T246">
        <f t="shared" si="56"/>
        <v>0</v>
      </c>
      <c r="U246">
        <f t="shared" si="60"/>
        <v>23642.592273581566</v>
      </c>
      <c r="V246">
        <f t="shared" si="61"/>
        <v>5532409.5972900186</v>
      </c>
      <c r="W246">
        <f t="shared" si="57"/>
        <v>5444931.1457723267</v>
      </c>
      <c r="X246">
        <f>$F$5-F246</f>
        <v>2443947.8104364015</v>
      </c>
      <c r="Y246">
        <f t="shared" si="58"/>
        <v>7976357.4077264182</v>
      </c>
      <c r="Z246">
        <f>Y246-F246-Q246</f>
        <v>-3135746.9714007787</v>
      </c>
      <c r="AA246">
        <f t="shared" si="62"/>
        <v>-0.39313019854943942</v>
      </c>
      <c r="AB246" t="e">
        <f>#REF!</f>
        <v>#REF!</v>
      </c>
      <c r="AC246">
        <f>$F$5-F246</f>
        <v>2443947.8104364015</v>
      </c>
      <c r="AD246" t="e">
        <f>AB246*P246</f>
        <v>#REF!</v>
      </c>
      <c r="AE246">
        <f>P246*$F$4*MAX(AA246,0)</f>
        <v>0</v>
      </c>
      <c r="AF246" s="1" t="e">
        <f>MAX(#REF!*AA246,0)</f>
        <v>#REF!</v>
      </c>
      <c r="AG246" t="e">
        <f t="shared" si="63"/>
        <v>#REF!</v>
      </c>
    </row>
    <row r="247" spans="4:33" x14ac:dyDescent="0.35">
      <c r="D247">
        <v>230</v>
      </c>
      <c r="E247">
        <f t="shared" si="50"/>
        <v>230</v>
      </c>
      <c r="F247">
        <f>F246+AE246</f>
        <v>5556052.1895635985</v>
      </c>
      <c r="G247">
        <f>F247-Q247</f>
        <v>0</v>
      </c>
      <c r="H247">
        <f t="shared" si="51"/>
        <v>0</v>
      </c>
      <c r="I247">
        <f>MAX(G247-P247,0)</f>
        <v>0</v>
      </c>
      <c r="J247">
        <f t="shared" si="52"/>
        <v>0</v>
      </c>
      <c r="K247">
        <f t="shared" si="53"/>
        <v>0</v>
      </c>
      <c r="L247">
        <f>MIN($F$11,K247)</f>
        <v>0</v>
      </c>
      <c r="M247">
        <f>ABS(L247-K247)</f>
        <v>0</v>
      </c>
      <c r="N247">
        <f>IFERROR(M247/G247,0)</f>
        <v>0</v>
      </c>
      <c r="O247">
        <f t="shared" si="54"/>
        <v>1</v>
      </c>
      <c r="P247">
        <f>IF(E247&gt;$F$6,VLOOKUP(E247-$F$6,E$17:G$558,3,FALSE),0)</f>
        <v>0</v>
      </c>
      <c r="Q247">
        <f>IF(E247&gt;$F$7,VLOOKUP(E247-$F$7,E$17:F$558,2,FALSE),0)</f>
        <v>5556052.1895635985</v>
      </c>
      <c r="R247">
        <f t="shared" si="59"/>
        <v>0</v>
      </c>
      <c r="S247">
        <f t="shared" si="55"/>
        <v>0</v>
      </c>
      <c r="T247">
        <f t="shared" si="56"/>
        <v>0</v>
      </c>
      <c r="U247">
        <f t="shared" si="60"/>
        <v>23642.592273581566</v>
      </c>
      <c r="V247">
        <f t="shared" si="61"/>
        <v>5532409.5972900186</v>
      </c>
      <c r="W247">
        <f t="shared" si="57"/>
        <v>5444931.1457723267</v>
      </c>
      <c r="X247">
        <f>$F$5-F247</f>
        <v>2443947.8104364015</v>
      </c>
      <c r="Y247">
        <f t="shared" si="58"/>
        <v>7976357.4077264182</v>
      </c>
      <c r="Z247">
        <f>Y247-F247-Q247</f>
        <v>-3135746.9714007787</v>
      </c>
      <c r="AA247">
        <f t="shared" si="62"/>
        <v>-0.39313019854943942</v>
      </c>
      <c r="AB247" t="e">
        <f>#REF!</f>
        <v>#REF!</v>
      </c>
      <c r="AC247">
        <f>$F$5-F247</f>
        <v>2443947.8104364015</v>
      </c>
      <c r="AD247" t="e">
        <f>AB247*P247</f>
        <v>#REF!</v>
      </c>
      <c r="AE247">
        <f>P247*$F$4*MAX(AA247,0)</f>
        <v>0</v>
      </c>
      <c r="AF247" s="1" t="e">
        <f>MAX(#REF!*AA247,0)</f>
        <v>#REF!</v>
      </c>
      <c r="AG247" t="e">
        <f t="shared" si="63"/>
        <v>#REF!</v>
      </c>
    </row>
    <row r="248" spans="4:33" x14ac:dyDescent="0.35">
      <c r="D248">
        <v>231</v>
      </c>
      <c r="E248">
        <f t="shared" si="50"/>
        <v>231</v>
      </c>
      <c r="F248">
        <f>F247+AE247</f>
        <v>5556052.1895635985</v>
      </c>
      <c r="G248">
        <f>F248-Q248</f>
        <v>0</v>
      </c>
      <c r="H248">
        <f t="shared" si="51"/>
        <v>0</v>
      </c>
      <c r="I248">
        <f>MAX(G248-P248,0)</f>
        <v>0</v>
      </c>
      <c r="J248">
        <f t="shared" si="52"/>
        <v>0</v>
      </c>
      <c r="K248">
        <f t="shared" si="53"/>
        <v>0</v>
      </c>
      <c r="L248">
        <f>MIN($F$11,K248)</f>
        <v>0</v>
      </c>
      <c r="M248">
        <f>ABS(L248-K248)</f>
        <v>0</v>
      </c>
      <c r="N248">
        <f>IFERROR(M248/G248,0)</f>
        <v>0</v>
      </c>
      <c r="O248">
        <f t="shared" si="54"/>
        <v>1</v>
      </c>
      <c r="P248">
        <f>IF(E248&gt;$F$6,VLOOKUP(E248-$F$6,E$17:G$558,3,FALSE),0)</f>
        <v>0</v>
      </c>
      <c r="Q248">
        <f>IF(E248&gt;$F$7,VLOOKUP(E248-$F$7,E$17:F$558,2,FALSE),0)</f>
        <v>5556052.1895635985</v>
      </c>
      <c r="R248">
        <f t="shared" si="59"/>
        <v>0</v>
      </c>
      <c r="S248">
        <f t="shared" si="55"/>
        <v>0</v>
      </c>
      <c r="T248">
        <f t="shared" si="56"/>
        <v>0</v>
      </c>
      <c r="U248">
        <f t="shared" si="60"/>
        <v>23642.592273581566</v>
      </c>
      <c r="V248">
        <f t="shared" si="61"/>
        <v>5532409.5972900186</v>
      </c>
      <c r="W248">
        <f t="shared" si="57"/>
        <v>5444931.1457723267</v>
      </c>
      <c r="X248">
        <f>$F$5-F248</f>
        <v>2443947.8104364015</v>
      </c>
      <c r="Y248">
        <f t="shared" si="58"/>
        <v>7976357.4077264182</v>
      </c>
      <c r="Z248">
        <f>Y248-F248-Q248</f>
        <v>-3135746.9714007787</v>
      </c>
      <c r="AA248">
        <f t="shared" si="62"/>
        <v>-0.39313019854943942</v>
      </c>
      <c r="AB248" t="e">
        <f>#REF!</f>
        <v>#REF!</v>
      </c>
      <c r="AC248">
        <f>$F$5-F248</f>
        <v>2443947.8104364015</v>
      </c>
      <c r="AD248" t="e">
        <f>AB248*P248</f>
        <v>#REF!</v>
      </c>
      <c r="AE248">
        <f>P248*$F$4*MAX(AA248,0)</f>
        <v>0</v>
      </c>
      <c r="AF248" s="1" t="e">
        <f>MAX(#REF!*AA248,0)</f>
        <v>#REF!</v>
      </c>
      <c r="AG248" t="e">
        <f t="shared" si="63"/>
        <v>#REF!</v>
      </c>
    </row>
    <row r="249" spans="4:33" x14ac:dyDescent="0.35">
      <c r="D249">
        <v>232</v>
      </c>
      <c r="E249">
        <f t="shared" si="50"/>
        <v>232</v>
      </c>
      <c r="F249">
        <f>F248+AE248</f>
        <v>5556052.1895635985</v>
      </c>
      <c r="G249">
        <f>F249-Q249</f>
        <v>0</v>
      </c>
      <c r="H249">
        <f t="shared" si="51"/>
        <v>0</v>
      </c>
      <c r="I249">
        <f>MAX(G249-P249,0)</f>
        <v>0</v>
      </c>
      <c r="J249">
        <f t="shared" si="52"/>
        <v>0</v>
      </c>
      <c r="K249">
        <f t="shared" si="53"/>
        <v>0</v>
      </c>
      <c r="L249">
        <f>MIN($F$11,K249)</f>
        <v>0</v>
      </c>
      <c r="M249">
        <f>ABS(L249-K249)</f>
        <v>0</v>
      </c>
      <c r="N249">
        <f>IFERROR(M249/G249,0)</f>
        <v>0</v>
      </c>
      <c r="O249">
        <f t="shared" si="54"/>
        <v>1</v>
      </c>
      <c r="P249">
        <f>IF(E249&gt;$F$6,VLOOKUP(E249-$F$6,E$17:G$558,3,FALSE),0)</f>
        <v>0</v>
      </c>
      <c r="Q249">
        <f>IF(E249&gt;$F$7,VLOOKUP(E249-$F$7,E$17:F$558,2,FALSE),0)</f>
        <v>5556052.1895635985</v>
      </c>
      <c r="R249">
        <f t="shared" si="59"/>
        <v>0</v>
      </c>
      <c r="S249">
        <f t="shared" si="55"/>
        <v>0</v>
      </c>
      <c r="T249">
        <f t="shared" si="56"/>
        <v>0</v>
      </c>
      <c r="U249">
        <f t="shared" si="60"/>
        <v>23642.592273581566</v>
      </c>
      <c r="V249">
        <f t="shared" si="61"/>
        <v>5532409.5972900186</v>
      </c>
      <c r="W249">
        <f t="shared" si="57"/>
        <v>5444931.1457723267</v>
      </c>
      <c r="X249">
        <f>$F$5-F249</f>
        <v>2443947.8104364015</v>
      </c>
      <c r="Y249">
        <f t="shared" si="58"/>
        <v>7976357.4077264182</v>
      </c>
      <c r="Z249">
        <f>Y249-F249-Q249</f>
        <v>-3135746.9714007787</v>
      </c>
      <c r="AA249">
        <f t="shared" si="62"/>
        <v>-0.39313019854943942</v>
      </c>
      <c r="AB249" t="e">
        <f>#REF!</f>
        <v>#REF!</v>
      </c>
      <c r="AC249">
        <f>$F$5-F249</f>
        <v>2443947.8104364015</v>
      </c>
      <c r="AD249" t="e">
        <f>AB249*P249</f>
        <v>#REF!</v>
      </c>
      <c r="AE249">
        <f>P249*$F$4*MAX(AA249,0)</f>
        <v>0</v>
      </c>
      <c r="AF249" s="1" t="e">
        <f>MAX(#REF!*AA249,0)</f>
        <v>#REF!</v>
      </c>
      <c r="AG249" t="e">
        <f t="shared" si="63"/>
        <v>#REF!</v>
      </c>
    </row>
    <row r="250" spans="4:33" x14ac:dyDescent="0.35">
      <c r="D250">
        <v>233</v>
      </c>
      <c r="E250">
        <f t="shared" si="50"/>
        <v>233</v>
      </c>
      <c r="F250">
        <f>F249+AE249</f>
        <v>5556052.1895635985</v>
      </c>
      <c r="G250">
        <f>F250-Q250</f>
        <v>0</v>
      </c>
      <c r="H250">
        <f t="shared" si="51"/>
        <v>0</v>
      </c>
      <c r="I250">
        <f>MAX(G250-P250,0)</f>
        <v>0</v>
      </c>
      <c r="J250">
        <f t="shared" si="52"/>
        <v>0</v>
      </c>
      <c r="K250">
        <f t="shared" si="53"/>
        <v>0</v>
      </c>
      <c r="L250">
        <f>MIN($F$11,K250)</f>
        <v>0</v>
      </c>
      <c r="M250">
        <f>ABS(L250-K250)</f>
        <v>0</v>
      </c>
      <c r="N250">
        <f>IFERROR(M250/G250,0)</f>
        <v>0</v>
      </c>
      <c r="O250">
        <f t="shared" si="54"/>
        <v>1</v>
      </c>
      <c r="P250">
        <f>IF(E250&gt;$F$6,VLOOKUP(E250-$F$6,E$17:G$558,3,FALSE),0)</f>
        <v>0</v>
      </c>
      <c r="Q250">
        <f>IF(E250&gt;$F$7,VLOOKUP(E250-$F$7,E$17:F$558,2,FALSE),0)</f>
        <v>5556052.1895635985</v>
      </c>
      <c r="R250">
        <f t="shared" si="59"/>
        <v>0</v>
      </c>
      <c r="S250">
        <f t="shared" si="55"/>
        <v>0</v>
      </c>
      <c r="T250">
        <f t="shared" si="56"/>
        <v>0</v>
      </c>
      <c r="U250">
        <f t="shared" si="60"/>
        <v>23642.592273581566</v>
      </c>
      <c r="V250">
        <f t="shared" si="61"/>
        <v>5532409.5972900186</v>
      </c>
      <c r="W250">
        <f t="shared" si="57"/>
        <v>5444931.1457723267</v>
      </c>
      <c r="X250">
        <f>$F$5-F250</f>
        <v>2443947.8104364015</v>
      </c>
      <c r="Y250">
        <f t="shared" si="58"/>
        <v>7976357.4077264182</v>
      </c>
      <c r="Z250">
        <f>Y250-F250-Q250</f>
        <v>-3135746.9714007787</v>
      </c>
      <c r="AA250">
        <f t="shared" si="62"/>
        <v>-0.39313019854943942</v>
      </c>
      <c r="AB250" t="e">
        <f>#REF!</f>
        <v>#REF!</v>
      </c>
      <c r="AC250">
        <f>$F$5-F250</f>
        <v>2443947.8104364015</v>
      </c>
      <c r="AD250" t="e">
        <f>AB250*P250</f>
        <v>#REF!</v>
      </c>
      <c r="AE250">
        <f>P250*$F$4*MAX(AA250,0)</f>
        <v>0</v>
      </c>
      <c r="AF250" s="1" t="e">
        <f>MAX(#REF!*AA250,0)</f>
        <v>#REF!</v>
      </c>
      <c r="AG250" t="e">
        <f t="shared" si="63"/>
        <v>#REF!</v>
      </c>
    </row>
    <row r="251" spans="4:33" x14ac:dyDescent="0.35">
      <c r="D251">
        <v>234</v>
      </c>
      <c r="E251">
        <f t="shared" si="50"/>
        <v>234</v>
      </c>
      <c r="F251">
        <f>F250+AE250</f>
        <v>5556052.1895635985</v>
      </c>
      <c r="G251">
        <f>F251-Q251</f>
        <v>0</v>
      </c>
      <c r="H251">
        <f t="shared" si="51"/>
        <v>0</v>
      </c>
      <c r="I251">
        <f>MAX(G251-P251,0)</f>
        <v>0</v>
      </c>
      <c r="J251">
        <f t="shared" si="52"/>
        <v>0</v>
      </c>
      <c r="K251">
        <f t="shared" si="53"/>
        <v>0</v>
      </c>
      <c r="L251">
        <f>MIN($F$11,K251)</f>
        <v>0</v>
      </c>
      <c r="M251">
        <f>ABS(L251-K251)</f>
        <v>0</v>
      </c>
      <c r="N251">
        <f>IFERROR(M251/G251,0)</f>
        <v>0</v>
      </c>
      <c r="O251">
        <f t="shared" si="54"/>
        <v>1</v>
      </c>
      <c r="P251">
        <f>IF(E251&gt;$F$6,VLOOKUP(E251-$F$6,E$17:G$558,3,FALSE),0)</f>
        <v>0</v>
      </c>
      <c r="Q251">
        <f>IF(E251&gt;$F$7,VLOOKUP(E251-$F$7,E$17:F$558,2,FALSE),0)</f>
        <v>5556052.1895635985</v>
      </c>
      <c r="R251">
        <f t="shared" si="59"/>
        <v>0</v>
      </c>
      <c r="S251">
        <f t="shared" si="55"/>
        <v>0</v>
      </c>
      <c r="T251">
        <f t="shared" si="56"/>
        <v>0</v>
      </c>
      <c r="U251">
        <f t="shared" si="60"/>
        <v>23642.592273581566</v>
      </c>
      <c r="V251">
        <f t="shared" si="61"/>
        <v>5532409.5972900186</v>
      </c>
      <c r="W251">
        <f t="shared" si="57"/>
        <v>5444931.1457723267</v>
      </c>
      <c r="X251">
        <f>$F$5-F251</f>
        <v>2443947.8104364015</v>
      </c>
      <c r="Y251">
        <f t="shared" si="58"/>
        <v>7976357.4077264182</v>
      </c>
      <c r="Z251">
        <f>Y251-F251-Q251</f>
        <v>-3135746.9714007787</v>
      </c>
      <c r="AA251">
        <f t="shared" si="62"/>
        <v>-0.39313019854943942</v>
      </c>
      <c r="AB251" t="e">
        <f>#REF!</f>
        <v>#REF!</v>
      </c>
      <c r="AC251">
        <f>$F$5-F251</f>
        <v>2443947.8104364015</v>
      </c>
      <c r="AD251" t="e">
        <f>AB251*P251</f>
        <v>#REF!</v>
      </c>
      <c r="AE251">
        <f>P251*$F$4*MAX(AA251,0)</f>
        <v>0</v>
      </c>
      <c r="AF251" s="1" t="e">
        <f>MAX(#REF!*AA251,0)</f>
        <v>#REF!</v>
      </c>
      <c r="AG251" t="e">
        <f t="shared" si="63"/>
        <v>#REF!</v>
      </c>
    </row>
    <row r="252" spans="4:33" x14ac:dyDescent="0.35">
      <c r="D252">
        <v>235</v>
      </c>
      <c r="E252">
        <f t="shared" si="50"/>
        <v>235</v>
      </c>
      <c r="F252">
        <f>F251+AE251</f>
        <v>5556052.1895635985</v>
      </c>
      <c r="G252">
        <f>F252-Q252</f>
        <v>0</v>
      </c>
      <c r="H252">
        <f t="shared" si="51"/>
        <v>0</v>
      </c>
      <c r="I252">
        <f>MAX(G252-P252,0)</f>
        <v>0</v>
      </c>
      <c r="J252">
        <f t="shared" si="52"/>
        <v>0</v>
      </c>
      <c r="K252">
        <f t="shared" si="53"/>
        <v>0</v>
      </c>
      <c r="L252">
        <f>MIN($F$11,K252)</f>
        <v>0</v>
      </c>
      <c r="M252">
        <f>ABS(L252-K252)</f>
        <v>0</v>
      </c>
      <c r="N252">
        <f>IFERROR(M252/G252,0)</f>
        <v>0</v>
      </c>
      <c r="O252">
        <f t="shared" si="54"/>
        <v>1</v>
      </c>
      <c r="P252">
        <f>IF(E252&gt;$F$6,VLOOKUP(E252-$F$6,E$17:G$558,3,FALSE),0)</f>
        <v>0</v>
      </c>
      <c r="Q252">
        <f>IF(E252&gt;$F$7,VLOOKUP(E252-$F$7,E$17:F$558,2,FALSE),0)</f>
        <v>5556052.1895635985</v>
      </c>
      <c r="R252">
        <f t="shared" si="59"/>
        <v>0</v>
      </c>
      <c r="S252">
        <f t="shared" si="55"/>
        <v>0</v>
      </c>
      <c r="T252">
        <f t="shared" si="56"/>
        <v>0</v>
      </c>
      <c r="U252">
        <f t="shared" si="60"/>
        <v>23642.592273581566</v>
      </c>
      <c r="V252">
        <f t="shared" si="61"/>
        <v>5532409.5972900186</v>
      </c>
      <c r="W252">
        <f t="shared" si="57"/>
        <v>5444931.1457723267</v>
      </c>
      <c r="X252">
        <f>$F$5-F252</f>
        <v>2443947.8104364015</v>
      </c>
      <c r="Y252">
        <f t="shared" si="58"/>
        <v>7976357.4077264182</v>
      </c>
      <c r="Z252">
        <f>Y252-F252-Q252</f>
        <v>-3135746.9714007787</v>
      </c>
      <c r="AA252">
        <f t="shared" si="62"/>
        <v>-0.39313019854943942</v>
      </c>
      <c r="AB252" t="e">
        <f>#REF!</f>
        <v>#REF!</v>
      </c>
      <c r="AC252">
        <f>$F$5-F252</f>
        <v>2443947.8104364015</v>
      </c>
      <c r="AD252" t="e">
        <f>AB252*P252</f>
        <v>#REF!</v>
      </c>
      <c r="AE252">
        <f>P252*$F$4*MAX(AA252,0)</f>
        <v>0</v>
      </c>
      <c r="AF252" s="1" t="e">
        <f>MAX(#REF!*AA252,0)</f>
        <v>#REF!</v>
      </c>
      <c r="AG252" t="e">
        <f t="shared" si="63"/>
        <v>#REF!</v>
      </c>
    </row>
    <row r="253" spans="4:33" x14ac:dyDescent="0.35">
      <c r="D253">
        <v>236</v>
      </c>
      <c r="E253">
        <f t="shared" si="50"/>
        <v>236</v>
      </c>
      <c r="F253">
        <f>F252+AE252</f>
        <v>5556052.1895635985</v>
      </c>
      <c r="G253">
        <f>F253-Q253</f>
        <v>0</v>
      </c>
      <c r="H253">
        <f t="shared" si="51"/>
        <v>0</v>
      </c>
      <c r="I253">
        <f>MAX(G253-P253,0)</f>
        <v>0</v>
      </c>
      <c r="J253">
        <f t="shared" si="52"/>
        <v>0</v>
      </c>
      <c r="K253">
        <f t="shared" si="53"/>
        <v>0</v>
      </c>
      <c r="L253">
        <f>MIN($F$11,K253)</f>
        <v>0</v>
      </c>
      <c r="M253">
        <f>ABS(L253-K253)</f>
        <v>0</v>
      </c>
      <c r="N253">
        <f>IFERROR(M253/G253,0)</f>
        <v>0</v>
      </c>
      <c r="O253">
        <f t="shared" si="54"/>
        <v>1</v>
      </c>
      <c r="P253">
        <f>IF(E253&gt;$F$6,VLOOKUP(E253-$F$6,E$17:G$558,3,FALSE),0)</f>
        <v>0</v>
      </c>
      <c r="Q253">
        <f>IF(E253&gt;$F$7,VLOOKUP(E253-$F$7,E$17:F$558,2,FALSE),0)</f>
        <v>5556052.1895635985</v>
      </c>
      <c r="R253">
        <f t="shared" si="59"/>
        <v>0</v>
      </c>
      <c r="S253">
        <f t="shared" si="55"/>
        <v>0</v>
      </c>
      <c r="T253">
        <f t="shared" si="56"/>
        <v>0</v>
      </c>
      <c r="U253">
        <f t="shared" si="60"/>
        <v>23642.592273581566</v>
      </c>
      <c r="V253">
        <f t="shared" si="61"/>
        <v>5532409.5972900186</v>
      </c>
      <c r="W253">
        <f t="shared" si="57"/>
        <v>5444931.1457723267</v>
      </c>
      <c r="X253">
        <f>$F$5-F253</f>
        <v>2443947.8104364015</v>
      </c>
      <c r="Y253">
        <f t="shared" si="58"/>
        <v>7976357.4077264182</v>
      </c>
      <c r="Z253">
        <f>Y253-F253-Q253</f>
        <v>-3135746.9714007787</v>
      </c>
      <c r="AA253">
        <f t="shared" si="62"/>
        <v>-0.39313019854943942</v>
      </c>
      <c r="AB253" t="e">
        <f>#REF!</f>
        <v>#REF!</v>
      </c>
      <c r="AC253">
        <f>$F$5-F253</f>
        <v>2443947.8104364015</v>
      </c>
      <c r="AD253" t="e">
        <f>AB253*P253</f>
        <v>#REF!</v>
      </c>
      <c r="AE253">
        <f>P253*$F$4*MAX(AA253,0)</f>
        <v>0</v>
      </c>
      <c r="AF253" s="1" t="e">
        <f>MAX(#REF!*AA253,0)</f>
        <v>#REF!</v>
      </c>
      <c r="AG253" t="e">
        <f t="shared" si="63"/>
        <v>#REF!</v>
      </c>
    </row>
    <row r="254" spans="4:33" x14ac:dyDescent="0.35">
      <c r="D254">
        <v>237</v>
      </c>
      <c r="E254">
        <f t="shared" si="50"/>
        <v>237</v>
      </c>
      <c r="F254">
        <f>F253+AE253</f>
        <v>5556052.1895635985</v>
      </c>
      <c r="G254">
        <f>F254-Q254</f>
        <v>0</v>
      </c>
      <c r="H254">
        <f t="shared" si="51"/>
        <v>0</v>
      </c>
      <c r="I254">
        <f>MAX(G254-P254,0)</f>
        <v>0</v>
      </c>
      <c r="J254">
        <f t="shared" si="52"/>
        <v>0</v>
      </c>
      <c r="K254">
        <f t="shared" si="53"/>
        <v>0</v>
      </c>
      <c r="L254">
        <f>MIN($F$11,K254)</f>
        <v>0</v>
      </c>
      <c r="M254">
        <f>ABS(L254-K254)</f>
        <v>0</v>
      </c>
      <c r="N254">
        <f>IFERROR(M254/G254,0)</f>
        <v>0</v>
      </c>
      <c r="O254">
        <f t="shared" si="54"/>
        <v>1</v>
      </c>
      <c r="P254">
        <f>IF(E254&gt;$F$6,VLOOKUP(E254-$F$6,E$17:G$558,3,FALSE),0)</f>
        <v>0</v>
      </c>
      <c r="Q254">
        <f>IF(E254&gt;$F$7,VLOOKUP(E254-$F$7,E$17:F$558,2,FALSE),0)</f>
        <v>5556052.1895635985</v>
      </c>
      <c r="R254">
        <f t="shared" si="59"/>
        <v>0</v>
      </c>
      <c r="S254">
        <f t="shared" si="55"/>
        <v>0</v>
      </c>
      <c r="T254">
        <f t="shared" si="56"/>
        <v>0</v>
      </c>
      <c r="U254">
        <f t="shared" si="60"/>
        <v>23642.592273581566</v>
      </c>
      <c r="V254">
        <f t="shared" si="61"/>
        <v>5532409.5972900186</v>
      </c>
      <c r="W254">
        <f t="shared" si="57"/>
        <v>5444931.1457723267</v>
      </c>
      <c r="X254">
        <f>$F$5-F254</f>
        <v>2443947.8104364015</v>
      </c>
      <c r="Y254">
        <f t="shared" si="58"/>
        <v>7976357.4077264182</v>
      </c>
      <c r="Z254">
        <f>Y254-F254-Q254</f>
        <v>-3135746.9714007787</v>
      </c>
      <c r="AA254">
        <f t="shared" si="62"/>
        <v>-0.39313019854943942</v>
      </c>
      <c r="AB254" t="e">
        <f>#REF!</f>
        <v>#REF!</v>
      </c>
      <c r="AC254">
        <f>$F$5-F254</f>
        <v>2443947.8104364015</v>
      </c>
      <c r="AD254" t="e">
        <f>AB254*P254</f>
        <v>#REF!</v>
      </c>
      <c r="AE254">
        <f>P254*$F$4*MAX(AA254,0)</f>
        <v>0</v>
      </c>
      <c r="AF254" s="1" t="e">
        <f>MAX(#REF!*AA254,0)</f>
        <v>#REF!</v>
      </c>
      <c r="AG254" t="e">
        <f t="shared" si="63"/>
        <v>#REF!</v>
      </c>
    </row>
    <row r="255" spans="4:33" x14ac:dyDescent="0.35">
      <c r="D255">
        <v>238</v>
      </c>
      <c r="E255">
        <f t="shared" si="50"/>
        <v>238</v>
      </c>
      <c r="F255">
        <f>F254+AE254</f>
        <v>5556052.1895635985</v>
      </c>
      <c r="G255">
        <f>F255-Q255</f>
        <v>0</v>
      </c>
      <c r="H255">
        <f t="shared" si="51"/>
        <v>0</v>
      </c>
      <c r="I255">
        <f>MAX(G255-P255,0)</f>
        <v>0</v>
      </c>
      <c r="J255">
        <f t="shared" si="52"/>
        <v>0</v>
      </c>
      <c r="K255">
        <f t="shared" si="53"/>
        <v>0</v>
      </c>
      <c r="L255">
        <f>MIN($F$11,K255)</f>
        <v>0</v>
      </c>
      <c r="M255">
        <f>ABS(L255-K255)</f>
        <v>0</v>
      </c>
      <c r="N255">
        <f>IFERROR(M255/G255,0)</f>
        <v>0</v>
      </c>
      <c r="O255">
        <f t="shared" si="54"/>
        <v>1</v>
      </c>
      <c r="P255">
        <f>IF(E255&gt;$F$6,VLOOKUP(E255-$F$6,E$17:G$558,3,FALSE),0)</f>
        <v>0</v>
      </c>
      <c r="Q255">
        <f>IF(E255&gt;$F$7,VLOOKUP(E255-$F$7,E$17:F$558,2,FALSE),0)</f>
        <v>5556052.1895635985</v>
      </c>
      <c r="R255">
        <f t="shared" si="59"/>
        <v>0</v>
      </c>
      <c r="S255">
        <f t="shared" si="55"/>
        <v>0</v>
      </c>
      <c r="T255">
        <f t="shared" si="56"/>
        <v>0</v>
      </c>
      <c r="U255">
        <f t="shared" si="60"/>
        <v>23642.592273581566</v>
      </c>
      <c r="V255">
        <f t="shared" si="61"/>
        <v>5532409.5972900186</v>
      </c>
      <c r="W255">
        <f t="shared" si="57"/>
        <v>5444931.1457723267</v>
      </c>
      <c r="X255">
        <f>$F$5-F255</f>
        <v>2443947.8104364015</v>
      </c>
      <c r="Y255">
        <f t="shared" si="58"/>
        <v>7976357.4077264182</v>
      </c>
      <c r="Z255">
        <f>Y255-F255-Q255</f>
        <v>-3135746.9714007787</v>
      </c>
      <c r="AA255">
        <f t="shared" si="62"/>
        <v>-0.39313019854943942</v>
      </c>
      <c r="AB255" t="e">
        <f>#REF!</f>
        <v>#REF!</v>
      </c>
      <c r="AC255">
        <f>$F$5-F255</f>
        <v>2443947.8104364015</v>
      </c>
      <c r="AD255" t="e">
        <f>AB255*P255</f>
        <v>#REF!</v>
      </c>
      <c r="AE255">
        <f>P255*$F$4*MAX(AA255,0)</f>
        <v>0</v>
      </c>
      <c r="AF255" s="1" t="e">
        <f>MAX(#REF!*AA255,0)</f>
        <v>#REF!</v>
      </c>
      <c r="AG255" t="e">
        <f t="shared" si="63"/>
        <v>#REF!</v>
      </c>
    </row>
    <row r="256" spans="4:33" x14ac:dyDescent="0.35">
      <c r="D256">
        <v>239</v>
      </c>
      <c r="E256">
        <f t="shared" si="50"/>
        <v>239</v>
      </c>
      <c r="F256">
        <f>F255+AE255</f>
        <v>5556052.1895635985</v>
      </c>
      <c r="G256">
        <f>F256-Q256</f>
        <v>0</v>
      </c>
      <c r="H256">
        <f t="shared" si="51"/>
        <v>0</v>
      </c>
      <c r="I256">
        <f>MAX(G256-P256,0)</f>
        <v>0</v>
      </c>
      <c r="J256">
        <f t="shared" si="52"/>
        <v>0</v>
      </c>
      <c r="K256">
        <f t="shared" si="53"/>
        <v>0</v>
      </c>
      <c r="L256">
        <f>MIN($F$11,K256)</f>
        <v>0</v>
      </c>
      <c r="M256">
        <f>ABS(L256-K256)</f>
        <v>0</v>
      </c>
      <c r="N256">
        <f>IFERROR(M256/G256,0)</f>
        <v>0</v>
      </c>
      <c r="O256">
        <f t="shared" si="54"/>
        <v>1</v>
      </c>
      <c r="P256">
        <f>IF(E256&gt;$F$6,VLOOKUP(E256-$F$6,E$17:G$558,3,FALSE),0)</f>
        <v>0</v>
      </c>
      <c r="Q256">
        <f>IF(E256&gt;$F$7,VLOOKUP(E256-$F$7,E$17:F$558,2,FALSE),0)</f>
        <v>5556052.1895635985</v>
      </c>
      <c r="R256">
        <f t="shared" si="59"/>
        <v>0</v>
      </c>
      <c r="S256">
        <f t="shared" si="55"/>
        <v>0</v>
      </c>
      <c r="T256">
        <f t="shared" si="56"/>
        <v>0</v>
      </c>
      <c r="U256">
        <f t="shared" si="60"/>
        <v>23642.592273581566</v>
      </c>
      <c r="V256">
        <f t="shared" si="61"/>
        <v>5532409.5972900186</v>
      </c>
      <c r="W256">
        <f t="shared" si="57"/>
        <v>5444931.1457723267</v>
      </c>
      <c r="X256">
        <f>$F$5-F256</f>
        <v>2443947.8104364015</v>
      </c>
      <c r="Y256">
        <f t="shared" si="58"/>
        <v>7976357.4077264182</v>
      </c>
      <c r="Z256">
        <f>Y256-F256-Q256</f>
        <v>-3135746.9714007787</v>
      </c>
      <c r="AA256">
        <f t="shared" si="62"/>
        <v>-0.39313019854943942</v>
      </c>
      <c r="AB256" t="e">
        <f>#REF!</f>
        <v>#REF!</v>
      </c>
      <c r="AC256">
        <f>$F$5-F256</f>
        <v>2443947.8104364015</v>
      </c>
      <c r="AD256" t="e">
        <f>AB256*P256</f>
        <v>#REF!</v>
      </c>
      <c r="AE256">
        <f>P256*$F$4*MAX(AA256,0)</f>
        <v>0</v>
      </c>
      <c r="AF256" s="1" t="e">
        <f>MAX(#REF!*AA256,0)</f>
        <v>#REF!</v>
      </c>
      <c r="AG256" t="e">
        <f t="shared" si="63"/>
        <v>#REF!</v>
      </c>
    </row>
    <row r="257" spans="4:33" x14ac:dyDescent="0.35">
      <c r="D257">
        <v>240</v>
      </c>
      <c r="E257">
        <f t="shared" si="50"/>
        <v>240</v>
      </c>
      <c r="F257">
        <f>F256+AE256</f>
        <v>5556052.1895635985</v>
      </c>
      <c r="G257">
        <f>F257-Q257</f>
        <v>0</v>
      </c>
      <c r="H257">
        <f t="shared" si="51"/>
        <v>0</v>
      </c>
      <c r="I257">
        <f>MAX(G257-P257,0)</f>
        <v>0</v>
      </c>
      <c r="J257">
        <f t="shared" si="52"/>
        <v>0</v>
      </c>
      <c r="K257">
        <f t="shared" si="53"/>
        <v>0</v>
      </c>
      <c r="L257">
        <f>MIN($F$11,K257)</f>
        <v>0</v>
      </c>
      <c r="M257">
        <f>ABS(L257-K257)</f>
        <v>0</v>
      </c>
      <c r="N257">
        <f>IFERROR(M257/G257,0)</f>
        <v>0</v>
      </c>
      <c r="O257">
        <f t="shared" si="54"/>
        <v>1</v>
      </c>
      <c r="P257">
        <f>IF(E257&gt;$F$6,VLOOKUP(E257-$F$6,E$17:G$558,3,FALSE),0)</f>
        <v>0</v>
      </c>
      <c r="Q257">
        <f>IF(E257&gt;$F$7,VLOOKUP(E257-$F$7,E$17:F$558,2,FALSE),0)</f>
        <v>5556052.1895635985</v>
      </c>
      <c r="R257">
        <f t="shared" si="59"/>
        <v>0</v>
      </c>
      <c r="S257">
        <f t="shared" si="55"/>
        <v>0</v>
      </c>
      <c r="T257">
        <f t="shared" si="56"/>
        <v>0</v>
      </c>
      <c r="U257">
        <f t="shared" si="60"/>
        <v>23642.592273581566</v>
      </c>
      <c r="V257">
        <f t="shared" si="61"/>
        <v>5532409.5972900186</v>
      </c>
      <c r="W257">
        <f t="shared" si="57"/>
        <v>5444931.1457723267</v>
      </c>
      <c r="X257">
        <f>$F$5-F257</f>
        <v>2443947.8104364015</v>
      </c>
      <c r="Y257">
        <f t="shared" si="58"/>
        <v>7976357.4077264182</v>
      </c>
      <c r="Z257">
        <f>Y257-F257-Q257</f>
        <v>-3135746.9714007787</v>
      </c>
      <c r="AA257">
        <f t="shared" si="62"/>
        <v>-0.39313019854943942</v>
      </c>
      <c r="AB257" t="e">
        <f>#REF!</f>
        <v>#REF!</v>
      </c>
      <c r="AC257">
        <f>$F$5-F257</f>
        <v>2443947.8104364015</v>
      </c>
      <c r="AD257" t="e">
        <f>AB257*P257</f>
        <v>#REF!</v>
      </c>
      <c r="AE257">
        <f>P257*$F$4*MAX(AA257,0)</f>
        <v>0</v>
      </c>
      <c r="AF257" s="1" t="e">
        <f>MAX(#REF!*AA257,0)</f>
        <v>#REF!</v>
      </c>
      <c r="AG257" t="e">
        <f t="shared" si="63"/>
        <v>#REF!</v>
      </c>
    </row>
    <row r="258" spans="4:33" x14ac:dyDescent="0.35">
      <c r="D258">
        <v>241</v>
      </c>
      <c r="E258">
        <f t="shared" si="50"/>
        <v>241</v>
      </c>
      <c r="F258">
        <f>F257+AE257</f>
        <v>5556052.1895635985</v>
      </c>
      <c r="G258">
        <f>F258-Q258</f>
        <v>0</v>
      </c>
      <c r="H258">
        <f t="shared" si="51"/>
        <v>0</v>
      </c>
      <c r="I258">
        <f>MAX(G258-P258,0)</f>
        <v>0</v>
      </c>
      <c r="J258">
        <f t="shared" si="52"/>
        <v>0</v>
      </c>
      <c r="K258">
        <f t="shared" si="53"/>
        <v>0</v>
      </c>
      <c r="L258">
        <f>MIN($F$11,K258)</f>
        <v>0</v>
      </c>
      <c r="M258">
        <f>ABS(L258-K258)</f>
        <v>0</v>
      </c>
      <c r="N258">
        <f>IFERROR(M258/G258,0)</f>
        <v>0</v>
      </c>
      <c r="O258">
        <f t="shared" si="54"/>
        <v>1</v>
      </c>
      <c r="P258">
        <f>IF(E258&gt;$F$6,VLOOKUP(E258-$F$6,E$17:G$558,3,FALSE),0)</f>
        <v>0</v>
      </c>
      <c r="Q258">
        <f>IF(E258&gt;$F$7,VLOOKUP(E258-$F$7,E$17:F$558,2,FALSE),0)</f>
        <v>5556052.1895635985</v>
      </c>
      <c r="R258">
        <f t="shared" si="59"/>
        <v>0</v>
      </c>
      <c r="S258">
        <f t="shared" si="55"/>
        <v>0</v>
      </c>
      <c r="T258">
        <f t="shared" si="56"/>
        <v>0</v>
      </c>
      <c r="U258">
        <f t="shared" si="60"/>
        <v>23642.592273581566</v>
      </c>
      <c r="V258">
        <f t="shared" si="61"/>
        <v>5532409.5972900186</v>
      </c>
      <c r="W258">
        <f t="shared" si="57"/>
        <v>5444931.1457723267</v>
      </c>
      <c r="X258">
        <f>$F$5-F258</f>
        <v>2443947.8104364015</v>
      </c>
      <c r="Y258">
        <f t="shared" si="58"/>
        <v>7976357.4077264182</v>
      </c>
      <c r="Z258">
        <f>Y258-F258-Q258</f>
        <v>-3135746.9714007787</v>
      </c>
      <c r="AA258">
        <f t="shared" si="62"/>
        <v>-0.39313019854943942</v>
      </c>
      <c r="AB258" t="e">
        <f>#REF!</f>
        <v>#REF!</v>
      </c>
      <c r="AC258">
        <f>$F$5-F258</f>
        <v>2443947.8104364015</v>
      </c>
      <c r="AD258" t="e">
        <f>AB258*P258</f>
        <v>#REF!</v>
      </c>
      <c r="AE258">
        <f>P258*$F$4*MAX(AA258,0)</f>
        <v>0</v>
      </c>
      <c r="AF258" s="1" t="e">
        <f>MAX(#REF!*AA258,0)</f>
        <v>#REF!</v>
      </c>
      <c r="AG258" t="e">
        <f t="shared" si="63"/>
        <v>#REF!</v>
      </c>
    </row>
    <row r="259" spans="4:33" x14ac:dyDescent="0.35">
      <c r="D259">
        <v>242</v>
      </c>
      <c r="E259">
        <f t="shared" si="50"/>
        <v>242</v>
      </c>
      <c r="F259">
        <f>F258+AE258</f>
        <v>5556052.1895635985</v>
      </c>
      <c r="G259">
        <f>F259-Q259</f>
        <v>0</v>
      </c>
      <c r="H259">
        <f t="shared" si="51"/>
        <v>0</v>
      </c>
      <c r="I259">
        <f>MAX(G259-P259,0)</f>
        <v>0</v>
      </c>
      <c r="J259">
        <f t="shared" si="52"/>
        <v>0</v>
      </c>
      <c r="K259">
        <f t="shared" si="53"/>
        <v>0</v>
      </c>
      <c r="L259">
        <f>MIN($F$11,K259)</f>
        <v>0</v>
      </c>
      <c r="M259">
        <f>ABS(L259-K259)</f>
        <v>0</v>
      </c>
      <c r="N259">
        <f>IFERROR(M259/G259,0)</f>
        <v>0</v>
      </c>
      <c r="O259">
        <f t="shared" si="54"/>
        <v>1</v>
      </c>
      <c r="P259">
        <f>IF(E259&gt;$F$6,VLOOKUP(E259-$F$6,E$17:G$558,3,FALSE),0)</f>
        <v>0</v>
      </c>
      <c r="Q259">
        <f>IF(E259&gt;$F$7,VLOOKUP(E259-$F$7,E$17:F$558,2,FALSE),0)</f>
        <v>5556052.1895635985</v>
      </c>
      <c r="R259">
        <f t="shared" si="59"/>
        <v>0</v>
      </c>
      <c r="S259">
        <f t="shared" si="55"/>
        <v>0</v>
      </c>
      <c r="T259">
        <f t="shared" si="56"/>
        <v>0</v>
      </c>
      <c r="U259">
        <f t="shared" si="60"/>
        <v>23642.592273581566</v>
      </c>
      <c r="V259">
        <f t="shared" si="61"/>
        <v>5532409.5972900186</v>
      </c>
      <c r="W259">
        <f t="shared" si="57"/>
        <v>5444931.1457723267</v>
      </c>
      <c r="X259">
        <f>$F$5-F259</f>
        <v>2443947.8104364015</v>
      </c>
      <c r="Y259">
        <f t="shared" si="58"/>
        <v>7976357.4077264182</v>
      </c>
      <c r="Z259">
        <f>Y259-F259-Q259</f>
        <v>-3135746.9714007787</v>
      </c>
      <c r="AA259">
        <f t="shared" si="62"/>
        <v>-0.39313019854943942</v>
      </c>
      <c r="AB259" t="e">
        <f>#REF!</f>
        <v>#REF!</v>
      </c>
      <c r="AC259">
        <f>$F$5-F259</f>
        <v>2443947.8104364015</v>
      </c>
      <c r="AD259" t="e">
        <f>AB259*P259</f>
        <v>#REF!</v>
      </c>
      <c r="AE259">
        <f>P259*$F$4*MAX(AA259,0)</f>
        <v>0</v>
      </c>
      <c r="AF259" s="1" t="e">
        <f>MAX(#REF!*AA259,0)</f>
        <v>#REF!</v>
      </c>
      <c r="AG259" t="e">
        <f t="shared" si="63"/>
        <v>#REF!</v>
      </c>
    </row>
    <row r="260" spans="4:33" x14ac:dyDescent="0.35">
      <c r="D260">
        <v>243</v>
      </c>
      <c r="E260">
        <f t="shared" si="50"/>
        <v>243</v>
      </c>
      <c r="F260">
        <f>F259+AE259</f>
        <v>5556052.1895635985</v>
      </c>
      <c r="G260">
        <f>F260-Q260</f>
        <v>0</v>
      </c>
      <c r="H260">
        <f t="shared" si="51"/>
        <v>0</v>
      </c>
      <c r="I260">
        <f>MAX(G260-P260,0)</f>
        <v>0</v>
      </c>
      <c r="J260">
        <f t="shared" si="52"/>
        <v>0</v>
      </c>
      <c r="K260">
        <f t="shared" si="53"/>
        <v>0</v>
      </c>
      <c r="L260">
        <f>MIN($F$11,K260)</f>
        <v>0</v>
      </c>
      <c r="M260">
        <f>ABS(L260-K260)</f>
        <v>0</v>
      </c>
      <c r="N260">
        <f>IFERROR(M260/G260,0)</f>
        <v>0</v>
      </c>
      <c r="O260">
        <f t="shared" si="54"/>
        <v>1</v>
      </c>
      <c r="P260">
        <f>IF(E260&gt;$F$6,VLOOKUP(E260-$F$6,E$17:G$558,3,FALSE),0)</f>
        <v>0</v>
      </c>
      <c r="Q260">
        <f>IF(E260&gt;$F$7,VLOOKUP(E260-$F$7,E$17:F$558,2,FALSE),0)</f>
        <v>5556052.1895635985</v>
      </c>
      <c r="R260">
        <f t="shared" si="59"/>
        <v>0</v>
      </c>
      <c r="S260">
        <f t="shared" si="55"/>
        <v>0</v>
      </c>
      <c r="T260">
        <f t="shared" si="56"/>
        <v>0</v>
      </c>
      <c r="U260">
        <f t="shared" si="60"/>
        <v>23642.592273581566</v>
      </c>
      <c r="V260">
        <f t="shared" si="61"/>
        <v>5532409.5972900186</v>
      </c>
      <c r="W260">
        <f t="shared" si="57"/>
        <v>5444931.1457723267</v>
      </c>
      <c r="X260">
        <f>$F$5-F260</f>
        <v>2443947.8104364015</v>
      </c>
      <c r="Y260">
        <f t="shared" si="58"/>
        <v>7976357.4077264182</v>
      </c>
      <c r="Z260">
        <f>Y260-F260-Q260</f>
        <v>-3135746.9714007787</v>
      </c>
      <c r="AA260">
        <f t="shared" si="62"/>
        <v>-0.39313019854943942</v>
      </c>
      <c r="AB260" t="e">
        <f>#REF!</f>
        <v>#REF!</v>
      </c>
      <c r="AC260">
        <f>$F$5-F260</f>
        <v>2443947.8104364015</v>
      </c>
      <c r="AD260" t="e">
        <f>AB260*P260</f>
        <v>#REF!</v>
      </c>
      <c r="AE260">
        <f>P260*$F$4*MAX(AA260,0)</f>
        <v>0</v>
      </c>
      <c r="AF260" s="1" t="e">
        <f>MAX(#REF!*AA260,0)</f>
        <v>#REF!</v>
      </c>
      <c r="AG260" t="e">
        <f t="shared" si="63"/>
        <v>#REF!</v>
      </c>
    </row>
    <row r="261" spans="4:33" x14ac:dyDescent="0.35">
      <c r="D261">
        <v>244</v>
      </c>
      <c r="E261">
        <f t="shared" si="50"/>
        <v>244</v>
      </c>
      <c r="F261">
        <f>F260+AE260</f>
        <v>5556052.1895635985</v>
      </c>
      <c r="G261">
        <f>F261-Q261</f>
        <v>0</v>
      </c>
      <c r="H261">
        <f t="shared" si="51"/>
        <v>0</v>
      </c>
      <c r="I261">
        <f>MAX(G261-P261,0)</f>
        <v>0</v>
      </c>
      <c r="J261">
        <f t="shared" si="52"/>
        <v>0</v>
      </c>
      <c r="K261">
        <f t="shared" si="53"/>
        <v>0</v>
      </c>
      <c r="L261">
        <f>MIN($F$11,K261)</f>
        <v>0</v>
      </c>
      <c r="M261">
        <f>ABS(L261-K261)</f>
        <v>0</v>
      </c>
      <c r="N261">
        <f>IFERROR(M261/G261,0)</f>
        <v>0</v>
      </c>
      <c r="O261">
        <f t="shared" si="54"/>
        <v>1</v>
      </c>
      <c r="P261">
        <f>IF(E261&gt;$F$6,VLOOKUP(E261-$F$6,E$17:G$558,3,FALSE),0)</f>
        <v>0</v>
      </c>
      <c r="Q261">
        <f>IF(E261&gt;$F$7,VLOOKUP(E261-$F$7,E$17:F$558,2,FALSE),0)</f>
        <v>5556052.1895635985</v>
      </c>
      <c r="R261">
        <f t="shared" si="59"/>
        <v>0</v>
      </c>
      <c r="S261">
        <f t="shared" si="55"/>
        <v>0</v>
      </c>
      <c r="T261">
        <f t="shared" si="56"/>
        <v>0</v>
      </c>
      <c r="U261">
        <f t="shared" si="60"/>
        <v>23642.592273581566</v>
      </c>
      <c r="V261">
        <f t="shared" si="61"/>
        <v>5532409.5972900186</v>
      </c>
      <c r="W261">
        <f t="shared" si="57"/>
        <v>5444931.1457723267</v>
      </c>
      <c r="X261">
        <f>$F$5-F261</f>
        <v>2443947.8104364015</v>
      </c>
      <c r="Y261">
        <f t="shared" si="58"/>
        <v>7976357.4077264182</v>
      </c>
      <c r="Z261">
        <f>Y261-F261-Q261</f>
        <v>-3135746.9714007787</v>
      </c>
      <c r="AA261">
        <f t="shared" si="62"/>
        <v>-0.39313019854943942</v>
      </c>
      <c r="AB261" t="e">
        <f>#REF!</f>
        <v>#REF!</v>
      </c>
      <c r="AC261">
        <f>$F$5-F261</f>
        <v>2443947.8104364015</v>
      </c>
      <c r="AD261" t="e">
        <f>AB261*P261</f>
        <v>#REF!</v>
      </c>
      <c r="AE261">
        <f>P261*$F$4*MAX(AA261,0)</f>
        <v>0</v>
      </c>
      <c r="AF261" s="1" t="e">
        <f>MAX(#REF!*AA261,0)</f>
        <v>#REF!</v>
      </c>
      <c r="AG261" t="e">
        <f t="shared" si="63"/>
        <v>#REF!</v>
      </c>
    </row>
    <row r="262" spans="4:33" x14ac:dyDescent="0.35">
      <c r="D262">
        <v>245</v>
      </c>
      <c r="E262">
        <f t="shared" si="50"/>
        <v>245</v>
      </c>
      <c r="F262">
        <f>F261+AE261</f>
        <v>5556052.1895635985</v>
      </c>
      <c r="G262">
        <f>F262-Q262</f>
        <v>0</v>
      </c>
      <c r="H262">
        <f t="shared" si="51"/>
        <v>0</v>
      </c>
      <c r="I262">
        <f>MAX(G262-P262,0)</f>
        <v>0</v>
      </c>
      <c r="J262">
        <f t="shared" si="52"/>
        <v>0</v>
      </c>
      <c r="K262">
        <f t="shared" si="53"/>
        <v>0</v>
      </c>
      <c r="L262">
        <f>MIN($F$11,K262)</f>
        <v>0</v>
      </c>
      <c r="M262">
        <f>ABS(L262-K262)</f>
        <v>0</v>
      </c>
      <c r="N262">
        <f>IFERROR(M262/G262,0)</f>
        <v>0</v>
      </c>
      <c r="O262">
        <f t="shared" si="54"/>
        <v>1</v>
      </c>
      <c r="P262">
        <f>IF(E262&gt;$F$6,VLOOKUP(E262-$F$6,E$17:G$558,3,FALSE),0)</f>
        <v>0</v>
      </c>
      <c r="Q262">
        <f>IF(E262&gt;$F$7,VLOOKUP(E262-$F$7,E$17:F$558,2,FALSE),0)</f>
        <v>5556052.1895635985</v>
      </c>
      <c r="R262">
        <f t="shared" si="59"/>
        <v>0</v>
      </c>
      <c r="S262">
        <f t="shared" si="55"/>
        <v>0</v>
      </c>
      <c r="T262">
        <f t="shared" si="56"/>
        <v>0</v>
      </c>
      <c r="U262">
        <f t="shared" si="60"/>
        <v>23642.592273581566</v>
      </c>
      <c r="V262">
        <f t="shared" si="61"/>
        <v>5532409.5972900186</v>
      </c>
      <c r="W262">
        <f t="shared" si="57"/>
        <v>5444931.1457723267</v>
      </c>
      <c r="X262">
        <f>$F$5-F262</f>
        <v>2443947.8104364015</v>
      </c>
      <c r="Y262">
        <f t="shared" si="58"/>
        <v>7976357.4077264182</v>
      </c>
      <c r="Z262">
        <f>Y262-F262-Q262</f>
        <v>-3135746.9714007787</v>
      </c>
      <c r="AA262">
        <f t="shared" si="62"/>
        <v>-0.39313019854943942</v>
      </c>
      <c r="AB262" t="e">
        <f>#REF!</f>
        <v>#REF!</v>
      </c>
      <c r="AC262">
        <f>$F$5-F262</f>
        <v>2443947.8104364015</v>
      </c>
      <c r="AD262" t="e">
        <f>AB262*P262</f>
        <v>#REF!</v>
      </c>
      <c r="AE262">
        <f>P262*$F$4*MAX(AA262,0)</f>
        <v>0</v>
      </c>
      <c r="AF262" s="1" t="e">
        <f>MAX(#REF!*AA262,0)</f>
        <v>#REF!</v>
      </c>
      <c r="AG262" t="e">
        <f t="shared" si="63"/>
        <v>#REF!</v>
      </c>
    </row>
    <row r="263" spans="4:33" x14ac:dyDescent="0.35">
      <c r="D263">
        <v>246</v>
      </c>
      <c r="E263">
        <f t="shared" si="50"/>
        <v>246</v>
      </c>
      <c r="F263">
        <f>F262+AE262</f>
        <v>5556052.1895635985</v>
      </c>
      <c r="G263">
        <f>F263-Q263</f>
        <v>0</v>
      </c>
      <c r="H263">
        <f t="shared" si="51"/>
        <v>0</v>
      </c>
      <c r="I263">
        <f>MAX(G263-P263,0)</f>
        <v>0</v>
      </c>
      <c r="J263">
        <f t="shared" si="52"/>
        <v>0</v>
      </c>
      <c r="K263">
        <f t="shared" si="53"/>
        <v>0</v>
      </c>
      <c r="L263">
        <f>MIN($F$11,K263)</f>
        <v>0</v>
      </c>
      <c r="M263">
        <f>ABS(L263-K263)</f>
        <v>0</v>
      </c>
      <c r="N263">
        <f>IFERROR(M263/G263,0)</f>
        <v>0</v>
      </c>
      <c r="O263">
        <f t="shared" si="54"/>
        <v>1</v>
      </c>
      <c r="P263">
        <f>IF(E263&gt;$F$6,VLOOKUP(E263-$F$6,E$17:G$558,3,FALSE),0)</f>
        <v>0</v>
      </c>
      <c r="Q263">
        <f>IF(E263&gt;$F$7,VLOOKUP(E263-$F$7,E$17:F$558,2,FALSE),0)</f>
        <v>5556052.1895635985</v>
      </c>
      <c r="R263">
        <f t="shared" si="59"/>
        <v>0</v>
      </c>
      <c r="S263">
        <f t="shared" si="55"/>
        <v>0</v>
      </c>
      <c r="T263">
        <f t="shared" si="56"/>
        <v>0</v>
      </c>
      <c r="U263">
        <f t="shared" si="60"/>
        <v>23642.592273581566</v>
      </c>
      <c r="V263">
        <f t="shared" si="61"/>
        <v>5532409.5972900186</v>
      </c>
      <c r="W263">
        <f t="shared" si="57"/>
        <v>5444931.1457723267</v>
      </c>
      <c r="X263">
        <f>$F$5-F263</f>
        <v>2443947.8104364015</v>
      </c>
      <c r="Y263">
        <f t="shared" si="58"/>
        <v>7976357.4077264182</v>
      </c>
      <c r="Z263">
        <f>Y263-F263-Q263</f>
        <v>-3135746.9714007787</v>
      </c>
      <c r="AA263">
        <f t="shared" si="62"/>
        <v>-0.39313019854943942</v>
      </c>
      <c r="AB263" t="e">
        <f>#REF!</f>
        <v>#REF!</v>
      </c>
      <c r="AC263">
        <f>$F$5-F263</f>
        <v>2443947.8104364015</v>
      </c>
      <c r="AD263" t="e">
        <f>AB263*P263</f>
        <v>#REF!</v>
      </c>
      <c r="AE263">
        <f>P263*$F$4*MAX(AA263,0)</f>
        <v>0</v>
      </c>
      <c r="AF263" s="1" t="e">
        <f>MAX(#REF!*AA263,0)</f>
        <v>#REF!</v>
      </c>
      <c r="AG263" t="e">
        <f t="shared" si="63"/>
        <v>#REF!</v>
      </c>
    </row>
    <row r="264" spans="4:33" x14ac:dyDescent="0.35">
      <c r="D264">
        <v>247</v>
      </c>
      <c r="E264">
        <f t="shared" si="50"/>
        <v>247</v>
      </c>
      <c r="F264">
        <f>F263+AE263</f>
        <v>5556052.1895635985</v>
      </c>
      <c r="G264">
        <f>F264-Q264</f>
        <v>0</v>
      </c>
      <c r="H264">
        <f t="shared" si="51"/>
        <v>0</v>
      </c>
      <c r="I264">
        <f>MAX(G264-P264,0)</f>
        <v>0</v>
      </c>
      <c r="J264">
        <f t="shared" si="52"/>
        <v>0</v>
      </c>
      <c r="K264">
        <f t="shared" si="53"/>
        <v>0</v>
      </c>
      <c r="L264">
        <f>MIN($F$11,K264)</f>
        <v>0</v>
      </c>
      <c r="M264">
        <f>ABS(L264-K264)</f>
        <v>0</v>
      </c>
      <c r="N264">
        <f>IFERROR(M264/G264,0)</f>
        <v>0</v>
      </c>
      <c r="O264">
        <f t="shared" si="54"/>
        <v>1</v>
      </c>
      <c r="P264">
        <f>IF(E264&gt;$F$6,VLOOKUP(E264-$F$6,E$17:G$558,3,FALSE),0)</f>
        <v>0</v>
      </c>
      <c r="Q264">
        <f>IF(E264&gt;$F$7,VLOOKUP(E264-$F$7,E$17:F$558,2,FALSE),0)</f>
        <v>5556052.1895635985</v>
      </c>
      <c r="R264">
        <f t="shared" si="59"/>
        <v>0</v>
      </c>
      <c r="S264">
        <f t="shared" si="55"/>
        <v>0</v>
      </c>
      <c r="T264">
        <f t="shared" si="56"/>
        <v>0</v>
      </c>
      <c r="U264">
        <f t="shared" si="60"/>
        <v>23642.592273581566</v>
      </c>
      <c r="V264">
        <f t="shared" si="61"/>
        <v>5532409.5972900186</v>
      </c>
      <c r="W264">
        <f t="shared" si="57"/>
        <v>5444931.1457723267</v>
      </c>
      <c r="X264">
        <f>$F$5-F264</f>
        <v>2443947.8104364015</v>
      </c>
      <c r="Y264">
        <f t="shared" si="58"/>
        <v>7976357.4077264182</v>
      </c>
      <c r="Z264">
        <f>Y264-F264-Q264</f>
        <v>-3135746.9714007787</v>
      </c>
      <c r="AA264">
        <f t="shared" si="62"/>
        <v>-0.39313019854943942</v>
      </c>
      <c r="AB264" t="e">
        <f>#REF!</f>
        <v>#REF!</v>
      </c>
      <c r="AC264">
        <f>$F$5-F264</f>
        <v>2443947.8104364015</v>
      </c>
      <c r="AD264" t="e">
        <f>AB264*P264</f>
        <v>#REF!</v>
      </c>
      <c r="AE264">
        <f>P264*$F$4*MAX(AA264,0)</f>
        <v>0</v>
      </c>
      <c r="AF264" s="1" t="e">
        <f>MAX(#REF!*AA264,0)</f>
        <v>#REF!</v>
      </c>
      <c r="AG264" t="e">
        <f t="shared" si="63"/>
        <v>#REF!</v>
      </c>
    </row>
    <row r="265" spans="4:33" x14ac:dyDescent="0.35">
      <c r="D265">
        <v>248</v>
      </c>
      <c r="E265">
        <f t="shared" si="50"/>
        <v>248</v>
      </c>
      <c r="F265">
        <f>F264+AE264</f>
        <v>5556052.1895635985</v>
      </c>
      <c r="G265">
        <f>F265-Q265</f>
        <v>0</v>
      </c>
      <c r="H265">
        <f t="shared" si="51"/>
        <v>0</v>
      </c>
      <c r="I265">
        <f>MAX(G265-P265,0)</f>
        <v>0</v>
      </c>
      <c r="J265">
        <f t="shared" si="52"/>
        <v>0</v>
      </c>
      <c r="K265">
        <f t="shared" si="53"/>
        <v>0</v>
      </c>
      <c r="L265">
        <f>MIN($F$11,K265)</f>
        <v>0</v>
      </c>
      <c r="M265">
        <f>ABS(L265-K265)</f>
        <v>0</v>
      </c>
      <c r="N265">
        <f>IFERROR(M265/G265,0)</f>
        <v>0</v>
      </c>
      <c r="O265">
        <f t="shared" si="54"/>
        <v>1</v>
      </c>
      <c r="P265">
        <f>IF(E265&gt;$F$6,VLOOKUP(E265-$F$6,E$17:G$558,3,FALSE),0)</f>
        <v>0</v>
      </c>
      <c r="Q265">
        <f>IF(E265&gt;$F$7,VLOOKUP(E265-$F$7,E$17:F$558,2,FALSE),0)</f>
        <v>5556052.1895635985</v>
      </c>
      <c r="R265">
        <f t="shared" si="59"/>
        <v>0</v>
      </c>
      <c r="S265">
        <f t="shared" si="55"/>
        <v>0</v>
      </c>
      <c r="T265">
        <f t="shared" si="56"/>
        <v>0</v>
      </c>
      <c r="U265">
        <f t="shared" si="60"/>
        <v>23642.592273581566</v>
      </c>
      <c r="V265">
        <f t="shared" si="61"/>
        <v>5532409.5972900186</v>
      </c>
      <c r="W265">
        <f t="shared" si="57"/>
        <v>5444931.1457723267</v>
      </c>
      <c r="X265">
        <f>$F$5-F265</f>
        <v>2443947.8104364015</v>
      </c>
      <c r="Y265">
        <f t="shared" si="58"/>
        <v>7976357.4077264182</v>
      </c>
      <c r="Z265">
        <f>Y265-F265-Q265</f>
        <v>-3135746.9714007787</v>
      </c>
      <c r="AA265">
        <f t="shared" si="62"/>
        <v>-0.39313019854943942</v>
      </c>
      <c r="AB265" t="e">
        <f>#REF!</f>
        <v>#REF!</v>
      </c>
      <c r="AC265">
        <f>$F$5-F265</f>
        <v>2443947.8104364015</v>
      </c>
      <c r="AD265" t="e">
        <f>AB265*P265</f>
        <v>#REF!</v>
      </c>
      <c r="AE265">
        <f>P265*$F$4*MAX(AA265,0)</f>
        <v>0</v>
      </c>
      <c r="AF265" s="1" t="e">
        <f>MAX(#REF!*AA265,0)</f>
        <v>#REF!</v>
      </c>
      <c r="AG265" t="e">
        <f t="shared" si="63"/>
        <v>#REF!</v>
      </c>
    </row>
    <row r="266" spans="4:33" x14ac:dyDescent="0.35">
      <c r="D266">
        <v>249</v>
      </c>
      <c r="E266">
        <f t="shared" si="50"/>
        <v>249</v>
      </c>
      <c r="F266">
        <f>F265+AE265</f>
        <v>5556052.1895635985</v>
      </c>
      <c r="G266">
        <f>F266-Q266</f>
        <v>0</v>
      </c>
      <c r="H266">
        <f t="shared" si="51"/>
        <v>0</v>
      </c>
      <c r="I266">
        <f>MAX(G266-P266,0)</f>
        <v>0</v>
      </c>
      <c r="J266">
        <f t="shared" si="52"/>
        <v>0</v>
      </c>
      <c r="K266">
        <f t="shared" si="53"/>
        <v>0</v>
      </c>
      <c r="L266">
        <f>MIN($F$11,K266)</f>
        <v>0</v>
      </c>
      <c r="M266">
        <f>ABS(L266-K266)</f>
        <v>0</v>
      </c>
      <c r="N266">
        <f>IFERROR(M266/G266,0)</f>
        <v>0</v>
      </c>
      <c r="O266">
        <f t="shared" si="54"/>
        <v>1</v>
      </c>
      <c r="P266">
        <f>IF(E266&gt;$F$6,VLOOKUP(E266-$F$6,E$17:G$558,3,FALSE),0)</f>
        <v>0</v>
      </c>
      <c r="Q266">
        <f>IF(E266&gt;$F$7,VLOOKUP(E266-$F$7,E$17:F$558,2,FALSE),0)</f>
        <v>5556052.1895635985</v>
      </c>
      <c r="R266">
        <f t="shared" si="59"/>
        <v>0</v>
      </c>
      <c r="S266">
        <f t="shared" si="55"/>
        <v>0</v>
      </c>
      <c r="T266">
        <f t="shared" si="56"/>
        <v>0</v>
      </c>
      <c r="U266">
        <f t="shared" si="60"/>
        <v>23642.592273581566</v>
      </c>
      <c r="V266">
        <f t="shared" si="61"/>
        <v>5532409.5972900186</v>
      </c>
      <c r="W266">
        <f t="shared" si="57"/>
        <v>5444931.1457723267</v>
      </c>
      <c r="X266">
        <f>$F$5-F266</f>
        <v>2443947.8104364015</v>
      </c>
      <c r="Y266">
        <f t="shared" si="58"/>
        <v>7976357.4077264182</v>
      </c>
      <c r="Z266">
        <f>Y266-F266-Q266</f>
        <v>-3135746.9714007787</v>
      </c>
      <c r="AA266">
        <f t="shared" si="62"/>
        <v>-0.39313019854943942</v>
      </c>
      <c r="AB266" t="e">
        <f>#REF!</f>
        <v>#REF!</v>
      </c>
      <c r="AC266">
        <f>$F$5-F266</f>
        <v>2443947.8104364015</v>
      </c>
      <c r="AD266" t="e">
        <f>AB266*P266</f>
        <v>#REF!</v>
      </c>
      <c r="AE266">
        <f>P266*$F$4*MAX(AA266,0)</f>
        <v>0</v>
      </c>
      <c r="AF266" s="1" t="e">
        <f>MAX(#REF!*AA266,0)</f>
        <v>#REF!</v>
      </c>
      <c r="AG266" t="e">
        <f t="shared" si="63"/>
        <v>#REF!</v>
      </c>
    </row>
    <row r="267" spans="4:33" x14ac:dyDescent="0.35">
      <c r="D267">
        <v>250</v>
      </c>
      <c r="E267">
        <f t="shared" si="50"/>
        <v>250</v>
      </c>
      <c r="F267">
        <f>F266+AE266</f>
        <v>5556052.1895635985</v>
      </c>
      <c r="G267">
        <f>F267-Q267</f>
        <v>0</v>
      </c>
      <c r="H267">
        <f t="shared" si="51"/>
        <v>0</v>
      </c>
      <c r="I267">
        <f>MAX(G267-P267,0)</f>
        <v>0</v>
      </c>
      <c r="J267">
        <f t="shared" si="52"/>
        <v>0</v>
      </c>
      <c r="K267">
        <f t="shared" si="53"/>
        <v>0</v>
      </c>
      <c r="L267">
        <f>MIN($F$11,K267)</f>
        <v>0</v>
      </c>
      <c r="M267">
        <f>ABS(L267-K267)</f>
        <v>0</v>
      </c>
      <c r="N267">
        <f>IFERROR(M267/G267,0)</f>
        <v>0</v>
      </c>
      <c r="O267">
        <f t="shared" si="54"/>
        <v>1</v>
      </c>
      <c r="P267">
        <f>IF(E267&gt;$F$6,VLOOKUP(E267-$F$6,E$17:G$558,3,FALSE),0)</f>
        <v>0</v>
      </c>
      <c r="Q267">
        <f>IF(E267&gt;$F$7,VLOOKUP(E267-$F$7,E$17:F$558,2,FALSE),0)</f>
        <v>5556052.1895635985</v>
      </c>
      <c r="R267">
        <f t="shared" si="59"/>
        <v>0</v>
      </c>
      <c r="S267">
        <f t="shared" si="55"/>
        <v>0</v>
      </c>
      <c r="T267">
        <f t="shared" si="56"/>
        <v>0</v>
      </c>
      <c r="U267">
        <f t="shared" si="60"/>
        <v>23642.592273581566</v>
      </c>
      <c r="V267">
        <f t="shared" si="61"/>
        <v>5532409.5972900186</v>
      </c>
      <c r="W267">
        <f t="shared" si="57"/>
        <v>5444931.1457723267</v>
      </c>
      <c r="X267">
        <f>$F$5-F267</f>
        <v>2443947.8104364015</v>
      </c>
      <c r="Y267">
        <f t="shared" si="58"/>
        <v>7976357.4077264182</v>
      </c>
      <c r="Z267">
        <f>Y267-F267-Q267</f>
        <v>-3135746.9714007787</v>
      </c>
      <c r="AA267">
        <f t="shared" si="62"/>
        <v>-0.39313019854943942</v>
      </c>
      <c r="AB267" t="e">
        <f>#REF!</f>
        <v>#REF!</v>
      </c>
      <c r="AC267">
        <f>$F$5-F267</f>
        <v>2443947.8104364015</v>
      </c>
      <c r="AD267" t="e">
        <f>AB267*P267</f>
        <v>#REF!</v>
      </c>
      <c r="AE267">
        <f>P267*$F$4*MAX(AA267,0)</f>
        <v>0</v>
      </c>
      <c r="AF267" s="1" t="e">
        <f>MAX(#REF!*AA267,0)</f>
        <v>#REF!</v>
      </c>
      <c r="AG267" t="e">
        <f t="shared" si="63"/>
        <v>#REF!</v>
      </c>
    </row>
    <row r="268" spans="4:33" x14ac:dyDescent="0.35">
      <c r="D268">
        <v>251</v>
      </c>
      <c r="E268">
        <f t="shared" si="50"/>
        <v>251</v>
      </c>
      <c r="F268">
        <f>F267+AE267</f>
        <v>5556052.1895635985</v>
      </c>
      <c r="G268">
        <f>F268-Q268</f>
        <v>0</v>
      </c>
      <c r="H268">
        <f t="shared" si="51"/>
        <v>0</v>
      </c>
      <c r="I268">
        <f>MAX(G268-P268,0)</f>
        <v>0</v>
      </c>
      <c r="J268">
        <f t="shared" si="52"/>
        <v>0</v>
      </c>
      <c r="K268">
        <f t="shared" si="53"/>
        <v>0</v>
      </c>
      <c r="L268">
        <f>MIN($F$11,K268)</f>
        <v>0</v>
      </c>
      <c r="M268">
        <f>ABS(L268-K268)</f>
        <v>0</v>
      </c>
      <c r="N268">
        <f>IFERROR(M268/G268,0)</f>
        <v>0</v>
      </c>
      <c r="O268">
        <f t="shared" si="54"/>
        <v>1</v>
      </c>
      <c r="P268">
        <f>IF(E268&gt;$F$6,VLOOKUP(E268-$F$6,E$17:G$558,3,FALSE),0)</f>
        <v>0</v>
      </c>
      <c r="Q268">
        <f>IF(E268&gt;$F$7,VLOOKUP(E268-$F$7,E$17:F$558,2,FALSE),0)</f>
        <v>5556052.1895635985</v>
      </c>
      <c r="R268">
        <f t="shared" si="59"/>
        <v>0</v>
      </c>
      <c r="S268">
        <f t="shared" si="55"/>
        <v>0</v>
      </c>
      <c r="T268">
        <f t="shared" si="56"/>
        <v>0</v>
      </c>
      <c r="U268">
        <f t="shared" si="60"/>
        <v>23642.592273581566</v>
      </c>
      <c r="V268">
        <f t="shared" si="61"/>
        <v>5532409.5972900186</v>
      </c>
      <c r="W268">
        <f t="shared" si="57"/>
        <v>5444931.1457723267</v>
      </c>
      <c r="X268">
        <f>$F$5-F268</f>
        <v>2443947.8104364015</v>
      </c>
      <c r="Y268">
        <f t="shared" si="58"/>
        <v>7976357.4077264182</v>
      </c>
      <c r="Z268">
        <f>Y268-F268-Q268</f>
        <v>-3135746.9714007787</v>
      </c>
      <c r="AA268">
        <f t="shared" si="62"/>
        <v>-0.39313019854943942</v>
      </c>
      <c r="AB268" t="e">
        <f>#REF!</f>
        <v>#REF!</v>
      </c>
      <c r="AC268">
        <f>$F$5-F268</f>
        <v>2443947.8104364015</v>
      </c>
      <c r="AD268" t="e">
        <f>AB268*P268</f>
        <v>#REF!</v>
      </c>
      <c r="AE268">
        <f>P268*$F$4*MAX(AA268,0)</f>
        <v>0</v>
      </c>
      <c r="AF268" s="1" t="e">
        <f>MAX(#REF!*AA268,0)</f>
        <v>#REF!</v>
      </c>
      <c r="AG268" t="e">
        <f t="shared" si="63"/>
        <v>#REF!</v>
      </c>
    </row>
    <row r="269" spans="4:33" x14ac:dyDescent="0.35">
      <c r="D269">
        <v>252</v>
      </c>
      <c r="E269">
        <f t="shared" si="50"/>
        <v>252</v>
      </c>
      <c r="F269">
        <f>F268+AE268</f>
        <v>5556052.1895635985</v>
      </c>
      <c r="G269">
        <f>F269-Q269</f>
        <v>0</v>
      </c>
      <c r="H269">
        <f t="shared" si="51"/>
        <v>0</v>
      </c>
      <c r="I269">
        <f>MAX(G269-P269,0)</f>
        <v>0</v>
      </c>
      <c r="J269">
        <f t="shared" si="52"/>
        <v>0</v>
      </c>
      <c r="K269">
        <f t="shared" si="53"/>
        <v>0</v>
      </c>
      <c r="L269">
        <f>MIN($F$11,K269)</f>
        <v>0</v>
      </c>
      <c r="M269">
        <f>ABS(L269-K269)</f>
        <v>0</v>
      </c>
      <c r="N269">
        <f>IFERROR(M269/G269,0)</f>
        <v>0</v>
      </c>
      <c r="O269">
        <f t="shared" si="54"/>
        <v>1</v>
      </c>
      <c r="P269">
        <f>IF(E269&gt;$F$6,VLOOKUP(E269-$F$6,E$17:G$558,3,FALSE),0)</f>
        <v>0</v>
      </c>
      <c r="Q269">
        <f>IF(E269&gt;$F$7,VLOOKUP(E269-$F$7,E$17:F$558,2,FALSE),0)</f>
        <v>5556052.1895635985</v>
      </c>
      <c r="R269">
        <f t="shared" si="59"/>
        <v>0</v>
      </c>
      <c r="S269">
        <f t="shared" si="55"/>
        <v>0</v>
      </c>
      <c r="T269">
        <f t="shared" si="56"/>
        <v>0</v>
      </c>
      <c r="U269">
        <f t="shared" si="60"/>
        <v>23642.592273581566</v>
      </c>
      <c r="V269">
        <f t="shared" si="61"/>
        <v>5532409.5972900186</v>
      </c>
      <c r="W269">
        <f t="shared" si="57"/>
        <v>5444931.1457723267</v>
      </c>
      <c r="X269">
        <f>$F$5-F269</f>
        <v>2443947.8104364015</v>
      </c>
      <c r="Y269">
        <f t="shared" si="58"/>
        <v>7976357.4077264182</v>
      </c>
      <c r="Z269">
        <f>Y269-F269-Q269</f>
        <v>-3135746.9714007787</v>
      </c>
      <c r="AA269">
        <f t="shared" si="62"/>
        <v>-0.39313019854943942</v>
      </c>
      <c r="AB269" t="e">
        <f>#REF!</f>
        <v>#REF!</v>
      </c>
      <c r="AC269">
        <f>$F$5-F269</f>
        <v>2443947.8104364015</v>
      </c>
      <c r="AD269" t="e">
        <f>AB269*P269</f>
        <v>#REF!</v>
      </c>
      <c r="AE269">
        <f>P269*$F$4*MAX(AA269,0)</f>
        <v>0</v>
      </c>
      <c r="AF269" s="1" t="e">
        <f>MAX(#REF!*AA269,0)</f>
        <v>#REF!</v>
      </c>
      <c r="AG269" t="e">
        <f t="shared" si="63"/>
        <v>#REF!</v>
      </c>
    </row>
    <row r="270" spans="4:33" x14ac:dyDescent="0.35">
      <c r="D270">
        <v>253</v>
      </c>
      <c r="E270">
        <f t="shared" si="50"/>
        <v>253</v>
      </c>
      <c r="F270">
        <f>F269+AE269</f>
        <v>5556052.1895635985</v>
      </c>
      <c r="G270">
        <f>F270-Q270</f>
        <v>0</v>
      </c>
      <c r="H270">
        <f t="shared" si="51"/>
        <v>0</v>
      </c>
      <c r="I270">
        <f>MAX(G270-P270,0)</f>
        <v>0</v>
      </c>
      <c r="J270">
        <f t="shared" si="52"/>
        <v>0</v>
      </c>
      <c r="K270">
        <f t="shared" si="53"/>
        <v>0</v>
      </c>
      <c r="L270">
        <f>MIN($F$11,K270)</f>
        <v>0</v>
      </c>
      <c r="M270">
        <f>ABS(L270-K270)</f>
        <v>0</v>
      </c>
      <c r="N270">
        <f>IFERROR(M270/G270,0)</f>
        <v>0</v>
      </c>
      <c r="O270">
        <f t="shared" si="54"/>
        <v>1</v>
      </c>
      <c r="P270">
        <f>IF(E270&gt;$F$6,VLOOKUP(E270-$F$6,E$17:G$558,3,FALSE),0)</f>
        <v>0</v>
      </c>
      <c r="Q270">
        <f>IF(E270&gt;$F$7,VLOOKUP(E270-$F$7,E$17:F$558,2,FALSE),0)</f>
        <v>5556052.1895635985</v>
      </c>
      <c r="R270">
        <f t="shared" si="59"/>
        <v>0</v>
      </c>
      <c r="S270">
        <f t="shared" si="55"/>
        <v>0</v>
      </c>
      <c r="T270">
        <f t="shared" si="56"/>
        <v>0</v>
      </c>
      <c r="U270">
        <f t="shared" si="60"/>
        <v>23642.592273581566</v>
      </c>
      <c r="V270">
        <f t="shared" si="61"/>
        <v>5532409.5972900186</v>
      </c>
      <c r="W270">
        <f t="shared" si="57"/>
        <v>5444931.1457723267</v>
      </c>
      <c r="X270">
        <f>$F$5-F270</f>
        <v>2443947.8104364015</v>
      </c>
      <c r="Y270">
        <f t="shared" si="58"/>
        <v>7976357.4077264182</v>
      </c>
      <c r="Z270">
        <f>Y270-F270-Q270</f>
        <v>-3135746.9714007787</v>
      </c>
      <c r="AA270">
        <f t="shared" si="62"/>
        <v>-0.39313019854943942</v>
      </c>
      <c r="AB270" t="e">
        <f>#REF!</f>
        <v>#REF!</v>
      </c>
      <c r="AC270">
        <f>$F$5-F270</f>
        <v>2443947.8104364015</v>
      </c>
      <c r="AD270" t="e">
        <f>AB270*P270</f>
        <v>#REF!</v>
      </c>
      <c r="AE270">
        <f>P270*$F$4*MAX(AA270,0)</f>
        <v>0</v>
      </c>
      <c r="AF270" s="1" t="e">
        <f>MAX(#REF!*AA270,0)</f>
        <v>#REF!</v>
      </c>
      <c r="AG270" t="e">
        <f t="shared" si="63"/>
        <v>#REF!</v>
      </c>
    </row>
    <row r="271" spans="4:33" x14ac:dyDescent="0.35">
      <c r="D271">
        <v>254</v>
      </c>
      <c r="E271">
        <f t="shared" si="50"/>
        <v>254</v>
      </c>
      <c r="F271">
        <f>F270+AE270</f>
        <v>5556052.1895635985</v>
      </c>
      <c r="G271">
        <f>F271-Q271</f>
        <v>0</v>
      </c>
      <c r="H271">
        <f t="shared" si="51"/>
        <v>0</v>
      </c>
      <c r="I271">
        <f>MAX(G271-P271,0)</f>
        <v>0</v>
      </c>
      <c r="J271">
        <f t="shared" si="52"/>
        <v>0</v>
      </c>
      <c r="K271">
        <f t="shared" si="53"/>
        <v>0</v>
      </c>
      <c r="L271">
        <f>MIN($F$11,K271)</f>
        <v>0</v>
      </c>
      <c r="M271">
        <f>ABS(L271-K271)</f>
        <v>0</v>
      </c>
      <c r="N271">
        <f>IFERROR(M271/G271,0)</f>
        <v>0</v>
      </c>
      <c r="O271">
        <f t="shared" si="54"/>
        <v>1</v>
      </c>
      <c r="P271">
        <f>IF(E271&gt;$F$6,VLOOKUP(E271-$F$6,E$17:G$558,3,FALSE),0)</f>
        <v>0</v>
      </c>
      <c r="Q271">
        <f>IF(E271&gt;$F$7,VLOOKUP(E271-$F$7,E$17:F$558,2,FALSE),0)</f>
        <v>5556052.1895635985</v>
      </c>
      <c r="R271">
        <f t="shared" si="59"/>
        <v>0</v>
      </c>
      <c r="S271">
        <f t="shared" si="55"/>
        <v>0</v>
      </c>
      <c r="T271">
        <f t="shared" si="56"/>
        <v>0</v>
      </c>
      <c r="U271">
        <f t="shared" si="60"/>
        <v>23642.592273581566</v>
      </c>
      <c r="V271">
        <f t="shared" si="61"/>
        <v>5532409.5972900186</v>
      </c>
      <c r="W271">
        <f t="shared" si="57"/>
        <v>5444931.1457723267</v>
      </c>
      <c r="X271">
        <f>$F$5-F271</f>
        <v>2443947.8104364015</v>
      </c>
      <c r="Y271">
        <f t="shared" si="58"/>
        <v>7976357.4077264182</v>
      </c>
      <c r="Z271">
        <f>Y271-F271-Q271</f>
        <v>-3135746.9714007787</v>
      </c>
      <c r="AA271">
        <f t="shared" si="62"/>
        <v>-0.39313019854943942</v>
      </c>
      <c r="AB271" t="e">
        <f>#REF!</f>
        <v>#REF!</v>
      </c>
      <c r="AC271">
        <f>$F$5-F271</f>
        <v>2443947.8104364015</v>
      </c>
      <c r="AD271" t="e">
        <f>AB271*P271</f>
        <v>#REF!</v>
      </c>
      <c r="AE271">
        <f>P271*$F$4*MAX(AA271,0)</f>
        <v>0</v>
      </c>
      <c r="AF271" s="1" t="e">
        <f>MAX(#REF!*AA271,0)</f>
        <v>#REF!</v>
      </c>
      <c r="AG271" t="e">
        <f t="shared" si="63"/>
        <v>#REF!</v>
      </c>
    </row>
    <row r="272" spans="4:33" x14ac:dyDescent="0.35">
      <c r="D272">
        <v>255</v>
      </c>
      <c r="E272">
        <f t="shared" si="50"/>
        <v>255</v>
      </c>
      <c r="F272">
        <f>F271+AE271</f>
        <v>5556052.1895635985</v>
      </c>
      <c r="G272">
        <f>F272-Q272</f>
        <v>0</v>
      </c>
      <c r="H272">
        <f t="shared" si="51"/>
        <v>0</v>
      </c>
      <c r="I272">
        <f>MAX(G272-P272,0)</f>
        <v>0</v>
      </c>
      <c r="J272">
        <f t="shared" si="52"/>
        <v>0</v>
      </c>
      <c r="K272">
        <f t="shared" si="53"/>
        <v>0</v>
      </c>
      <c r="L272">
        <f>MIN($F$11,K272)</f>
        <v>0</v>
      </c>
      <c r="M272">
        <f>ABS(L272-K272)</f>
        <v>0</v>
      </c>
      <c r="N272">
        <f>IFERROR(M272/G272,0)</f>
        <v>0</v>
      </c>
      <c r="O272">
        <f t="shared" si="54"/>
        <v>1</v>
      </c>
      <c r="P272">
        <f>IF(E272&gt;$F$6,VLOOKUP(E272-$F$6,E$17:G$558,3,FALSE),0)</f>
        <v>0</v>
      </c>
      <c r="Q272">
        <f>IF(E272&gt;$F$7,VLOOKUP(E272-$F$7,E$17:F$558,2,FALSE),0)</f>
        <v>5556052.1895635985</v>
      </c>
      <c r="R272">
        <f t="shared" si="59"/>
        <v>0</v>
      </c>
      <c r="S272">
        <f t="shared" si="55"/>
        <v>0</v>
      </c>
      <c r="T272">
        <f t="shared" si="56"/>
        <v>0</v>
      </c>
      <c r="U272">
        <f t="shared" si="60"/>
        <v>23642.592273581566</v>
      </c>
      <c r="V272">
        <f t="shared" si="61"/>
        <v>5532409.5972900186</v>
      </c>
      <c r="W272">
        <f t="shared" si="57"/>
        <v>5444931.1457723267</v>
      </c>
      <c r="X272">
        <f>$F$5-F272</f>
        <v>2443947.8104364015</v>
      </c>
      <c r="Y272">
        <f t="shared" si="58"/>
        <v>7976357.4077264182</v>
      </c>
      <c r="Z272">
        <f>Y272-F272-Q272</f>
        <v>-3135746.9714007787</v>
      </c>
      <c r="AA272">
        <f t="shared" si="62"/>
        <v>-0.39313019854943942</v>
      </c>
      <c r="AB272" t="e">
        <f>#REF!</f>
        <v>#REF!</v>
      </c>
      <c r="AC272">
        <f>$F$5-F272</f>
        <v>2443947.8104364015</v>
      </c>
      <c r="AD272" t="e">
        <f>AB272*P272</f>
        <v>#REF!</v>
      </c>
      <c r="AE272">
        <f>P272*$F$4*MAX(AA272,0)</f>
        <v>0</v>
      </c>
      <c r="AF272" s="1" t="e">
        <f>MAX(#REF!*AA272,0)</f>
        <v>#REF!</v>
      </c>
      <c r="AG272" t="e">
        <f t="shared" si="63"/>
        <v>#REF!</v>
      </c>
    </row>
    <row r="273" spans="4:33" x14ac:dyDescent="0.35">
      <c r="D273">
        <v>256</v>
      </c>
      <c r="E273">
        <f t="shared" si="50"/>
        <v>256</v>
      </c>
      <c r="F273">
        <f>F272+AE272</f>
        <v>5556052.1895635985</v>
      </c>
      <c r="G273">
        <f>F273-Q273</f>
        <v>0</v>
      </c>
      <c r="H273">
        <f t="shared" si="51"/>
        <v>0</v>
      </c>
      <c r="I273">
        <f>MAX(G273-P273,0)</f>
        <v>0</v>
      </c>
      <c r="J273">
        <f t="shared" si="52"/>
        <v>0</v>
      </c>
      <c r="K273">
        <f t="shared" si="53"/>
        <v>0</v>
      </c>
      <c r="L273">
        <f>MIN($F$11,K273)</f>
        <v>0</v>
      </c>
      <c r="M273">
        <f>ABS(L273-K273)</f>
        <v>0</v>
      </c>
      <c r="N273">
        <f>IFERROR(M273/G273,0)</f>
        <v>0</v>
      </c>
      <c r="O273">
        <f t="shared" si="54"/>
        <v>1</v>
      </c>
      <c r="P273">
        <f>IF(E273&gt;$F$6,VLOOKUP(E273-$F$6,E$17:G$558,3,FALSE),0)</f>
        <v>0</v>
      </c>
      <c r="Q273">
        <f>IF(E273&gt;$F$7,VLOOKUP(E273-$F$7,E$17:F$558,2,FALSE),0)</f>
        <v>5556052.1895635985</v>
      </c>
      <c r="R273">
        <f t="shared" si="59"/>
        <v>0</v>
      </c>
      <c r="S273">
        <f t="shared" si="55"/>
        <v>0</v>
      </c>
      <c r="T273">
        <f t="shared" si="56"/>
        <v>0</v>
      </c>
      <c r="U273">
        <f t="shared" si="60"/>
        <v>23642.592273581566</v>
      </c>
      <c r="V273">
        <f t="shared" si="61"/>
        <v>5532409.5972900186</v>
      </c>
      <c r="W273">
        <f t="shared" si="57"/>
        <v>5444931.1457723267</v>
      </c>
      <c r="X273">
        <f>$F$5-F273</f>
        <v>2443947.8104364015</v>
      </c>
      <c r="Y273">
        <f t="shared" si="58"/>
        <v>7976357.4077264182</v>
      </c>
      <c r="Z273">
        <f>Y273-F273-Q273</f>
        <v>-3135746.9714007787</v>
      </c>
      <c r="AA273">
        <f t="shared" si="62"/>
        <v>-0.39313019854943942</v>
      </c>
      <c r="AB273" t="e">
        <f>#REF!</f>
        <v>#REF!</v>
      </c>
      <c r="AC273">
        <f>$F$5-F273</f>
        <v>2443947.8104364015</v>
      </c>
      <c r="AD273" t="e">
        <f>AB273*P273</f>
        <v>#REF!</v>
      </c>
      <c r="AE273">
        <f>P273*$F$4*MAX(AA273,0)</f>
        <v>0</v>
      </c>
      <c r="AF273" s="1" t="e">
        <f>MAX(#REF!*AA273,0)</f>
        <v>#REF!</v>
      </c>
      <c r="AG273" t="e">
        <f t="shared" si="63"/>
        <v>#REF!</v>
      </c>
    </row>
    <row r="274" spans="4:33" x14ac:dyDescent="0.35">
      <c r="D274">
        <v>257</v>
      </c>
      <c r="E274">
        <f t="shared" si="50"/>
        <v>257</v>
      </c>
      <c r="F274">
        <f>F273+AE273</f>
        <v>5556052.1895635985</v>
      </c>
      <c r="G274">
        <f>F274-Q274</f>
        <v>0</v>
      </c>
      <c r="H274">
        <f t="shared" si="51"/>
        <v>0</v>
      </c>
      <c r="I274">
        <f>MAX(G274-P274,0)</f>
        <v>0</v>
      </c>
      <c r="J274">
        <f t="shared" si="52"/>
        <v>0</v>
      </c>
      <c r="K274">
        <f t="shared" si="53"/>
        <v>0</v>
      </c>
      <c r="L274">
        <f>MIN($F$11,K274)</f>
        <v>0</v>
      </c>
      <c r="M274">
        <f>ABS(L274-K274)</f>
        <v>0</v>
      </c>
      <c r="N274">
        <f>IFERROR(M274/G274,0)</f>
        <v>0</v>
      </c>
      <c r="O274">
        <f t="shared" si="54"/>
        <v>1</v>
      </c>
      <c r="P274">
        <f>IF(E274&gt;$F$6,VLOOKUP(E274-$F$6,E$17:G$558,3,FALSE),0)</f>
        <v>0</v>
      </c>
      <c r="Q274">
        <f>IF(E274&gt;$F$7,VLOOKUP(E274-$F$7,E$17:F$558,2,FALSE),0)</f>
        <v>5556052.1895635985</v>
      </c>
      <c r="R274">
        <f t="shared" si="59"/>
        <v>0</v>
      </c>
      <c r="S274">
        <f t="shared" si="55"/>
        <v>0</v>
      </c>
      <c r="T274">
        <f t="shared" si="56"/>
        <v>0</v>
      </c>
      <c r="U274">
        <f t="shared" si="60"/>
        <v>23642.592273581566</v>
      </c>
      <c r="V274">
        <f t="shared" si="61"/>
        <v>5532409.5972900186</v>
      </c>
      <c r="W274">
        <f t="shared" si="57"/>
        <v>5444931.1457723267</v>
      </c>
      <c r="X274">
        <f>$F$5-F274</f>
        <v>2443947.8104364015</v>
      </c>
      <c r="Y274">
        <f t="shared" si="58"/>
        <v>7976357.4077264182</v>
      </c>
      <c r="Z274">
        <f>Y274-F274-Q274</f>
        <v>-3135746.9714007787</v>
      </c>
      <c r="AA274">
        <f t="shared" si="62"/>
        <v>-0.39313019854943942</v>
      </c>
      <c r="AB274" t="e">
        <f>#REF!</f>
        <v>#REF!</v>
      </c>
      <c r="AC274">
        <f>$F$5-F274</f>
        <v>2443947.8104364015</v>
      </c>
      <c r="AD274" t="e">
        <f>AB274*P274</f>
        <v>#REF!</v>
      </c>
      <c r="AE274">
        <f>P274*$F$4*MAX(AA274,0)</f>
        <v>0</v>
      </c>
      <c r="AF274" s="1" t="e">
        <f>MAX(#REF!*AA274,0)</f>
        <v>#REF!</v>
      </c>
      <c r="AG274" t="e">
        <f t="shared" si="63"/>
        <v>#REF!</v>
      </c>
    </row>
    <row r="275" spans="4:33" x14ac:dyDescent="0.35">
      <c r="D275">
        <v>258</v>
      </c>
      <c r="E275">
        <f t="shared" ref="E275:E338" si="64">D275</f>
        <v>258</v>
      </c>
      <c r="F275">
        <f>F274+AE274</f>
        <v>5556052.1895635985</v>
      </c>
      <c r="G275">
        <f>F275-Q275</f>
        <v>0</v>
      </c>
      <c r="H275">
        <f t="shared" ref="H275:H338" si="65">IF(G275&gt;1,1,0)</f>
        <v>0</v>
      </c>
      <c r="I275">
        <f>MAX(G275-P275,0)</f>
        <v>0</v>
      </c>
      <c r="J275">
        <f t="shared" ref="J275:J338" si="66">G275*(1-$F$10)</f>
        <v>0</v>
      </c>
      <c r="K275">
        <f t="shared" ref="K275:K338" si="67">G275*$F$10</f>
        <v>0</v>
      </c>
      <c r="L275">
        <f>MIN($F$11,K275)</f>
        <v>0</v>
      </c>
      <c r="M275">
        <f>ABS(L275-K275)</f>
        <v>0</v>
      </c>
      <c r="N275">
        <f>IFERROR(M275/G275,0)</f>
        <v>0</v>
      </c>
      <c r="O275">
        <f t="shared" ref="O275:O338" si="68">1-N275</f>
        <v>1</v>
      </c>
      <c r="P275">
        <f>IF(E275&gt;$F$6,VLOOKUP(E275-$F$6,E$17:G$558,3,FALSE),0)</f>
        <v>0</v>
      </c>
      <c r="Q275">
        <f>IF(E275&gt;$F$7,VLOOKUP(E275-$F$7,E$17:F$558,2,FALSE),0)</f>
        <v>5556052.1895635985</v>
      </c>
      <c r="R275">
        <f t="shared" si="59"/>
        <v>0</v>
      </c>
      <c r="S275">
        <f t="shared" ref="S275:S338" si="69">MIN(R275*$F$10,$F$11)*$F$8+MAX($F$10*R275-$F$11,0)*$F$9</f>
        <v>0</v>
      </c>
      <c r="T275">
        <f t="shared" ref="T275:T338" si="70">R275-S275</f>
        <v>0</v>
      </c>
      <c r="U275">
        <f t="shared" si="60"/>
        <v>23642.592273581566</v>
      </c>
      <c r="V275">
        <f t="shared" si="61"/>
        <v>5532409.5972900186</v>
      </c>
      <c r="W275">
        <f t="shared" ref="W275:W338" si="71">Q275*(1-$F$8)</f>
        <v>5444931.1457723267</v>
      </c>
      <c r="X275">
        <f>$F$5-F275</f>
        <v>2443947.8104364015</v>
      </c>
      <c r="Y275">
        <f t="shared" ref="Y275:Y338" si="72">$F$5-U275</f>
        <v>7976357.4077264182</v>
      </c>
      <c r="Z275">
        <f>Y275-F275-Q275</f>
        <v>-3135746.9714007787</v>
      </c>
      <c r="AA275">
        <f t="shared" si="62"/>
        <v>-0.39313019854943942</v>
      </c>
      <c r="AB275" t="e">
        <f>#REF!</f>
        <v>#REF!</v>
      </c>
      <c r="AC275">
        <f>$F$5-F275</f>
        <v>2443947.8104364015</v>
      </c>
      <c r="AD275" t="e">
        <f>AB275*P275</f>
        <v>#REF!</v>
      </c>
      <c r="AE275">
        <f>P275*$F$4*MAX(AA275,0)</f>
        <v>0</v>
      </c>
      <c r="AF275" s="1" t="e">
        <f>MAX(#REF!*AA275,0)</f>
        <v>#REF!</v>
      </c>
      <c r="AG275" t="e">
        <f t="shared" si="63"/>
        <v>#REF!</v>
      </c>
    </row>
    <row r="276" spans="4:33" x14ac:dyDescent="0.35">
      <c r="D276">
        <v>259</v>
      </c>
      <c r="E276">
        <f t="shared" si="64"/>
        <v>259</v>
      </c>
      <c r="F276">
        <f>F275+AE275</f>
        <v>5556052.1895635985</v>
      </c>
      <c r="G276">
        <f>F276-Q276</f>
        <v>0</v>
      </c>
      <c r="H276">
        <f t="shared" si="65"/>
        <v>0</v>
      </c>
      <c r="I276">
        <f>MAX(G276-P276,0)</f>
        <v>0</v>
      </c>
      <c r="J276">
        <f t="shared" si="66"/>
        <v>0</v>
      </c>
      <c r="K276">
        <f t="shared" si="67"/>
        <v>0</v>
      </c>
      <c r="L276">
        <f>MIN($F$11,K276)</f>
        <v>0</v>
      </c>
      <c r="M276">
        <f>ABS(L276-K276)</f>
        <v>0</v>
      </c>
      <c r="N276">
        <f>IFERROR(M276/G276,0)</f>
        <v>0</v>
      </c>
      <c r="O276">
        <f t="shared" si="68"/>
        <v>1</v>
      </c>
      <c r="P276">
        <f>IF(E276&gt;$F$6,VLOOKUP(E276-$F$6,E$17:G$558,3,FALSE),0)</f>
        <v>0</v>
      </c>
      <c r="Q276">
        <f>IF(E276&gt;$F$7,VLOOKUP(E276-$F$7,E$17:F$558,2,FALSE),0)</f>
        <v>5556052.1895635985</v>
      </c>
      <c r="R276">
        <f t="shared" ref="R276:R339" si="73">Q276-Q275</f>
        <v>0</v>
      </c>
      <c r="S276">
        <f t="shared" si="69"/>
        <v>0</v>
      </c>
      <c r="T276">
        <f t="shared" si="70"/>
        <v>0</v>
      </c>
      <c r="U276">
        <f t="shared" ref="U276:U339" si="74">U275+S276</f>
        <v>23642.592273581566</v>
      </c>
      <c r="V276">
        <f t="shared" ref="V276:V339" si="75">V275+T276</f>
        <v>5532409.5972900186</v>
      </c>
      <c r="W276">
        <f t="shared" si="71"/>
        <v>5444931.1457723267</v>
      </c>
      <c r="X276">
        <f>$F$5-F276</f>
        <v>2443947.8104364015</v>
      </c>
      <c r="Y276">
        <f t="shared" si="72"/>
        <v>7976357.4077264182</v>
      </c>
      <c r="Z276">
        <f>Y276-F276-Q276</f>
        <v>-3135746.9714007787</v>
      </c>
      <c r="AA276">
        <f t="shared" si="62"/>
        <v>-0.39313019854943942</v>
      </c>
      <c r="AB276" t="e">
        <f>#REF!</f>
        <v>#REF!</v>
      </c>
      <c r="AC276">
        <f>$F$5-F276</f>
        <v>2443947.8104364015</v>
      </c>
      <c r="AD276" t="e">
        <f>AB276*P276</f>
        <v>#REF!</v>
      </c>
      <c r="AE276">
        <f>P276*$F$4*MAX(AA276,0)</f>
        <v>0</v>
      </c>
      <c r="AF276" s="1" t="e">
        <f>MAX(#REF!*AA276,0)</f>
        <v>#REF!</v>
      </c>
      <c r="AG276" t="e">
        <f t="shared" si="63"/>
        <v>#REF!</v>
      </c>
    </row>
    <row r="277" spans="4:33" x14ac:dyDescent="0.35">
      <c r="D277">
        <v>260</v>
      </c>
      <c r="E277">
        <f t="shared" si="64"/>
        <v>260</v>
      </c>
      <c r="F277">
        <f>F276+AE276</f>
        <v>5556052.1895635985</v>
      </c>
      <c r="G277">
        <f>F277-Q277</f>
        <v>0</v>
      </c>
      <c r="H277">
        <f t="shared" si="65"/>
        <v>0</v>
      </c>
      <c r="I277">
        <f>MAX(G277-P277,0)</f>
        <v>0</v>
      </c>
      <c r="J277">
        <f t="shared" si="66"/>
        <v>0</v>
      </c>
      <c r="K277">
        <f t="shared" si="67"/>
        <v>0</v>
      </c>
      <c r="L277">
        <f>MIN($F$11,K277)</f>
        <v>0</v>
      </c>
      <c r="M277">
        <f>ABS(L277-K277)</f>
        <v>0</v>
      </c>
      <c r="N277">
        <f>IFERROR(M277/G277,0)</f>
        <v>0</v>
      </c>
      <c r="O277">
        <f t="shared" si="68"/>
        <v>1</v>
      </c>
      <c r="P277">
        <f>IF(E277&gt;$F$6,VLOOKUP(E277-$F$6,E$17:G$558,3,FALSE),0)</f>
        <v>0</v>
      </c>
      <c r="Q277">
        <f>IF(E277&gt;$F$7,VLOOKUP(E277-$F$7,E$17:F$558,2,FALSE),0)</f>
        <v>5556052.1895635985</v>
      </c>
      <c r="R277">
        <f t="shared" si="73"/>
        <v>0</v>
      </c>
      <c r="S277">
        <f t="shared" si="69"/>
        <v>0</v>
      </c>
      <c r="T277">
        <f t="shared" si="70"/>
        <v>0</v>
      </c>
      <c r="U277">
        <f t="shared" si="74"/>
        <v>23642.592273581566</v>
      </c>
      <c r="V277">
        <f t="shared" si="75"/>
        <v>5532409.5972900186</v>
      </c>
      <c r="W277">
        <f t="shared" si="71"/>
        <v>5444931.1457723267</v>
      </c>
      <c r="X277">
        <f>$F$5-F277</f>
        <v>2443947.8104364015</v>
      </c>
      <c r="Y277">
        <f t="shared" si="72"/>
        <v>7976357.4077264182</v>
      </c>
      <c r="Z277">
        <f>Y277-F277-Q277</f>
        <v>-3135746.9714007787</v>
      </c>
      <c r="AA277">
        <f t="shared" si="62"/>
        <v>-0.39313019854943942</v>
      </c>
      <c r="AB277" t="e">
        <f>#REF!</f>
        <v>#REF!</v>
      </c>
      <c r="AC277">
        <f>$F$5-F277</f>
        <v>2443947.8104364015</v>
      </c>
      <c r="AD277" t="e">
        <f>AB277*P277</f>
        <v>#REF!</v>
      </c>
      <c r="AE277">
        <f>P277*$F$4*MAX(AA277,0)</f>
        <v>0</v>
      </c>
      <c r="AF277" s="1" t="e">
        <f>MAX(#REF!*AA277,0)</f>
        <v>#REF!</v>
      </c>
      <c r="AG277" t="e">
        <f t="shared" si="63"/>
        <v>#REF!</v>
      </c>
    </row>
    <row r="278" spans="4:33" x14ac:dyDescent="0.35">
      <c r="D278">
        <v>261</v>
      </c>
      <c r="E278">
        <f t="shared" si="64"/>
        <v>261</v>
      </c>
      <c r="F278">
        <f>F277+AE277</f>
        <v>5556052.1895635985</v>
      </c>
      <c r="G278">
        <f>F278-Q278</f>
        <v>0</v>
      </c>
      <c r="H278">
        <f t="shared" si="65"/>
        <v>0</v>
      </c>
      <c r="I278">
        <f>MAX(G278-P278,0)</f>
        <v>0</v>
      </c>
      <c r="J278">
        <f t="shared" si="66"/>
        <v>0</v>
      </c>
      <c r="K278">
        <f t="shared" si="67"/>
        <v>0</v>
      </c>
      <c r="L278">
        <f>MIN($F$11,K278)</f>
        <v>0</v>
      </c>
      <c r="M278">
        <f>ABS(L278-K278)</f>
        <v>0</v>
      </c>
      <c r="N278">
        <f>IFERROR(M278/G278,0)</f>
        <v>0</v>
      </c>
      <c r="O278">
        <f t="shared" si="68"/>
        <v>1</v>
      </c>
      <c r="P278">
        <f>IF(E278&gt;$F$6,VLOOKUP(E278-$F$6,E$17:G$558,3,FALSE),0)</f>
        <v>0</v>
      </c>
      <c r="Q278">
        <f>IF(E278&gt;$F$7,VLOOKUP(E278-$F$7,E$17:F$558,2,FALSE),0)</f>
        <v>5556052.1895635985</v>
      </c>
      <c r="R278">
        <f t="shared" si="73"/>
        <v>0</v>
      </c>
      <c r="S278">
        <f t="shared" si="69"/>
        <v>0</v>
      </c>
      <c r="T278">
        <f t="shared" si="70"/>
        <v>0</v>
      </c>
      <c r="U278">
        <f t="shared" si="74"/>
        <v>23642.592273581566</v>
      </c>
      <c r="V278">
        <f t="shared" si="75"/>
        <v>5532409.5972900186</v>
      </c>
      <c r="W278">
        <f t="shared" si="71"/>
        <v>5444931.1457723267</v>
      </c>
      <c r="X278">
        <f>$F$5-F278</f>
        <v>2443947.8104364015</v>
      </c>
      <c r="Y278">
        <f t="shared" si="72"/>
        <v>7976357.4077264182</v>
      </c>
      <c r="Z278">
        <f>Y278-F278-Q278</f>
        <v>-3135746.9714007787</v>
      </c>
      <c r="AA278">
        <f t="shared" si="62"/>
        <v>-0.39313019854943942</v>
      </c>
      <c r="AB278" t="e">
        <f>#REF!</f>
        <v>#REF!</v>
      </c>
      <c r="AC278">
        <f>$F$5-F278</f>
        <v>2443947.8104364015</v>
      </c>
      <c r="AD278" t="e">
        <f>AB278*P278</f>
        <v>#REF!</v>
      </c>
      <c r="AE278">
        <f>P278*$F$4*MAX(AA278,0)</f>
        <v>0</v>
      </c>
      <c r="AF278" s="1" t="e">
        <f>MAX(#REF!*AA278,0)</f>
        <v>#REF!</v>
      </c>
      <c r="AG278" t="e">
        <f t="shared" si="63"/>
        <v>#REF!</v>
      </c>
    </row>
    <row r="279" spans="4:33" x14ac:dyDescent="0.35">
      <c r="D279">
        <v>262</v>
      </c>
      <c r="E279">
        <f t="shared" si="64"/>
        <v>262</v>
      </c>
      <c r="F279">
        <f>F278+AE278</f>
        <v>5556052.1895635985</v>
      </c>
      <c r="G279">
        <f>F279-Q279</f>
        <v>0</v>
      </c>
      <c r="H279">
        <f t="shared" si="65"/>
        <v>0</v>
      </c>
      <c r="I279">
        <f>MAX(G279-P279,0)</f>
        <v>0</v>
      </c>
      <c r="J279">
        <f t="shared" si="66"/>
        <v>0</v>
      </c>
      <c r="K279">
        <f t="shared" si="67"/>
        <v>0</v>
      </c>
      <c r="L279">
        <f>MIN($F$11,K279)</f>
        <v>0</v>
      </c>
      <c r="M279">
        <f>ABS(L279-K279)</f>
        <v>0</v>
      </c>
      <c r="N279">
        <f>IFERROR(M279/G279,0)</f>
        <v>0</v>
      </c>
      <c r="O279">
        <f t="shared" si="68"/>
        <v>1</v>
      </c>
      <c r="P279">
        <f>IF(E279&gt;$F$6,VLOOKUP(E279-$F$6,E$17:G$558,3,FALSE),0)</f>
        <v>0</v>
      </c>
      <c r="Q279">
        <f>IF(E279&gt;$F$7,VLOOKUP(E279-$F$7,E$17:F$558,2,FALSE),0)</f>
        <v>5556052.1895635985</v>
      </c>
      <c r="R279">
        <f t="shared" si="73"/>
        <v>0</v>
      </c>
      <c r="S279">
        <f t="shared" si="69"/>
        <v>0</v>
      </c>
      <c r="T279">
        <f t="shared" si="70"/>
        <v>0</v>
      </c>
      <c r="U279">
        <f t="shared" si="74"/>
        <v>23642.592273581566</v>
      </c>
      <c r="V279">
        <f t="shared" si="75"/>
        <v>5532409.5972900186</v>
      </c>
      <c r="W279">
        <f t="shared" si="71"/>
        <v>5444931.1457723267</v>
      </c>
      <c r="X279">
        <f>$F$5-F279</f>
        <v>2443947.8104364015</v>
      </c>
      <c r="Y279">
        <f t="shared" si="72"/>
        <v>7976357.4077264182</v>
      </c>
      <c r="Z279">
        <f>Y279-F279-Q279</f>
        <v>-3135746.9714007787</v>
      </c>
      <c r="AA279">
        <f t="shared" si="62"/>
        <v>-0.39313019854943942</v>
      </c>
      <c r="AB279" t="e">
        <f>#REF!</f>
        <v>#REF!</v>
      </c>
      <c r="AC279">
        <f>$F$5-F279</f>
        <v>2443947.8104364015</v>
      </c>
      <c r="AD279" t="e">
        <f>AB279*P279</f>
        <v>#REF!</v>
      </c>
      <c r="AE279">
        <f>P279*$F$4*MAX(AA279,0)</f>
        <v>0</v>
      </c>
      <c r="AF279" s="1" t="e">
        <f>MAX(#REF!*AA279,0)</f>
        <v>#REF!</v>
      </c>
      <c r="AG279" t="e">
        <f t="shared" si="63"/>
        <v>#REF!</v>
      </c>
    </row>
    <row r="280" spans="4:33" x14ac:dyDescent="0.35">
      <c r="D280">
        <v>263</v>
      </c>
      <c r="E280">
        <f t="shared" si="64"/>
        <v>263</v>
      </c>
      <c r="F280">
        <f>F279+AE279</f>
        <v>5556052.1895635985</v>
      </c>
      <c r="G280">
        <f>F280-Q280</f>
        <v>0</v>
      </c>
      <c r="H280">
        <f t="shared" si="65"/>
        <v>0</v>
      </c>
      <c r="I280">
        <f>MAX(G280-P280,0)</f>
        <v>0</v>
      </c>
      <c r="J280">
        <f t="shared" si="66"/>
        <v>0</v>
      </c>
      <c r="K280">
        <f t="shared" si="67"/>
        <v>0</v>
      </c>
      <c r="L280">
        <f>MIN($F$11,K280)</f>
        <v>0</v>
      </c>
      <c r="M280">
        <f>ABS(L280-K280)</f>
        <v>0</v>
      </c>
      <c r="N280">
        <f>IFERROR(M280/G280,0)</f>
        <v>0</v>
      </c>
      <c r="O280">
        <f t="shared" si="68"/>
        <v>1</v>
      </c>
      <c r="P280">
        <f>IF(E280&gt;$F$6,VLOOKUP(E280-$F$6,E$17:G$558,3,FALSE),0)</f>
        <v>0</v>
      </c>
      <c r="Q280">
        <f>IF(E280&gt;$F$7,VLOOKUP(E280-$F$7,E$17:F$558,2,FALSE),0)</f>
        <v>5556052.1895635985</v>
      </c>
      <c r="R280">
        <f t="shared" si="73"/>
        <v>0</v>
      </c>
      <c r="S280">
        <f t="shared" si="69"/>
        <v>0</v>
      </c>
      <c r="T280">
        <f t="shared" si="70"/>
        <v>0</v>
      </c>
      <c r="U280">
        <f t="shared" si="74"/>
        <v>23642.592273581566</v>
      </c>
      <c r="V280">
        <f t="shared" si="75"/>
        <v>5532409.5972900186</v>
      </c>
      <c r="W280">
        <f t="shared" si="71"/>
        <v>5444931.1457723267</v>
      </c>
      <c r="X280">
        <f>$F$5-F280</f>
        <v>2443947.8104364015</v>
      </c>
      <c r="Y280">
        <f t="shared" si="72"/>
        <v>7976357.4077264182</v>
      </c>
      <c r="Z280">
        <f>Y280-F280-Q280</f>
        <v>-3135746.9714007787</v>
      </c>
      <c r="AA280">
        <f t="shared" si="62"/>
        <v>-0.39313019854943942</v>
      </c>
      <c r="AB280" t="e">
        <f>#REF!</f>
        <v>#REF!</v>
      </c>
      <c r="AC280">
        <f>$F$5-F280</f>
        <v>2443947.8104364015</v>
      </c>
      <c r="AD280" t="e">
        <f>AB280*P280</f>
        <v>#REF!</v>
      </c>
      <c r="AE280">
        <f>P280*$F$4*MAX(AA280,0)</f>
        <v>0</v>
      </c>
      <c r="AF280" s="1" t="e">
        <f>MAX(#REF!*AA280,0)</f>
        <v>#REF!</v>
      </c>
      <c r="AG280" t="e">
        <f t="shared" si="63"/>
        <v>#REF!</v>
      </c>
    </row>
    <row r="281" spans="4:33" x14ac:dyDescent="0.35">
      <c r="D281">
        <v>264</v>
      </c>
      <c r="E281">
        <f t="shared" si="64"/>
        <v>264</v>
      </c>
      <c r="F281">
        <f>F280+AE280</f>
        <v>5556052.1895635985</v>
      </c>
      <c r="G281">
        <f>F281-Q281</f>
        <v>0</v>
      </c>
      <c r="H281">
        <f t="shared" si="65"/>
        <v>0</v>
      </c>
      <c r="I281">
        <f>MAX(G281-P281,0)</f>
        <v>0</v>
      </c>
      <c r="J281">
        <f t="shared" si="66"/>
        <v>0</v>
      </c>
      <c r="K281">
        <f t="shared" si="67"/>
        <v>0</v>
      </c>
      <c r="L281">
        <f>MIN($F$11,K281)</f>
        <v>0</v>
      </c>
      <c r="M281">
        <f>ABS(L281-K281)</f>
        <v>0</v>
      </c>
      <c r="N281">
        <f>IFERROR(M281/G281,0)</f>
        <v>0</v>
      </c>
      <c r="O281">
        <f t="shared" si="68"/>
        <v>1</v>
      </c>
      <c r="P281">
        <f>IF(E281&gt;$F$6,VLOOKUP(E281-$F$6,E$17:G$558,3,FALSE),0)</f>
        <v>0</v>
      </c>
      <c r="Q281">
        <f>IF(E281&gt;$F$7,VLOOKUP(E281-$F$7,E$17:F$558,2,FALSE),0)</f>
        <v>5556052.1895635985</v>
      </c>
      <c r="R281">
        <f t="shared" si="73"/>
        <v>0</v>
      </c>
      <c r="S281">
        <f t="shared" si="69"/>
        <v>0</v>
      </c>
      <c r="T281">
        <f t="shared" si="70"/>
        <v>0</v>
      </c>
      <c r="U281">
        <f t="shared" si="74"/>
        <v>23642.592273581566</v>
      </c>
      <c r="V281">
        <f t="shared" si="75"/>
        <v>5532409.5972900186</v>
      </c>
      <c r="W281">
        <f t="shared" si="71"/>
        <v>5444931.1457723267</v>
      </c>
      <c r="X281">
        <f>$F$5-F281</f>
        <v>2443947.8104364015</v>
      </c>
      <c r="Y281">
        <f t="shared" si="72"/>
        <v>7976357.4077264182</v>
      </c>
      <c r="Z281">
        <f>Y281-F281-Q281</f>
        <v>-3135746.9714007787</v>
      </c>
      <c r="AA281">
        <f t="shared" si="62"/>
        <v>-0.39313019854943942</v>
      </c>
      <c r="AB281" t="e">
        <f>#REF!</f>
        <v>#REF!</v>
      </c>
      <c r="AC281">
        <f>$F$5-F281</f>
        <v>2443947.8104364015</v>
      </c>
      <c r="AD281" t="e">
        <f>AB281*P281</f>
        <v>#REF!</v>
      </c>
      <c r="AE281">
        <f>P281*$F$4*MAX(AA281,0)</f>
        <v>0</v>
      </c>
      <c r="AF281" s="1" t="e">
        <f>MAX(#REF!*AA281,0)</f>
        <v>#REF!</v>
      </c>
      <c r="AG281" t="e">
        <f t="shared" si="63"/>
        <v>#REF!</v>
      </c>
    </row>
    <row r="282" spans="4:33" x14ac:dyDescent="0.35">
      <c r="D282">
        <v>265</v>
      </c>
      <c r="E282">
        <f t="shared" si="64"/>
        <v>265</v>
      </c>
      <c r="F282">
        <f>F281+AE281</f>
        <v>5556052.1895635985</v>
      </c>
      <c r="G282">
        <f>F282-Q282</f>
        <v>0</v>
      </c>
      <c r="H282">
        <f t="shared" si="65"/>
        <v>0</v>
      </c>
      <c r="I282">
        <f>MAX(G282-P282,0)</f>
        <v>0</v>
      </c>
      <c r="J282">
        <f t="shared" si="66"/>
        <v>0</v>
      </c>
      <c r="K282">
        <f t="shared" si="67"/>
        <v>0</v>
      </c>
      <c r="L282">
        <f>MIN($F$11,K282)</f>
        <v>0</v>
      </c>
      <c r="M282">
        <f>ABS(L282-K282)</f>
        <v>0</v>
      </c>
      <c r="N282">
        <f>IFERROR(M282/G282,0)</f>
        <v>0</v>
      </c>
      <c r="O282">
        <f t="shared" si="68"/>
        <v>1</v>
      </c>
      <c r="P282">
        <f>IF(E282&gt;$F$6,VLOOKUP(E282-$F$6,E$17:G$558,3,FALSE),0)</f>
        <v>0</v>
      </c>
      <c r="Q282">
        <f>IF(E282&gt;$F$7,VLOOKUP(E282-$F$7,E$17:F$558,2,FALSE),0)</f>
        <v>5556052.1895635985</v>
      </c>
      <c r="R282">
        <f t="shared" si="73"/>
        <v>0</v>
      </c>
      <c r="S282">
        <f t="shared" si="69"/>
        <v>0</v>
      </c>
      <c r="T282">
        <f t="shared" si="70"/>
        <v>0</v>
      </c>
      <c r="U282">
        <f t="shared" si="74"/>
        <v>23642.592273581566</v>
      </c>
      <c r="V282">
        <f t="shared" si="75"/>
        <v>5532409.5972900186</v>
      </c>
      <c r="W282">
        <f t="shared" si="71"/>
        <v>5444931.1457723267</v>
      </c>
      <c r="X282">
        <f>$F$5-F282</f>
        <v>2443947.8104364015</v>
      </c>
      <c r="Y282">
        <f t="shared" si="72"/>
        <v>7976357.4077264182</v>
      </c>
      <c r="Z282">
        <f>Y282-F282-Q282</f>
        <v>-3135746.9714007787</v>
      </c>
      <c r="AA282">
        <f t="shared" si="62"/>
        <v>-0.39313019854943942</v>
      </c>
      <c r="AB282" t="e">
        <f>#REF!</f>
        <v>#REF!</v>
      </c>
      <c r="AC282">
        <f>$F$5-F282</f>
        <v>2443947.8104364015</v>
      </c>
      <c r="AD282" t="e">
        <f>AB282*P282</f>
        <v>#REF!</v>
      </c>
      <c r="AE282">
        <f>P282*$F$4*MAX(AA282,0)</f>
        <v>0</v>
      </c>
      <c r="AF282" s="1" t="e">
        <f>MAX(#REF!*AA282,0)</f>
        <v>#REF!</v>
      </c>
      <c r="AG282" t="e">
        <f t="shared" si="63"/>
        <v>#REF!</v>
      </c>
    </row>
    <row r="283" spans="4:33" x14ac:dyDescent="0.35">
      <c r="D283">
        <v>266</v>
      </c>
      <c r="E283">
        <f t="shared" si="64"/>
        <v>266</v>
      </c>
      <c r="F283">
        <f>F282+AE282</f>
        <v>5556052.1895635985</v>
      </c>
      <c r="G283">
        <f>F283-Q283</f>
        <v>0</v>
      </c>
      <c r="H283">
        <f t="shared" si="65"/>
        <v>0</v>
      </c>
      <c r="I283">
        <f>MAX(G283-P283,0)</f>
        <v>0</v>
      </c>
      <c r="J283">
        <f t="shared" si="66"/>
        <v>0</v>
      </c>
      <c r="K283">
        <f t="shared" si="67"/>
        <v>0</v>
      </c>
      <c r="L283">
        <f>MIN($F$11,K283)</f>
        <v>0</v>
      </c>
      <c r="M283">
        <f>ABS(L283-K283)</f>
        <v>0</v>
      </c>
      <c r="N283">
        <f>IFERROR(M283/G283,0)</f>
        <v>0</v>
      </c>
      <c r="O283">
        <f t="shared" si="68"/>
        <v>1</v>
      </c>
      <c r="P283">
        <f>IF(E283&gt;$F$6,VLOOKUP(E283-$F$6,E$17:G$558,3,FALSE),0)</f>
        <v>0</v>
      </c>
      <c r="Q283">
        <f>IF(E283&gt;$F$7,VLOOKUP(E283-$F$7,E$17:F$558,2,FALSE),0)</f>
        <v>5556052.1895635985</v>
      </c>
      <c r="R283">
        <f t="shared" si="73"/>
        <v>0</v>
      </c>
      <c r="S283">
        <f t="shared" si="69"/>
        <v>0</v>
      </c>
      <c r="T283">
        <f t="shared" si="70"/>
        <v>0</v>
      </c>
      <c r="U283">
        <f t="shared" si="74"/>
        <v>23642.592273581566</v>
      </c>
      <c r="V283">
        <f t="shared" si="75"/>
        <v>5532409.5972900186</v>
      </c>
      <c r="W283">
        <f t="shared" si="71"/>
        <v>5444931.1457723267</v>
      </c>
      <c r="X283">
        <f>$F$5-F283</f>
        <v>2443947.8104364015</v>
      </c>
      <c r="Y283">
        <f t="shared" si="72"/>
        <v>7976357.4077264182</v>
      </c>
      <c r="Z283">
        <f>Y283-F283-Q283</f>
        <v>-3135746.9714007787</v>
      </c>
      <c r="AA283">
        <f t="shared" si="62"/>
        <v>-0.39313019854943942</v>
      </c>
      <c r="AB283" t="e">
        <f>#REF!</f>
        <v>#REF!</v>
      </c>
      <c r="AC283">
        <f>$F$5-F283</f>
        <v>2443947.8104364015</v>
      </c>
      <c r="AD283" t="e">
        <f>AB283*P283</f>
        <v>#REF!</v>
      </c>
      <c r="AE283">
        <f>P283*$F$4*MAX(AA283,0)</f>
        <v>0</v>
      </c>
      <c r="AF283" s="1" t="e">
        <f>MAX(#REF!*AA283,0)</f>
        <v>#REF!</v>
      </c>
      <c r="AG283" t="e">
        <f t="shared" si="63"/>
        <v>#REF!</v>
      </c>
    </row>
    <row r="284" spans="4:33" x14ac:dyDescent="0.35">
      <c r="D284">
        <v>267</v>
      </c>
      <c r="E284">
        <f t="shared" si="64"/>
        <v>267</v>
      </c>
      <c r="F284">
        <f>F283+AE283</f>
        <v>5556052.1895635985</v>
      </c>
      <c r="G284">
        <f>F284-Q284</f>
        <v>0</v>
      </c>
      <c r="H284">
        <f t="shared" si="65"/>
        <v>0</v>
      </c>
      <c r="I284">
        <f>MAX(G284-P284,0)</f>
        <v>0</v>
      </c>
      <c r="J284">
        <f t="shared" si="66"/>
        <v>0</v>
      </c>
      <c r="K284">
        <f t="shared" si="67"/>
        <v>0</v>
      </c>
      <c r="L284">
        <f>MIN($F$11,K284)</f>
        <v>0</v>
      </c>
      <c r="M284">
        <f>ABS(L284-K284)</f>
        <v>0</v>
      </c>
      <c r="N284">
        <f>IFERROR(M284/G284,0)</f>
        <v>0</v>
      </c>
      <c r="O284">
        <f t="shared" si="68"/>
        <v>1</v>
      </c>
      <c r="P284">
        <f>IF(E284&gt;$F$6,VLOOKUP(E284-$F$6,E$17:G$558,3,FALSE),0)</f>
        <v>0</v>
      </c>
      <c r="Q284">
        <f>IF(E284&gt;$F$7,VLOOKUP(E284-$F$7,E$17:F$558,2,FALSE),0)</f>
        <v>5556052.1895635985</v>
      </c>
      <c r="R284">
        <f t="shared" si="73"/>
        <v>0</v>
      </c>
      <c r="S284">
        <f t="shared" si="69"/>
        <v>0</v>
      </c>
      <c r="T284">
        <f t="shared" si="70"/>
        <v>0</v>
      </c>
      <c r="U284">
        <f t="shared" si="74"/>
        <v>23642.592273581566</v>
      </c>
      <c r="V284">
        <f t="shared" si="75"/>
        <v>5532409.5972900186</v>
      </c>
      <c r="W284">
        <f t="shared" si="71"/>
        <v>5444931.1457723267</v>
      </c>
      <c r="X284">
        <f>$F$5-F284</f>
        <v>2443947.8104364015</v>
      </c>
      <c r="Y284">
        <f t="shared" si="72"/>
        <v>7976357.4077264182</v>
      </c>
      <c r="Z284">
        <f>Y284-F284-Q284</f>
        <v>-3135746.9714007787</v>
      </c>
      <c r="AA284">
        <f t="shared" si="62"/>
        <v>-0.39313019854943942</v>
      </c>
      <c r="AB284" t="e">
        <f>#REF!</f>
        <v>#REF!</v>
      </c>
      <c r="AC284">
        <f>$F$5-F284</f>
        <v>2443947.8104364015</v>
      </c>
      <c r="AD284" t="e">
        <f>AB284*P284</f>
        <v>#REF!</v>
      </c>
      <c r="AE284">
        <f>P284*$F$4*MAX(AA284,0)</f>
        <v>0</v>
      </c>
      <c r="AF284" s="1" t="e">
        <f>MAX(#REF!*AA284,0)</f>
        <v>#REF!</v>
      </c>
      <c r="AG284" t="e">
        <f t="shared" si="63"/>
        <v>#REF!</v>
      </c>
    </row>
    <row r="285" spans="4:33" x14ac:dyDescent="0.35">
      <c r="D285">
        <v>268</v>
      </c>
      <c r="E285">
        <f t="shared" si="64"/>
        <v>268</v>
      </c>
      <c r="F285">
        <f>F284+AE284</f>
        <v>5556052.1895635985</v>
      </c>
      <c r="G285">
        <f>F285-Q285</f>
        <v>0</v>
      </c>
      <c r="H285">
        <f t="shared" si="65"/>
        <v>0</v>
      </c>
      <c r="I285">
        <f>MAX(G285-P285,0)</f>
        <v>0</v>
      </c>
      <c r="J285">
        <f t="shared" si="66"/>
        <v>0</v>
      </c>
      <c r="K285">
        <f t="shared" si="67"/>
        <v>0</v>
      </c>
      <c r="L285">
        <f>MIN($F$11,K285)</f>
        <v>0</v>
      </c>
      <c r="M285">
        <f>ABS(L285-K285)</f>
        <v>0</v>
      </c>
      <c r="N285">
        <f>IFERROR(M285/G285,0)</f>
        <v>0</v>
      </c>
      <c r="O285">
        <f t="shared" si="68"/>
        <v>1</v>
      </c>
      <c r="P285">
        <f>IF(E285&gt;$F$6,VLOOKUP(E285-$F$6,E$17:G$558,3,FALSE),0)</f>
        <v>0</v>
      </c>
      <c r="Q285">
        <f>IF(E285&gt;$F$7,VLOOKUP(E285-$F$7,E$17:F$558,2,FALSE),0)</f>
        <v>5556052.1895635985</v>
      </c>
      <c r="R285">
        <f t="shared" si="73"/>
        <v>0</v>
      </c>
      <c r="S285">
        <f t="shared" si="69"/>
        <v>0</v>
      </c>
      <c r="T285">
        <f t="shared" si="70"/>
        <v>0</v>
      </c>
      <c r="U285">
        <f t="shared" si="74"/>
        <v>23642.592273581566</v>
      </c>
      <c r="V285">
        <f t="shared" si="75"/>
        <v>5532409.5972900186</v>
      </c>
      <c r="W285">
        <f t="shared" si="71"/>
        <v>5444931.1457723267</v>
      </c>
      <c r="X285">
        <f>$F$5-F285</f>
        <v>2443947.8104364015</v>
      </c>
      <c r="Y285">
        <f t="shared" si="72"/>
        <v>7976357.4077264182</v>
      </c>
      <c r="Z285">
        <f>Y285-F285-Q285</f>
        <v>-3135746.9714007787</v>
      </c>
      <c r="AA285">
        <f t="shared" si="62"/>
        <v>-0.39313019854943942</v>
      </c>
      <c r="AB285" t="e">
        <f>#REF!</f>
        <v>#REF!</v>
      </c>
      <c r="AC285">
        <f>$F$5-F285</f>
        <v>2443947.8104364015</v>
      </c>
      <c r="AD285" t="e">
        <f>AB285*P285</f>
        <v>#REF!</v>
      </c>
      <c r="AE285">
        <f>P285*$F$4*MAX(AA285,0)</f>
        <v>0</v>
      </c>
      <c r="AF285" s="1" t="e">
        <f>MAX(#REF!*AA285,0)</f>
        <v>#REF!</v>
      </c>
      <c r="AG285" t="e">
        <f t="shared" si="63"/>
        <v>#REF!</v>
      </c>
    </row>
    <row r="286" spans="4:33" x14ac:dyDescent="0.35">
      <c r="D286">
        <v>269</v>
      </c>
      <c r="E286">
        <f t="shared" si="64"/>
        <v>269</v>
      </c>
      <c r="F286">
        <f>F285+AE285</f>
        <v>5556052.1895635985</v>
      </c>
      <c r="G286">
        <f>F286-Q286</f>
        <v>0</v>
      </c>
      <c r="H286">
        <f t="shared" si="65"/>
        <v>0</v>
      </c>
      <c r="I286">
        <f>MAX(G286-P286,0)</f>
        <v>0</v>
      </c>
      <c r="J286">
        <f t="shared" si="66"/>
        <v>0</v>
      </c>
      <c r="K286">
        <f t="shared" si="67"/>
        <v>0</v>
      </c>
      <c r="L286">
        <f>MIN($F$11,K286)</f>
        <v>0</v>
      </c>
      <c r="M286">
        <f>ABS(L286-K286)</f>
        <v>0</v>
      </c>
      <c r="N286">
        <f>IFERROR(M286/G286,0)</f>
        <v>0</v>
      </c>
      <c r="O286">
        <f t="shared" si="68"/>
        <v>1</v>
      </c>
      <c r="P286">
        <f>IF(E286&gt;$F$6,VLOOKUP(E286-$F$6,E$17:G$558,3,FALSE),0)</f>
        <v>0</v>
      </c>
      <c r="Q286">
        <f>IF(E286&gt;$F$7,VLOOKUP(E286-$F$7,E$17:F$558,2,FALSE),0)</f>
        <v>5556052.1895635985</v>
      </c>
      <c r="R286">
        <f t="shared" si="73"/>
        <v>0</v>
      </c>
      <c r="S286">
        <f t="shared" si="69"/>
        <v>0</v>
      </c>
      <c r="T286">
        <f t="shared" si="70"/>
        <v>0</v>
      </c>
      <c r="U286">
        <f t="shared" si="74"/>
        <v>23642.592273581566</v>
      </c>
      <c r="V286">
        <f t="shared" si="75"/>
        <v>5532409.5972900186</v>
      </c>
      <c r="W286">
        <f t="shared" si="71"/>
        <v>5444931.1457723267</v>
      </c>
      <c r="X286">
        <f>$F$5-F286</f>
        <v>2443947.8104364015</v>
      </c>
      <c r="Y286">
        <f t="shared" si="72"/>
        <v>7976357.4077264182</v>
      </c>
      <c r="Z286">
        <f>Y286-F286-Q286</f>
        <v>-3135746.9714007787</v>
      </c>
      <c r="AA286">
        <f t="shared" ref="AA286:AA344" si="76">Z286/Y286</f>
        <v>-0.39313019854943942</v>
      </c>
      <c r="AB286" t="e">
        <f>#REF!</f>
        <v>#REF!</v>
      </c>
      <c r="AC286">
        <f>$F$5-F286</f>
        <v>2443947.8104364015</v>
      </c>
      <c r="AD286" t="e">
        <f>AB286*P286</f>
        <v>#REF!</v>
      </c>
      <c r="AE286">
        <f>P286*$F$4*MAX(AA286,0)</f>
        <v>0</v>
      </c>
      <c r="AF286" s="1" t="e">
        <f>MAX(#REF!*AA286,0)</f>
        <v>#REF!</v>
      </c>
      <c r="AG286" t="e">
        <f t="shared" ref="AG286:AG344" si="77">AD286*AF286</f>
        <v>#REF!</v>
      </c>
    </row>
    <row r="287" spans="4:33" x14ac:dyDescent="0.35">
      <c r="D287">
        <v>270</v>
      </c>
      <c r="E287">
        <f t="shared" si="64"/>
        <v>270</v>
      </c>
      <c r="F287">
        <f>F286+AE286</f>
        <v>5556052.1895635985</v>
      </c>
      <c r="G287">
        <f>F287-Q287</f>
        <v>0</v>
      </c>
      <c r="H287">
        <f t="shared" si="65"/>
        <v>0</v>
      </c>
      <c r="I287">
        <f>MAX(G287-P287,0)</f>
        <v>0</v>
      </c>
      <c r="J287">
        <f t="shared" si="66"/>
        <v>0</v>
      </c>
      <c r="K287">
        <f t="shared" si="67"/>
        <v>0</v>
      </c>
      <c r="L287">
        <f>MIN($F$11,K287)</f>
        <v>0</v>
      </c>
      <c r="M287">
        <f>ABS(L287-K287)</f>
        <v>0</v>
      </c>
      <c r="N287">
        <f>IFERROR(M287/G287,0)</f>
        <v>0</v>
      </c>
      <c r="O287">
        <f t="shared" si="68"/>
        <v>1</v>
      </c>
      <c r="P287">
        <f>IF(E287&gt;$F$6,VLOOKUP(E287-$F$6,E$17:G$558,3,FALSE),0)</f>
        <v>0</v>
      </c>
      <c r="Q287">
        <f>IF(E287&gt;$F$7,VLOOKUP(E287-$F$7,E$17:F$558,2,FALSE),0)</f>
        <v>5556052.1895635985</v>
      </c>
      <c r="R287">
        <f t="shared" si="73"/>
        <v>0</v>
      </c>
      <c r="S287">
        <f t="shared" si="69"/>
        <v>0</v>
      </c>
      <c r="T287">
        <f t="shared" si="70"/>
        <v>0</v>
      </c>
      <c r="U287">
        <f t="shared" si="74"/>
        <v>23642.592273581566</v>
      </c>
      <c r="V287">
        <f t="shared" si="75"/>
        <v>5532409.5972900186</v>
      </c>
      <c r="W287">
        <f t="shared" si="71"/>
        <v>5444931.1457723267</v>
      </c>
      <c r="X287">
        <f>$F$5-F287</f>
        <v>2443947.8104364015</v>
      </c>
      <c r="Y287">
        <f t="shared" si="72"/>
        <v>7976357.4077264182</v>
      </c>
      <c r="Z287">
        <f>Y287-F287-Q287</f>
        <v>-3135746.9714007787</v>
      </c>
      <c r="AA287">
        <f t="shared" si="76"/>
        <v>-0.39313019854943942</v>
      </c>
      <c r="AB287" t="e">
        <f>#REF!</f>
        <v>#REF!</v>
      </c>
      <c r="AC287">
        <f>$F$5-F287</f>
        <v>2443947.8104364015</v>
      </c>
      <c r="AD287" t="e">
        <f>AB287*P287</f>
        <v>#REF!</v>
      </c>
      <c r="AE287">
        <f>P287*$F$4*MAX(AA287,0)</f>
        <v>0</v>
      </c>
      <c r="AF287" s="1" t="e">
        <f>MAX(#REF!*AA287,0)</f>
        <v>#REF!</v>
      </c>
      <c r="AG287" t="e">
        <f t="shared" si="77"/>
        <v>#REF!</v>
      </c>
    </row>
    <row r="288" spans="4:33" x14ac:dyDescent="0.35">
      <c r="D288">
        <v>271</v>
      </c>
      <c r="E288">
        <f t="shared" si="64"/>
        <v>271</v>
      </c>
      <c r="F288">
        <f>F287+AE287</f>
        <v>5556052.1895635985</v>
      </c>
      <c r="G288">
        <f>F288-Q288</f>
        <v>0</v>
      </c>
      <c r="H288">
        <f t="shared" si="65"/>
        <v>0</v>
      </c>
      <c r="I288">
        <f>MAX(G288-P288,0)</f>
        <v>0</v>
      </c>
      <c r="J288">
        <f t="shared" si="66"/>
        <v>0</v>
      </c>
      <c r="K288">
        <f t="shared" si="67"/>
        <v>0</v>
      </c>
      <c r="L288">
        <f>MIN($F$11,K288)</f>
        <v>0</v>
      </c>
      <c r="M288">
        <f>ABS(L288-K288)</f>
        <v>0</v>
      </c>
      <c r="N288">
        <f>IFERROR(M288/G288,0)</f>
        <v>0</v>
      </c>
      <c r="O288">
        <f t="shared" si="68"/>
        <v>1</v>
      </c>
      <c r="P288">
        <f>IF(E288&gt;$F$6,VLOOKUP(E288-$F$6,E$17:G$558,3,FALSE),0)</f>
        <v>0</v>
      </c>
      <c r="Q288">
        <f>IF(E288&gt;$F$7,VLOOKUP(E288-$F$7,E$17:F$558,2,FALSE),0)</f>
        <v>5556052.1895635985</v>
      </c>
      <c r="R288">
        <f t="shared" si="73"/>
        <v>0</v>
      </c>
      <c r="S288">
        <f t="shared" si="69"/>
        <v>0</v>
      </c>
      <c r="T288">
        <f t="shared" si="70"/>
        <v>0</v>
      </c>
      <c r="U288">
        <f t="shared" si="74"/>
        <v>23642.592273581566</v>
      </c>
      <c r="V288">
        <f t="shared" si="75"/>
        <v>5532409.5972900186</v>
      </c>
      <c r="W288">
        <f t="shared" si="71"/>
        <v>5444931.1457723267</v>
      </c>
      <c r="X288">
        <f>$F$5-F288</f>
        <v>2443947.8104364015</v>
      </c>
      <c r="Y288">
        <f t="shared" si="72"/>
        <v>7976357.4077264182</v>
      </c>
      <c r="Z288">
        <f>Y288-F288-Q288</f>
        <v>-3135746.9714007787</v>
      </c>
      <c r="AA288">
        <f t="shared" si="76"/>
        <v>-0.39313019854943942</v>
      </c>
      <c r="AB288" t="e">
        <f>#REF!</f>
        <v>#REF!</v>
      </c>
      <c r="AC288">
        <f>$F$5-F288</f>
        <v>2443947.8104364015</v>
      </c>
      <c r="AD288" t="e">
        <f>AB288*P288</f>
        <v>#REF!</v>
      </c>
      <c r="AE288">
        <f>P288*$F$4*MAX(AA288,0)</f>
        <v>0</v>
      </c>
      <c r="AF288" s="1" t="e">
        <f>MAX(#REF!*AA288,0)</f>
        <v>#REF!</v>
      </c>
      <c r="AG288" t="e">
        <f t="shared" si="77"/>
        <v>#REF!</v>
      </c>
    </row>
    <row r="289" spans="4:33" x14ac:dyDescent="0.35">
      <c r="D289">
        <v>272</v>
      </c>
      <c r="E289">
        <f t="shared" si="64"/>
        <v>272</v>
      </c>
      <c r="F289">
        <f>F288+AE288</f>
        <v>5556052.1895635985</v>
      </c>
      <c r="G289">
        <f>F289-Q289</f>
        <v>0</v>
      </c>
      <c r="H289">
        <f t="shared" si="65"/>
        <v>0</v>
      </c>
      <c r="I289">
        <f>MAX(G289-P289,0)</f>
        <v>0</v>
      </c>
      <c r="J289">
        <f t="shared" si="66"/>
        <v>0</v>
      </c>
      <c r="K289">
        <f t="shared" si="67"/>
        <v>0</v>
      </c>
      <c r="L289">
        <f>MIN($F$11,K289)</f>
        <v>0</v>
      </c>
      <c r="M289">
        <f>ABS(L289-K289)</f>
        <v>0</v>
      </c>
      <c r="N289">
        <f>IFERROR(M289/G289,0)</f>
        <v>0</v>
      </c>
      <c r="O289">
        <f t="shared" si="68"/>
        <v>1</v>
      </c>
      <c r="P289">
        <f>IF(E289&gt;$F$6,VLOOKUP(E289-$F$6,E$17:G$558,3,FALSE),0)</f>
        <v>0</v>
      </c>
      <c r="Q289">
        <f>IF(E289&gt;$F$7,VLOOKUP(E289-$F$7,E$17:F$558,2,FALSE),0)</f>
        <v>5556052.1895635985</v>
      </c>
      <c r="R289">
        <f t="shared" si="73"/>
        <v>0</v>
      </c>
      <c r="S289">
        <f t="shared" si="69"/>
        <v>0</v>
      </c>
      <c r="T289">
        <f t="shared" si="70"/>
        <v>0</v>
      </c>
      <c r="U289">
        <f t="shared" si="74"/>
        <v>23642.592273581566</v>
      </c>
      <c r="V289">
        <f t="shared" si="75"/>
        <v>5532409.5972900186</v>
      </c>
      <c r="W289">
        <f t="shared" si="71"/>
        <v>5444931.1457723267</v>
      </c>
      <c r="X289">
        <f>$F$5-F289</f>
        <v>2443947.8104364015</v>
      </c>
      <c r="Y289">
        <f t="shared" si="72"/>
        <v>7976357.4077264182</v>
      </c>
      <c r="Z289">
        <f>Y289-F289-Q289</f>
        <v>-3135746.9714007787</v>
      </c>
      <c r="AA289">
        <f t="shared" si="76"/>
        <v>-0.39313019854943942</v>
      </c>
      <c r="AB289" t="e">
        <f>#REF!</f>
        <v>#REF!</v>
      </c>
      <c r="AC289">
        <f>$F$5-F289</f>
        <v>2443947.8104364015</v>
      </c>
      <c r="AD289" t="e">
        <f>AB289*P289</f>
        <v>#REF!</v>
      </c>
      <c r="AE289">
        <f>P289*$F$4*MAX(AA289,0)</f>
        <v>0</v>
      </c>
      <c r="AF289" s="1" t="e">
        <f>MAX(#REF!*AA289,0)</f>
        <v>#REF!</v>
      </c>
      <c r="AG289" t="e">
        <f t="shared" si="77"/>
        <v>#REF!</v>
      </c>
    </row>
    <row r="290" spans="4:33" x14ac:dyDescent="0.35">
      <c r="D290">
        <v>273</v>
      </c>
      <c r="E290">
        <f t="shared" si="64"/>
        <v>273</v>
      </c>
      <c r="F290">
        <f>F289+AE289</f>
        <v>5556052.1895635985</v>
      </c>
      <c r="G290">
        <f>F290-Q290</f>
        <v>0</v>
      </c>
      <c r="H290">
        <f t="shared" si="65"/>
        <v>0</v>
      </c>
      <c r="I290">
        <f>MAX(G290-P290,0)</f>
        <v>0</v>
      </c>
      <c r="J290">
        <f t="shared" si="66"/>
        <v>0</v>
      </c>
      <c r="K290">
        <f t="shared" si="67"/>
        <v>0</v>
      </c>
      <c r="L290">
        <f>MIN($F$11,K290)</f>
        <v>0</v>
      </c>
      <c r="M290">
        <f>ABS(L290-K290)</f>
        <v>0</v>
      </c>
      <c r="N290">
        <f>IFERROR(M290/G290,0)</f>
        <v>0</v>
      </c>
      <c r="O290">
        <f t="shared" si="68"/>
        <v>1</v>
      </c>
      <c r="P290">
        <f>IF(E290&gt;$F$6,VLOOKUP(E290-$F$6,E$17:G$558,3,FALSE),0)</f>
        <v>0</v>
      </c>
      <c r="Q290">
        <f>IF(E290&gt;$F$7,VLOOKUP(E290-$F$7,E$17:F$558,2,FALSE),0)</f>
        <v>5556052.1895635985</v>
      </c>
      <c r="R290">
        <f t="shared" si="73"/>
        <v>0</v>
      </c>
      <c r="S290">
        <f t="shared" si="69"/>
        <v>0</v>
      </c>
      <c r="T290">
        <f t="shared" si="70"/>
        <v>0</v>
      </c>
      <c r="U290">
        <f t="shared" si="74"/>
        <v>23642.592273581566</v>
      </c>
      <c r="V290">
        <f t="shared" si="75"/>
        <v>5532409.5972900186</v>
      </c>
      <c r="W290">
        <f t="shared" si="71"/>
        <v>5444931.1457723267</v>
      </c>
      <c r="X290">
        <f>$F$5-F290</f>
        <v>2443947.8104364015</v>
      </c>
      <c r="Y290">
        <f t="shared" si="72"/>
        <v>7976357.4077264182</v>
      </c>
      <c r="Z290">
        <f>Y290-F290-Q290</f>
        <v>-3135746.9714007787</v>
      </c>
      <c r="AA290">
        <f t="shared" si="76"/>
        <v>-0.39313019854943942</v>
      </c>
      <c r="AB290" t="e">
        <f>#REF!</f>
        <v>#REF!</v>
      </c>
      <c r="AC290">
        <f>$F$5-F290</f>
        <v>2443947.8104364015</v>
      </c>
      <c r="AD290" t="e">
        <f>AB290*P290</f>
        <v>#REF!</v>
      </c>
      <c r="AE290">
        <f>P290*$F$4*MAX(AA290,0)</f>
        <v>0</v>
      </c>
      <c r="AF290" s="1" t="e">
        <f>MAX(#REF!*AA290,0)</f>
        <v>#REF!</v>
      </c>
      <c r="AG290" t="e">
        <f t="shared" si="77"/>
        <v>#REF!</v>
      </c>
    </row>
    <row r="291" spans="4:33" x14ac:dyDescent="0.35">
      <c r="D291">
        <v>274</v>
      </c>
      <c r="E291">
        <f t="shared" si="64"/>
        <v>274</v>
      </c>
      <c r="F291">
        <f>F290+AE290</f>
        <v>5556052.1895635985</v>
      </c>
      <c r="G291">
        <f>F291-Q291</f>
        <v>0</v>
      </c>
      <c r="H291">
        <f t="shared" si="65"/>
        <v>0</v>
      </c>
      <c r="I291">
        <f>MAX(G291-P291,0)</f>
        <v>0</v>
      </c>
      <c r="J291">
        <f t="shared" si="66"/>
        <v>0</v>
      </c>
      <c r="K291">
        <f t="shared" si="67"/>
        <v>0</v>
      </c>
      <c r="L291">
        <f>MIN($F$11,K291)</f>
        <v>0</v>
      </c>
      <c r="M291">
        <f>ABS(L291-K291)</f>
        <v>0</v>
      </c>
      <c r="N291">
        <f>IFERROR(M291/G291,0)</f>
        <v>0</v>
      </c>
      <c r="O291">
        <f t="shared" si="68"/>
        <v>1</v>
      </c>
      <c r="P291">
        <f>IF(E291&gt;$F$6,VLOOKUP(E291-$F$6,E$17:G$558,3,FALSE),0)</f>
        <v>0</v>
      </c>
      <c r="Q291">
        <f>IF(E291&gt;$F$7,VLOOKUP(E291-$F$7,E$17:F$558,2,FALSE),0)</f>
        <v>5556052.1895635985</v>
      </c>
      <c r="R291">
        <f t="shared" si="73"/>
        <v>0</v>
      </c>
      <c r="S291">
        <f t="shared" si="69"/>
        <v>0</v>
      </c>
      <c r="T291">
        <f t="shared" si="70"/>
        <v>0</v>
      </c>
      <c r="U291">
        <f t="shared" si="74"/>
        <v>23642.592273581566</v>
      </c>
      <c r="V291">
        <f t="shared" si="75"/>
        <v>5532409.5972900186</v>
      </c>
      <c r="W291">
        <f t="shared" si="71"/>
        <v>5444931.1457723267</v>
      </c>
      <c r="X291">
        <f>$F$5-F291</f>
        <v>2443947.8104364015</v>
      </c>
      <c r="Y291">
        <f t="shared" si="72"/>
        <v>7976357.4077264182</v>
      </c>
      <c r="Z291">
        <f>Y291-F291-Q291</f>
        <v>-3135746.9714007787</v>
      </c>
      <c r="AA291">
        <f t="shared" si="76"/>
        <v>-0.39313019854943942</v>
      </c>
      <c r="AB291" t="e">
        <f>#REF!</f>
        <v>#REF!</v>
      </c>
      <c r="AC291">
        <f>$F$5-F291</f>
        <v>2443947.8104364015</v>
      </c>
      <c r="AD291" t="e">
        <f>AB291*P291</f>
        <v>#REF!</v>
      </c>
      <c r="AE291">
        <f>P291*$F$4*MAX(AA291,0)</f>
        <v>0</v>
      </c>
      <c r="AF291" s="1" t="e">
        <f>MAX(#REF!*AA291,0)</f>
        <v>#REF!</v>
      </c>
      <c r="AG291" t="e">
        <f t="shared" si="77"/>
        <v>#REF!</v>
      </c>
    </row>
    <row r="292" spans="4:33" x14ac:dyDescent="0.35">
      <c r="D292">
        <v>275</v>
      </c>
      <c r="E292">
        <f t="shared" si="64"/>
        <v>275</v>
      </c>
      <c r="F292">
        <f>F291+AE291</f>
        <v>5556052.1895635985</v>
      </c>
      <c r="G292">
        <f>F292-Q292</f>
        <v>0</v>
      </c>
      <c r="H292">
        <f t="shared" si="65"/>
        <v>0</v>
      </c>
      <c r="I292">
        <f>MAX(G292-P292,0)</f>
        <v>0</v>
      </c>
      <c r="J292">
        <f t="shared" si="66"/>
        <v>0</v>
      </c>
      <c r="K292">
        <f t="shared" si="67"/>
        <v>0</v>
      </c>
      <c r="L292">
        <f>MIN($F$11,K292)</f>
        <v>0</v>
      </c>
      <c r="M292">
        <f>ABS(L292-K292)</f>
        <v>0</v>
      </c>
      <c r="N292">
        <f>IFERROR(M292/G292,0)</f>
        <v>0</v>
      </c>
      <c r="O292">
        <f t="shared" si="68"/>
        <v>1</v>
      </c>
      <c r="P292">
        <f>IF(E292&gt;$F$6,VLOOKUP(E292-$F$6,E$17:G$558,3,FALSE),0)</f>
        <v>0</v>
      </c>
      <c r="Q292">
        <f>IF(E292&gt;$F$7,VLOOKUP(E292-$F$7,E$17:F$558,2,FALSE),0)</f>
        <v>5556052.1895635985</v>
      </c>
      <c r="R292">
        <f t="shared" si="73"/>
        <v>0</v>
      </c>
      <c r="S292">
        <f t="shared" si="69"/>
        <v>0</v>
      </c>
      <c r="T292">
        <f t="shared" si="70"/>
        <v>0</v>
      </c>
      <c r="U292">
        <f t="shared" si="74"/>
        <v>23642.592273581566</v>
      </c>
      <c r="V292">
        <f t="shared" si="75"/>
        <v>5532409.5972900186</v>
      </c>
      <c r="W292">
        <f t="shared" si="71"/>
        <v>5444931.1457723267</v>
      </c>
      <c r="X292">
        <f>$F$5-F292</f>
        <v>2443947.8104364015</v>
      </c>
      <c r="Y292">
        <f t="shared" si="72"/>
        <v>7976357.4077264182</v>
      </c>
      <c r="Z292">
        <f>Y292-F292-Q292</f>
        <v>-3135746.9714007787</v>
      </c>
      <c r="AA292">
        <f t="shared" si="76"/>
        <v>-0.39313019854943942</v>
      </c>
      <c r="AB292" t="e">
        <f>#REF!</f>
        <v>#REF!</v>
      </c>
      <c r="AC292">
        <f>$F$5-F292</f>
        <v>2443947.8104364015</v>
      </c>
      <c r="AD292" t="e">
        <f>AB292*P292</f>
        <v>#REF!</v>
      </c>
      <c r="AE292">
        <f>P292*$F$4*MAX(AA292,0)</f>
        <v>0</v>
      </c>
      <c r="AF292" s="1" t="e">
        <f>MAX(#REF!*AA292,0)</f>
        <v>#REF!</v>
      </c>
      <c r="AG292" t="e">
        <f t="shared" si="77"/>
        <v>#REF!</v>
      </c>
    </row>
    <row r="293" spans="4:33" x14ac:dyDescent="0.35">
      <c r="D293">
        <v>276</v>
      </c>
      <c r="E293">
        <f t="shared" si="64"/>
        <v>276</v>
      </c>
      <c r="F293">
        <f>F292+AE292</f>
        <v>5556052.1895635985</v>
      </c>
      <c r="G293">
        <f>F293-Q293</f>
        <v>0</v>
      </c>
      <c r="H293">
        <f t="shared" si="65"/>
        <v>0</v>
      </c>
      <c r="I293">
        <f>MAX(G293-P293,0)</f>
        <v>0</v>
      </c>
      <c r="J293">
        <f t="shared" si="66"/>
        <v>0</v>
      </c>
      <c r="K293">
        <f t="shared" si="67"/>
        <v>0</v>
      </c>
      <c r="L293">
        <f>MIN($F$11,K293)</f>
        <v>0</v>
      </c>
      <c r="M293">
        <f>ABS(L293-K293)</f>
        <v>0</v>
      </c>
      <c r="N293">
        <f>IFERROR(M293/G293,0)</f>
        <v>0</v>
      </c>
      <c r="O293">
        <f t="shared" si="68"/>
        <v>1</v>
      </c>
      <c r="P293">
        <f>IF(E293&gt;$F$6,VLOOKUP(E293-$F$6,E$17:G$558,3,FALSE),0)</f>
        <v>0</v>
      </c>
      <c r="Q293">
        <f>IF(E293&gt;$F$7,VLOOKUP(E293-$F$7,E$17:F$558,2,FALSE),0)</f>
        <v>5556052.1895635985</v>
      </c>
      <c r="R293">
        <f t="shared" si="73"/>
        <v>0</v>
      </c>
      <c r="S293">
        <f t="shared" si="69"/>
        <v>0</v>
      </c>
      <c r="T293">
        <f t="shared" si="70"/>
        <v>0</v>
      </c>
      <c r="U293">
        <f t="shared" si="74"/>
        <v>23642.592273581566</v>
      </c>
      <c r="V293">
        <f t="shared" si="75"/>
        <v>5532409.5972900186</v>
      </c>
      <c r="W293">
        <f t="shared" si="71"/>
        <v>5444931.1457723267</v>
      </c>
      <c r="X293">
        <f>$F$5-F293</f>
        <v>2443947.8104364015</v>
      </c>
      <c r="Y293">
        <f t="shared" si="72"/>
        <v>7976357.4077264182</v>
      </c>
      <c r="Z293">
        <f>Y293-F293-Q293</f>
        <v>-3135746.9714007787</v>
      </c>
      <c r="AA293">
        <f t="shared" si="76"/>
        <v>-0.39313019854943942</v>
      </c>
      <c r="AB293" t="e">
        <f>#REF!</f>
        <v>#REF!</v>
      </c>
      <c r="AC293">
        <f>$F$5-F293</f>
        <v>2443947.8104364015</v>
      </c>
      <c r="AD293" t="e">
        <f>AB293*P293</f>
        <v>#REF!</v>
      </c>
      <c r="AE293">
        <f>P293*$F$4*MAX(AA293,0)</f>
        <v>0</v>
      </c>
      <c r="AF293" s="1" t="e">
        <f>MAX(#REF!*AA293,0)</f>
        <v>#REF!</v>
      </c>
      <c r="AG293" t="e">
        <f t="shared" si="77"/>
        <v>#REF!</v>
      </c>
    </row>
    <row r="294" spans="4:33" x14ac:dyDescent="0.35">
      <c r="D294">
        <v>277</v>
      </c>
      <c r="E294">
        <f t="shared" si="64"/>
        <v>277</v>
      </c>
      <c r="F294">
        <f>F293+AE293</f>
        <v>5556052.1895635985</v>
      </c>
      <c r="G294">
        <f>F294-Q294</f>
        <v>0</v>
      </c>
      <c r="H294">
        <f t="shared" si="65"/>
        <v>0</v>
      </c>
      <c r="I294">
        <f>MAX(G294-P294,0)</f>
        <v>0</v>
      </c>
      <c r="J294">
        <f t="shared" si="66"/>
        <v>0</v>
      </c>
      <c r="K294">
        <f t="shared" si="67"/>
        <v>0</v>
      </c>
      <c r="L294">
        <f>MIN($F$11,K294)</f>
        <v>0</v>
      </c>
      <c r="M294">
        <f>ABS(L294-K294)</f>
        <v>0</v>
      </c>
      <c r="N294">
        <f>IFERROR(M294/G294,0)</f>
        <v>0</v>
      </c>
      <c r="O294">
        <f t="shared" si="68"/>
        <v>1</v>
      </c>
      <c r="P294">
        <f>IF(E294&gt;$F$6,VLOOKUP(E294-$F$6,E$17:G$558,3,FALSE),0)</f>
        <v>0</v>
      </c>
      <c r="Q294">
        <f>IF(E294&gt;$F$7,VLOOKUP(E294-$F$7,E$17:F$558,2,FALSE),0)</f>
        <v>5556052.1895635985</v>
      </c>
      <c r="R294">
        <f t="shared" si="73"/>
        <v>0</v>
      </c>
      <c r="S294">
        <f t="shared" si="69"/>
        <v>0</v>
      </c>
      <c r="T294">
        <f t="shared" si="70"/>
        <v>0</v>
      </c>
      <c r="U294">
        <f t="shared" si="74"/>
        <v>23642.592273581566</v>
      </c>
      <c r="V294">
        <f t="shared" si="75"/>
        <v>5532409.5972900186</v>
      </c>
      <c r="W294">
        <f t="shared" si="71"/>
        <v>5444931.1457723267</v>
      </c>
      <c r="X294">
        <f>$F$5-F294</f>
        <v>2443947.8104364015</v>
      </c>
      <c r="Y294">
        <f t="shared" si="72"/>
        <v>7976357.4077264182</v>
      </c>
      <c r="Z294">
        <f>Y294-F294-Q294</f>
        <v>-3135746.9714007787</v>
      </c>
      <c r="AA294">
        <f t="shared" si="76"/>
        <v>-0.39313019854943942</v>
      </c>
      <c r="AB294" t="e">
        <f>#REF!</f>
        <v>#REF!</v>
      </c>
      <c r="AC294">
        <f>$F$5-F294</f>
        <v>2443947.8104364015</v>
      </c>
      <c r="AD294" t="e">
        <f>AB294*P294</f>
        <v>#REF!</v>
      </c>
      <c r="AE294">
        <f>P294*$F$4*MAX(AA294,0)</f>
        <v>0</v>
      </c>
      <c r="AF294" s="1" t="e">
        <f>MAX(#REF!*AA294,0)</f>
        <v>#REF!</v>
      </c>
      <c r="AG294" t="e">
        <f t="shared" si="77"/>
        <v>#REF!</v>
      </c>
    </row>
    <row r="295" spans="4:33" x14ac:dyDescent="0.35">
      <c r="D295">
        <v>278</v>
      </c>
      <c r="E295">
        <f t="shared" si="64"/>
        <v>278</v>
      </c>
      <c r="F295">
        <f>F294+AE294</f>
        <v>5556052.1895635985</v>
      </c>
      <c r="G295">
        <f>F295-Q295</f>
        <v>0</v>
      </c>
      <c r="H295">
        <f t="shared" si="65"/>
        <v>0</v>
      </c>
      <c r="I295">
        <f>MAX(G295-P295,0)</f>
        <v>0</v>
      </c>
      <c r="J295">
        <f t="shared" si="66"/>
        <v>0</v>
      </c>
      <c r="K295">
        <f t="shared" si="67"/>
        <v>0</v>
      </c>
      <c r="L295">
        <f>MIN($F$11,K295)</f>
        <v>0</v>
      </c>
      <c r="M295">
        <f>ABS(L295-K295)</f>
        <v>0</v>
      </c>
      <c r="N295">
        <f>IFERROR(M295/G295,0)</f>
        <v>0</v>
      </c>
      <c r="O295">
        <f t="shared" si="68"/>
        <v>1</v>
      </c>
      <c r="P295">
        <f>IF(E295&gt;$F$6,VLOOKUP(E295-$F$6,E$17:G$558,3,FALSE),0)</f>
        <v>0</v>
      </c>
      <c r="Q295">
        <f>IF(E295&gt;$F$7,VLOOKUP(E295-$F$7,E$17:F$558,2,FALSE),0)</f>
        <v>5556052.1895635985</v>
      </c>
      <c r="R295">
        <f t="shared" si="73"/>
        <v>0</v>
      </c>
      <c r="S295">
        <f t="shared" si="69"/>
        <v>0</v>
      </c>
      <c r="T295">
        <f t="shared" si="70"/>
        <v>0</v>
      </c>
      <c r="U295">
        <f t="shared" si="74"/>
        <v>23642.592273581566</v>
      </c>
      <c r="V295">
        <f t="shared" si="75"/>
        <v>5532409.5972900186</v>
      </c>
      <c r="W295">
        <f t="shared" si="71"/>
        <v>5444931.1457723267</v>
      </c>
      <c r="X295">
        <f>$F$5-F295</f>
        <v>2443947.8104364015</v>
      </c>
      <c r="Y295">
        <f t="shared" si="72"/>
        <v>7976357.4077264182</v>
      </c>
      <c r="Z295">
        <f>Y295-F295-Q295</f>
        <v>-3135746.9714007787</v>
      </c>
      <c r="AA295">
        <f t="shared" si="76"/>
        <v>-0.39313019854943942</v>
      </c>
      <c r="AB295" t="e">
        <f>#REF!</f>
        <v>#REF!</v>
      </c>
      <c r="AC295">
        <f>$F$5-F295</f>
        <v>2443947.8104364015</v>
      </c>
      <c r="AD295" t="e">
        <f>AB295*P295</f>
        <v>#REF!</v>
      </c>
      <c r="AE295">
        <f>P295*$F$4*MAX(AA295,0)</f>
        <v>0</v>
      </c>
      <c r="AF295" s="1" t="e">
        <f>MAX(#REF!*AA295,0)</f>
        <v>#REF!</v>
      </c>
      <c r="AG295" t="e">
        <f t="shared" si="77"/>
        <v>#REF!</v>
      </c>
    </row>
    <row r="296" spans="4:33" x14ac:dyDescent="0.35">
      <c r="D296">
        <v>279</v>
      </c>
      <c r="E296">
        <f t="shared" si="64"/>
        <v>279</v>
      </c>
      <c r="F296">
        <f>F295+AE295</f>
        <v>5556052.1895635985</v>
      </c>
      <c r="G296">
        <f>F296-Q296</f>
        <v>0</v>
      </c>
      <c r="H296">
        <f t="shared" si="65"/>
        <v>0</v>
      </c>
      <c r="I296">
        <f>MAX(G296-P296,0)</f>
        <v>0</v>
      </c>
      <c r="J296">
        <f t="shared" si="66"/>
        <v>0</v>
      </c>
      <c r="K296">
        <f t="shared" si="67"/>
        <v>0</v>
      </c>
      <c r="L296">
        <f>MIN($F$11,K296)</f>
        <v>0</v>
      </c>
      <c r="M296">
        <f>ABS(L296-K296)</f>
        <v>0</v>
      </c>
      <c r="N296">
        <f>IFERROR(M296/G296,0)</f>
        <v>0</v>
      </c>
      <c r="O296">
        <f t="shared" si="68"/>
        <v>1</v>
      </c>
      <c r="P296">
        <f>IF(E296&gt;$F$6,VLOOKUP(E296-$F$6,E$17:G$558,3,FALSE),0)</f>
        <v>0</v>
      </c>
      <c r="Q296">
        <f>IF(E296&gt;$F$7,VLOOKUP(E296-$F$7,E$17:F$558,2,FALSE),0)</f>
        <v>5556052.1895635985</v>
      </c>
      <c r="R296">
        <f t="shared" si="73"/>
        <v>0</v>
      </c>
      <c r="S296">
        <f t="shared" si="69"/>
        <v>0</v>
      </c>
      <c r="T296">
        <f t="shared" si="70"/>
        <v>0</v>
      </c>
      <c r="U296">
        <f t="shared" si="74"/>
        <v>23642.592273581566</v>
      </c>
      <c r="V296">
        <f t="shared" si="75"/>
        <v>5532409.5972900186</v>
      </c>
      <c r="W296">
        <f t="shared" si="71"/>
        <v>5444931.1457723267</v>
      </c>
      <c r="X296">
        <f>$F$5-F296</f>
        <v>2443947.8104364015</v>
      </c>
      <c r="Y296">
        <f t="shared" si="72"/>
        <v>7976357.4077264182</v>
      </c>
      <c r="Z296">
        <f>Y296-F296-Q296</f>
        <v>-3135746.9714007787</v>
      </c>
      <c r="AA296">
        <f t="shared" si="76"/>
        <v>-0.39313019854943942</v>
      </c>
      <c r="AB296" t="e">
        <f>#REF!</f>
        <v>#REF!</v>
      </c>
      <c r="AC296">
        <f>$F$5-F296</f>
        <v>2443947.8104364015</v>
      </c>
      <c r="AD296" t="e">
        <f>AB296*P296</f>
        <v>#REF!</v>
      </c>
      <c r="AE296">
        <f>P296*$F$4*MAX(AA296,0)</f>
        <v>0</v>
      </c>
      <c r="AF296" s="1" t="e">
        <f>MAX(#REF!*AA296,0)</f>
        <v>#REF!</v>
      </c>
      <c r="AG296" t="e">
        <f t="shared" si="77"/>
        <v>#REF!</v>
      </c>
    </row>
    <row r="297" spans="4:33" x14ac:dyDescent="0.35">
      <c r="D297">
        <v>280</v>
      </c>
      <c r="E297">
        <f t="shared" si="64"/>
        <v>280</v>
      </c>
      <c r="F297">
        <f>F296+AE296</f>
        <v>5556052.1895635985</v>
      </c>
      <c r="G297">
        <f>F297-Q297</f>
        <v>0</v>
      </c>
      <c r="H297">
        <f t="shared" si="65"/>
        <v>0</v>
      </c>
      <c r="I297">
        <f>MAX(G297-P297,0)</f>
        <v>0</v>
      </c>
      <c r="J297">
        <f t="shared" si="66"/>
        <v>0</v>
      </c>
      <c r="K297">
        <f t="shared" si="67"/>
        <v>0</v>
      </c>
      <c r="L297">
        <f>MIN($F$11,K297)</f>
        <v>0</v>
      </c>
      <c r="M297">
        <f>ABS(L297-K297)</f>
        <v>0</v>
      </c>
      <c r="N297">
        <f>IFERROR(M297/G297,0)</f>
        <v>0</v>
      </c>
      <c r="O297">
        <f t="shared" si="68"/>
        <v>1</v>
      </c>
      <c r="P297">
        <f>IF(E297&gt;$F$6,VLOOKUP(E297-$F$6,E$17:G$558,3,FALSE),0)</f>
        <v>0</v>
      </c>
      <c r="Q297">
        <f>IF(E297&gt;$F$7,VLOOKUP(E297-$F$7,E$17:F$558,2,FALSE),0)</f>
        <v>5556052.1895635985</v>
      </c>
      <c r="R297">
        <f t="shared" si="73"/>
        <v>0</v>
      </c>
      <c r="S297">
        <f t="shared" si="69"/>
        <v>0</v>
      </c>
      <c r="T297">
        <f t="shared" si="70"/>
        <v>0</v>
      </c>
      <c r="U297">
        <f t="shared" si="74"/>
        <v>23642.592273581566</v>
      </c>
      <c r="V297">
        <f t="shared" si="75"/>
        <v>5532409.5972900186</v>
      </c>
      <c r="W297">
        <f t="shared" si="71"/>
        <v>5444931.1457723267</v>
      </c>
      <c r="X297">
        <f>$F$5-F297</f>
        <v>2443947.8104364015</v>
      </c>
      <c r="Y297">
        <f t="shared" si="72"/>
        <v>7976357.4077264182</v>
      </c>
      <c r="Z297">
        <f>Y297-F297-Q297</f>
        <v>-3135746.9714007787</v>
      </c>
      <c r="AA297">
        <f t="shared" si="76"/>
        <v>-0.39313019854943942</v>
      </c>
      <c r="AB297" t="e">
        <f>#REF!</f>
        <v>#REF!</v>
      </c>
      <c r="AC297">
        <f>$F$5-F297</f>
        <v>2443947.8104364015</v>
      </c>
      <c r="AD297" t="e">
        <f>AB297*P297</f>
        <v>#REF!</v>
      </c>
      <c r="AE297">
        <f>P297*$F$4*MAX(AA297,0)</f>
        <v>0</v>
      </c>
      <c r="AF297" s="1" t="e">
        <f>MAX(#REF!*AA297,0)</f>
        <v>#REF!</v>
      </c>
      <c r="AG297" t="e">
        <f t="shared" si="77"/>
        <v>#REF!</v>
      </c>
    </row>
    <row r="298" spans="4:33" x14ac:dyDescent="0.35">
      <c r="D298">
        <v>281</v>
      </c>
      <c r="E298">
        <f t="shared" si="64"/>
        <v>281</v>
      </c>
      <c r="F298">
        <f>F297+AE297</f>
        <v>5556052.1895635985</v>
      </c>
      <c r="G298">
        <f>F298-Q298</f>
        <v>0</v>
      </c>
      <c r="H298">
        <f t="shared" si="65"/>
        <v>0</v>
      </c>
      <c r="I298">
        <f>MAX(G298-P298,0)</f>
        <v>0</v>
      </c>
      <c r="J298">
        <f t="shared" si="66"/>
        <v>0</v>
      </c>
      <c r="K298">
        <f t="shared" si="67"/>
        <v>0</v>
      </c>
      <c r="L298">
        <f>MIN($F$11,K298)</f>
        <v>0</v>
      </c>
      <c r="M298">
        <f>ABS(L298-K298)</f>
        <v>0</v>
      </c>
      <c r="N298">
        <f>IFERROR(M298/G298,0)</f>
        <v>0</v>
      </c>
      <c r="O298">
        <f t="shared" si="68"/>
        <v>1</v>
      </c>
      <c r="P298">
        <f>IF(E298&gt;$F$6,VLOOKUP(E298-$F$6,E$17:G$558,3,FALSE),0)</f>
        <v>0</v>
      </c>
      <c r="Q298">
        <f>IF(E298&gt;$F$7,VLOOKUP(E298-$F$7,E$17:F$558,2,FALSE),0)</f>
        <v>5556052.1895635985</v>
      </c>
      <c r="R298">
        <f t="shared" si="73"/>
        <v>0</v>
      </c>
      <c r="S298">
        <f t="shared" si="69"/>
        <v>0</v>
      </c>
      <c r="T298">
        <f t="shared" si="70"/>
        <v>0</v>
      </c>
      <c r="U298">
        <f t="shared" si="74"/>
        <v>23642.592273581566</v>
      </c>
      <c r="V298">
        <f t="shared" si="75"/>
        <v>5532409.5972900186</v>
      </c>
      <c r="W298">
        <f t="shared" si="71"/>
        <v>5444931.1457723267</v>
      </c>
      <c r="X298">
        <f>$F$5-F298</f>
        <v>2443947.8104364015</v>
      </c>
      <c r="Y298">
        <f t="shared" si="72"/>
        <v>7976357.4077264182</v>
      </c>
      <c r="Z298">
        <f>Y298-F298-Q298</f>
        <v>-3135746.9714007787</v>
      </c>
      <c r="AA298">
        <f t="shared" si="76"/>
        <v>-0.39313019854943942</v>
      </c>
      <c r="AB298" t="e">
        <f>#REF!</f>
        <v>#REF!</v>
      </c>
      <c r="AC298">
        <f>$F$5-F298</f>
        <v>2443947.8104364015</v>
      </c>
      <c r="AD298" t="e">
        <f>AB298*P298</f>
        <v>#REF!</v>
      </c>
      <c r="AE298">
        <f>P298*$F$4*MAX(AA298,0)</f>
        <v>0</v>
      </c>
      <c r="AF298" s="1" t="e">
        <f>MAX(#REF!*AA298,0)</f>
        <v>#REF!</v>
      </c>
      <c r="AG298" t="e">
        <f t="shared" si="77"/>
        <v>#REF!</v>
      </c>
    </row>
    <row r="299" spans="4:33" x14ac:dyDescent="0.35">
      <c r="D299">
        <v>282</v>
      </c>
      <c r="E299">
        <f t="shared" si="64"/>
        <v>282</v>
      </c>
      <c r="F299">
        <f>F298+AE298</f>
        <v>5556052.1895635985</v>
      </c>
      <c r="G299">
        <f>F299-Q299</f>
        <v>0</v>
      </c>
      <c r="H299">
        <f t="shared" si="65"/>
        <v>0</v>
      </c>
      <c r="I299">
        <f>MAX(G299-P299,0)</f>
        <v>0</v>
      </c>
      <c r="J299">
        <f t="shared" si="66"/>
        <v>0</v>
      </c>
      <c r="K299">
        <f t="shared" si="67"/>
        <v>0</v>
      </c>
      <c r="L299">
        <f>MIN($F$11,K299)</f>
        <v>0</v>
      </c>
      <c r="M299">
        <f>ABS(L299-K299)</f>
        <v>0</v>
      </c>
      <c r="N299">
        <f>IFERROR(M299/G299,0)</f>
        <v>0</v>
      </c>
      <c r="O299">
        <f t="shared" si="68"/>
        <v>1</v>
      </c>
      <c r="P299">
        <f>IF(E299&gt;$F$6,VLOOKUP(E299-$F$6,E$17:G$558,3,FALSE),0)</f>
        <v>0</v>
      </c>
      <c r="Q299">
        <f>IF(E299&gt;$F$7,VLOOKUP(E299-$F$7,E$17:F$558,2,FALSE),0)</f>
        <v>5556052.1895635985</v>
      </c>
      <c r="R299">
        <f t="shared" si="73"/>
        <v>0</v>
      </c>
      <c r="S299">
        <f t="shared" si="69"/>
        <v>0</v>
      </c>
      <c r="T299">
        <f t="shared" si="70"/>
        <v>0</v>
      </c>
      <c r="U299">
        <f t="shared" si="74"/>
        <v>23642.592273581566</v>
      </c>
      <c r="V299">
        <f t="shared" si="75"/>
        <v>5532409.5972900186</v>
      </c>
      <c r="W299">
        <f t="shared" si="71"/>
        <v>5444931.1457723267</v>
      </c>
      <c r="X299">
        <f>$F$5-F299</f>
        <v>2443947.8104364015</v>
      </c>
      <c r="Y299">
        <f t="shared" si="72"/>
        <v>7976357.4077264182</v>
      </c>
      <c r="Z299">
        <f>Y299-F299-Q299</f>
        <v>-3135746.9714007787</v>
      </c>
      <c r="AA299">
        <f t="shared" si="76"/>
        <v>-0.39313019854943942</v>
      </c>
      <c r="AB299" t="e">
        <f>#REF!</f>
        <v>#REF!</v>
      </c>
      <c r="AC299">
        <f>$F$5-F299</f>
        <v>2443947.8104364015</v>
      </c>
      <c r="AD299" t="e">
        <f>AB299*P299</f>
        <v>#REF!</v>
      </c>
      <c r="AE299">
        <f>P299*$F$4*MAX(AA299,0)</f>
        <v>0</v>
      </c>
      <c r="AF299" s="1" t="e">
        <f>MAX(#REF!*AA299,0)</f>
        <v>#REF!</v>
      </c>
      <c r="AG299" t="e">
        <f t="shared" si="77"/>
        <v>#REF!</v>
      </c>
    </row>
    <row r="300" spans="4:33" x14ac:dyDescent="0.35">
      <c r="D300">
        <v>283</v>
      </c>
      <c r="E300">
        <f t="shared" si="64"/>
        <v>283</v>
      </c>
      <c r="F300">
        <f>F299+AE299</f>
        <v>5556052.1895635985</v>
      </c>
      <c r="G300">
        <f>F300-Q300</f>
        <v>0</v>
      </c>
      <c r="H300">
        <f t="shared" si="65"/>
        <v>0</v>
      </c>
      <c r="I300">
        <f>MAX(G300-P300,0)</f>
        <v>0</v>
      </c>
      <c r="J300">
        <f t="shared" si="66"/>
        <v>0</v>
      </c>
      <c r="K300">
        <f t="shared" si="67"/>
        <v>0</v>
      </c>
      <c r="L300">
        <f>MIN($F$11,K300)</f>
        <v>0</v>
      </c>
      <c r="M300">
        <f>ABS(L300-K300)</f>
        <v>0</v>
      </c>
      <c r="N300">
        <f>IFERROR(M300/G300,0)</f>
        <v>0</v>
      </c>
      <c r="O300">
        <f t="shared" si="68"/>
        <v>1</v>
      </c>
      <c r="P300">
        <f>IF(E300&gt;$F$6,VLOOKUP(E300-$F$6,E$17:G$558,3,FALSE),0)</f>
        <v>0</v>
      </c>
      <c r="Q300">
        <f>IF(E300&gt;$F$7,VLOOKUP(E300-$F$7,E$17:F$558,2,FALSE),0)</f>
        <v>5556052.1895635985</v>
      </c>
      <c r="R300">
        <f t="shared" si="73"/>
        <v>0</v>
      </c>
      <c r="S300">
        <f t="shared" si="69"/>
        <v>0</v>
      </c>
      <c r="T300">
        <f t="shared" si="70"/>
        <v>0</v>
      </c>
      <c r="U300">
        <f t="shared" si="74"/>
        <v>23642.592273581566</v>
      </c>
      <c r="V300">
        <f t="shared" si="75"/>
        <v>5532409.5972900186</v>
      </c>
      <c r="W300">
        <f t="shared" si="71"/>
        <v>5444931.1457723267</v>
      </c>
      <c r="X300">
        <f>$F$5-F300</f>
        <v>2443947.8104364015</v>
      </c>
      <c r="Y300">
        <f t="shared" si="72"/>
        <v>7976357.4077264182</v>
      </c>
      <c r="Z300">
        <f>Y300-F300-Q300</f>
        <v>-3135746.9714007787</v>
      </c>
      <c r="AA300">
        <f t="shared" si="76"/>
        <v>-0.39313019854943942</v>
      </c>
      <c r="AB300" t="e">
        <f>#REF!</f>
        <v>#REF!</v>
      </c>
      <c r="AC300">
        <f>$F$5-F300</f>
        <v>2443947.8104364015</v>
      </c>
      <c r="AD300" t="e">
        <f>AB300*P300</f>
        <v>#REF!</v>
      </c>
      <c r="AE300">
        <f>P300*$F$4*MAX(AA300,0)</f>
        <v>0</v>
      </c>
      <c r="AF300" s="1" t="e">
        <f>MAX(#REF!*AA300,0)</f>
        <v>#REF!</v>
      </c>
      <c r="AG300" t="e">
        <f t="shared" si="77"/>
        <v>#REF!</v>
      </c>
    </row>
    <row r="301" spans="4:33" x14ac:dyDescent="0.35">
      <c r="D301">
        <v>284</v>
      </c>
      <c r="E301">
        <f t="shared" si="64"/>
        <v>284</v>
      </c>
      <c r="F301">
        <f>F300+AE300</f>
        <v>5556052.1895635985</v>
      </c>
      <c r="G301">
        <f>F301-Q301</f>
        <v>0</v>
      </c>
      <c r="H301">
        <f t="shared" si="65"/>
        <v>0</v>
      </c>
      <c r="I301">
        <f>MAX(G301-P301,0)</f>
        <v>0</v>
      </c>
      <c r="J301">
        <f t="shared" si="66"/>
        <v>0</v>
      </c>
      <c r="K301">
        <f t="shared" si="67"/>
        <v>0</v>
      </c>
      <c r="L301">
        <f>MIN($F$11,K301)</f>
        <v>0</v>
      </c>
      <c r="M301">
        <f>ABS(L301-K301)</f>
        <v>0</v>
      </c>
      <c r="N301">
        <f>IFERROR(M301/G301,0)</f>
        <v>0</v>
      </c>
      <c r="O301">
        <f t="shared" si="68"/>
        <v>1</v>
      </c>
      <c r="P301">
        <f>IF(E301&gt;$F$6,VLOOKUP(E301-$F$6,E$17:G$558,3,FALSE),0)</f>
        <v>0</v>
      </c>
      <c r="Q301">
        <f>IF(E301&gt;$F$7,VLOOKUP(E301-$F$7,E$17:F$558,2,FALSE),0)</f>
        <v>5556052.1895635985</v>
      </c>
      <c r="R301">
        <f t="shared" si="73"/>
        <v>0</v>
      </c>
      <c r="S301">
        <f t="shared" si="69"/>
        <v>0</v>
      </c>
      <c r="T301">
        <f t="shared" si="70"/>
        <v>0</v>
      </c>
      <c r="U301">
        <f t="shared" si="74"/>
        <v>23642.592273581566</v>
      </c>
      <c r="V301">
        <f t="shared" si="75"/>
        <v>5532409.5972900186</v>
      </c>
      <c r="W301">
        <f t="shared" si="71"/>
        <v>5444931.1457723267</v>
      </c>
      <c r="X301">
        <f>$F$5-F301</f>
        <v>2443947.8104364015</v>
      </c>
      <c r="Y301">
        <f t="shared" si="72"/>
        <v>7976357.4077264182</v>
      </c>
      <c r="Z301">
        <f>Y301-F301-Q301</f>
        <v>-3135746.9714007787</v>
      </c>
      <c r="AA301">
        <f t="shared" si="76"/>
        <v>-0.39313019854943942</v>
      </c>
      <c r="AB301" t="e">
        <f>#REF!</f>
        <v>#REF!</v>
      </c>
      <c r="AC301">
        <f>$F$5-F301</f>
        <v>2443947.8104364015</v>
      </c>
      <c r="AD301" t="e">
        <f>AB301*P301</f>
        <v>#REF!</v>
      </c>
      <c r="AE301">
        <f>P301*$F$4*MAX(AA301,0)</f>
        <v>0</v>
      </c>
      <c r="AF301" s="1" t="e">
        <f>MAX(#REF!*AA301,0)</f>
        <v>#REF!</v>
      </c>
      <c r="AG301" t="e">
        <f t="shared" si="77"/>
        <v>#REF!</v>
      </c>
    </row>
    <row r="302" spans="4:33" x14ac:dyDescent="0.35">
      <c r="D302">
        <v>285</v>
      </c>
      <c r="E302">
        <f t="shared" si="64"/>
        <v>285</v>
      </c>
      <c r="F302">
        <f>F301+AE301</f>
        <v>5556052.1895635985</v>
      </c>
      <c r="G302">
        <f>F302-Q302</f>
        <v>0</v>
      </c>
      <c r="H302">
        <f t="shared" si="65"/>
        <v>0</v>
      </c>
      <c r="I302">
        <f>MAX(G302-P302,0)</f>
        <v>0</v>
      </c>
      <c r="J302">
        <f t="shared" si="66"/>
        <v>0</v>
      </c>
      <c r="K302">
        <f t="shared" si="67"/>
        <v>0</v>
      </c>
      <c r="L302">
        <f>MIN($F$11,K302)</f>
        <v>0</v>
      </c>
      <c r="M302">
        <f>ABS(L302-K302)</f>
        <v>0</v>
      </c>
      <c r="N302">
        <f>IFERROR(M302/G302,0)</f>
        <v>0</v>
      </c>
      <c r="O302">
        <f t="shared" si="68"/>
        <v>1</v>
      </c>
      <c r="P302">
        <f>IF(E302&gt;$F$6,VLOOKUP(E302-$F$6,E$17:G$558,3,FALSE),0)</f>
        <v>0</v>
      </c>
      <c r="Q302">
        <f>IF(E302&gt;$F$7,VLOOKUP(E302-$F$7,E$17:F$558,2,FALSE),0)</f>
        <v>5556052.1895635985</v>
      </c>
      <c r="R302">
        <f t="shared" si="73"/>
        <v>0</v>
      </c>
      <c r="S302">
        <f t="shared" si="69"/>
        <v>0</v>
      </c>
      <c r="T302">
        <f t="shared" si="70"/>
        <v>0</v>
      </c>
      <c r="U302">
        <f t="shared" si="74"/>
        <v>23642.592273581566</v>
      </c>
      <c r="V302">
        <f t="shared" si="75"/>
        <v>5532409.5972900186</v>
      </c>
      <c r="W302">
        <f t="shared" si="71"/>
        <v>5444931.1457723267</v>
      </c>
      <c r="X302">
        <f>$F$5-F302</f>
        <v>2443947.8104364015</v>
      </c>
      <c r="Y302">
        <f t="shared" si="72"/>
        <v>7976357.4077264182</v>
      </c>
      <c r="Z302">
        <f>Y302-F302-Q302</f>
        <v>-3135746.9714007787</v>
      </c>
      <c r="AA302">
        <f t="shared" si="76"/>
        <v>-0.39313019854943942</v>
      </c>
      <c r="AB302" t="e">
        <f>#REF!</f>
        <v>#REF!</v>
      </c>
      <c r="AC302">
        <f>$F$5-F302</f>
        <v>2443947.8104364015</v>
      </c>
      <c r="AD302" t="e">
        <f>AB302*P302</f>
        <v>#REF!</v>
      </c>
      <c r="AE302">
        <f>P302*$F$4*MAX(AA302,0)</f>
        <v>0</v>
      </c>
      <c r="AF302" s="1" t="e">
        <f>MAX(#REF!*AA302,0)</f>
        <v>#REF!</v>
      </c>
      <c r="AG302" t="e">
        <f t="shared" si="77"/>
        <v>#REF!</v>
      </c>
    </row>
    <row r="303" spans="4:33" x14ac:dyDescent="0.35">
      <c r="D303">
        <v>286</v>
      </c>
      <c r="E303">
        <f t="shared" si="64"/>
        <v>286</v>
      </c>
      <c r="F303">
        <f>F302+AE302</f>
        <v>5556052.1895635985</v>
      </c>
      <c r="G303">
        <f>F303-Q303</f>
        <v>0</v>
      </c>
      <c r="H303">
        <f t="shared" si="65"/>
        <v>0</v>
      </c>
      <c r="I303">
        <f>MAX(G303-P303,0)</f>
        <v>0</v>
      </c>
      <c r="J303">
        <f t="shared" si="66"/>
        <v>0</v>
      </c>
      <c r="K303">
        <f t="shared" si="67"/>
        <v>0</v>
      </c>
      <c r="L303">
        <f>MIN($F$11,K303)</f>
        <v>0</v>
      </c>
      <c r="M303">
        <f>ABS(L303-K303)</f>
        <v>0</v>
      </c>
      <c r="N303">
        <f>IFERROR(M303/G303,0)</f>
        <v>0</v>
      </c>
      <c r="O303">
        <f t="shared" si="68"/>
        <v>1</v>
      </c>
      <c r="P303">
        <f>IF(E303&gt;$F$6,VLOOKUP(E303-$F$6,E$17:G$558,3,FALSE),0)</f>
        <v>0</v>
      </c>
      <c r="Q303">
        <f>IF(E303&gt;$F$7,VLOOKUP(E303-$F$7,E$17:F$558,2,FALSE),0)</f>
        <v>5556052.1895635985</v>
      </c>
      <c r="R303">
        <f t="shared" si="73"/>
        <v>0</v>
      </c>
      <c r="S303">
        <f t="shared" si="69"/>
        <v>0</v>
      </c>
      <c r="T303">
        <f t="shared" si="70"/>
        <v>0</v>
      </c>
      <c r="U303">
        <f t="shared" si="74"/>
        <v>23642.592273581566</v>
      </c>
      <c r="V303">
        <f t="shared" si="75"/>
        <v>5532409.5972900186</v>
      </c>
      <c r="W303">
        <f t="shared" si="71"/>
        <v>5444931.1457723267</v>
      </c>
      <c r="X303">
        <f>$F$5-F303</f>
        <v>2443947.8104364015</v>
      </c>
      <c r="Y303">
        <f t="shared" si="72"/>
        <v>7976357.4077264182</v>
      </c>
      <c r="Z303">
        <f>Y303-F303-Q303</f>
        <v>-3135746.9714007787</v>
      </c>
      <c r="AA303">
        <f t="shared" si="76"/>
        <v>-0.39313019854943942</v>
      </c>
      <c r="AB303" t="e">
        <f>#REF!</f>
        <v>#REF!</v>
      </c>
      <c r="AC303">
        <f>$F$5-F303</f>
        <v>2443947.8104364015</v>
      </c>
      <c r="AD303" t="e">
        <f>AB303*P303</f>
        <v>#REF!</v>
      </c>
      <c r="AE303">
        <f>P303*$F$4*MAX(AA303,0)</f>
        <v>0</v>
      </c>
      <c r="AF303" s="1" t="e">
        <f>MAX(#REF!*AA303,0)</f>
        <v>#REF!</v>
      </c>
      <c r="AG303" t="e">
        <f t="shared" si="77"/>
        <v>#REF!</v>
      </c>
    </row>
    <row r="304" spans="4:33" x14ac:dyDescent="0.35">
      <c r="D304">
        <v>287</v>
      </c>
      <c r="E304">
        <f t="shared" si="64"/>
        <v>287</v>
      </c>
      <c r="F304">
        <f>F303+AE303</f>
        <v>5556052.1895635985</v>
      </c>
      <c r="G304">
        <f>F304-Q304</f>
        <v>0</v>
      </c>
      <c r="H304">
        <f t="shared" si="65"/>
        <v>0</v>
      </c>
      <c r="I304">
        <f>MAX(G304-P304,0)</f>
        <v>0</v>
      </c>
      <c r="J304">
        <f t="shared" si="66"/>
        <v>0</v>
      </c>
      <c r="K304">
        <f t="shared" si="67"/>
        <v>0</v>
      </c>
      <c r="L304">
        <f>MIN($F$11,K304)</f>
        <v>0</v>
      </c>
      <c r="M304">
        <f>ABS(L304-K304)</f>
        <v>0</v>
      </c>
      <c r="N304">
        <f>IFERROR(M304/G304,0)</f>
        <v>0</v>
      </c>
      <c r="O304">
        <f t="shared" si="68"/>
        <v>1</v>
      </c>
      <c r="P304">
        <f>IF(E304&gt;$F$6,VLOOKUP(E304-$F$6,E$17:G$558,3,FALSE),0)</f>
        <v>0</v>
      </c>
      <c r="Q304">
        <f>IF(E304&gt;$F$7,VLOOKUP(E304-$F$7,E$17:F$558,2,FALSE),0)</f>
        <v>5556052.1895635985</v>
      </c>
      <c r="R304">
        <f t="shared" si="73"/>
        <v>0</v>
      </c>
      <c r="S304">
        <f t="shared" si="69"/>
        <v>0</v>
      </c>
      <c r="T304">
        <f t="shared" si="70"/>
        <v>0</v>
      </c>
      <c r="U304">
        <f t="shared" si="74"/>
        <v>23642.592273581566</v>
      </c>
      <c r="V304">
        <f t="shared" si="75"/>
        <v>5532409.5972900186</v>
      </c>
      <c r="W304">
        <f t="shared" si="71"/>
        <v>5444931.1457723267</v>
      </c>
      <c r="X304">
        <f>$F$5-F304</f>
        <v>2443947.8104364015</v>
      </c>
      <c r="Y304">
        <f t="shared" si="72"/>
        <v>7976357.4077264182</v>
      </c>
      <c r="Z304">
        <f>Y304-F304-Q304</f>
        <v>-3135746.9714007787</v>
      </c>
      <c r="AA304">
        <f t="shared" si="76"/>
        <v>-0.39313019854943942</v>
      </c>
      <c r="AB304" t="e">
        <f>#REF!</f>
        <v>#REF!</v>
      </c>
      <c r="AC304">
        <f>$F$5-F304</f>
        <v>2443947.8104364015</v>
      </c>
      <c r="AD304" t="e">
        <f>AB304*P304</f>
        <v>#REF!</v>
      </c>
      <c r="AE304">
        <f>P304*$F$4*MAX(AA304,0)</f>
        <v>0</v>
      </c>
      <c r="AF304" s="1" t="e">
        <f>MAX(#REF!*AA304,0)</f>
        <v>#REF!</v>
      </c>
      <c r="AG304" t="e">
        <f t="shared" si="77"/>
        <v>#REF!</v>
      </c>
    </row>
    <row r="305" spans="4:33" x14ac:dyDescent="0.35">
      <c r="D305">
        <v>288</v>
      </c>
      <c r="E305">
        <f t="shared" si="64"/>
        <v>288</v>
      </c>
      <c r="F305">
        <f>F304+AE304</f>
        <v>5556052.1895635985</v>
      </c>
      <c r="G305">
        <f>F305-Q305</f>
        <v>0</v>
      </c>
      <c r="H305">
        <f t="shared" si="65"/>
        <v>0</v>
      </c>
      <c r="I305">
        <f>MAX(G305-P305,0)</f>
        <v>0</v>
      </c>
      <c r="J305">
        <f t="shared" si="66"/>
        <v>0</v>
      </c>
      <c r="K305">
        <f t="shared" si="67"/>
        <v>0</v>
      </c>
      <c r="L305">
        <f>MIN($F$11,K305)</f>
        <v>0</v>
      </c>
      <c r="M305">
        <f>ABS(L305-K305)</f>
        <v>0</v>
      </c>
      <c r="N305">
        <f>IFERROR(M305/G305,0)</f>
        <v>0</v>
      </c>
      <c r="O305">
        <f t="shared" si="68"/>
        <v>1</v>
      </c>
      <c r="P305">
        <f>IF(E305&gt;$F$6,VLOOKUP(E305-$F$6,E$17:G$558,3,FALSE),0)</f>
        <v>0</v>
      </c>
      <c r="Q305">
        <f>IF(E305&gt;$F$7,VLOOKUP(E305-$F$7,E$17:F$558,2,FALSE),0)</f>
        <v>5556052.1895635985</v>
      </c>
      <c r="R305">
        <f t="shared" si="73"/>
        <v>0</v>
      </c>
      <c r="S305">
        <f t="shared" si="69"/>
        <v>0</v>
      </c>
      <c r="T305">
        <f t="shared" si="70"/>
        <v>0</v>
      </c>
      <c r="U305">
        <f t="shared" si="74"/>
        <v>23642.592273581566</v>
      </c>
      <c r="V305">
        <f t="shared" si="75"/>
        <v>5532409.5972900186</v>
      </c>
      <c r="W305">
        <f t="shared" si="71"/>
        <v>5444931.1457723267</v>
      </c>
      <c r="X305">
        <f>$F$5-F305</f>
        <v>2443947.8104364015</v>
      </c>
      <c r="Y305">
        <f t="shared" si="72"/>
        <v>7976357.4077264182</v>
      </c>
      <c r="Z305">
        <f>Y305-F305-Q305</f>
        <v>-3135746.9714007787</v>
      </c>
      <c r="AA305">
        <f t="shared" si="76"/>
        <v>-0.39313019854943942</v>
      </c>
      <c r="AB305" t="e">
        <f>#REF!</f>
        <v>#REF!</v>
      </c>
      <c r="AC305">
        <f>$F$5-F305</f>
        <v>2443947.8104364015</v>
      </c>
      <c r="AD305" t="e">
        <f>AB305*P305</f>
        <v>#REF!</v>
      </c>
      <c r="AE305">
        <f>P305*$F$4*MAX(AA305,0)</f>
        <v>0</v>
      </c>
      <c r="AF305" s="1" t="e">
        <f>MAX(#REF!*AA305,0)</f>
        <v>#REF!</v>
      </c>
      <c r="AG305" t="e">
        <f t="shared" si="77"/>
        <v>#REF!</v>
      </c>
    </row>
    <row r="306" spans="4:33" x14ac:dyDescent="0.35">
      <c r="D306">
        <v>289</v>
      </c>
      <c r="E306">
        <f t="shared" si="64"/>
        <v>289</v>
      </c>
      <c r="F306">
        <f>F305+AE305</f>
        <v>5556052.1895635985</v>
      </c>
      <c r="G306">
        <f>F306-Q306</f>
        <v>0</v>
      </c>
      <c r="H306">
        <f t="shared" si="65"/>
        <v>0</v>
      </c>
      <c r="I306">
        <f>MAX(G306-P306,0)</f>
        <v>0</v>
      </c>
      <c r="J306">
        <f t="shared" si="66"/>
        <v>0</v>
      </c>
      <c r="K306">
        <f t="shared" si="67"/>
        <v>0</v>
      </c>
      <c r="L306">
        <f>MIN($F$11,K306)</f>
        <v>0</v>
      </c>
      <c r="M306">
        <f>ABS(L306-K306)</f>
        <v>0</v>
      </c>
      <c r="N306">
        <f>IFERROR(M306/G306,0)</f>
        <v>0</v>
      </c>
      <c r="O306">
        <f t="shared" si="68"/>
        <v>1</v>
      </c>
      <c r="P306">
        <f>IF(E306&gt;$F$6,VLOOKUP(E306-$F$6,E$17:G$558,3,FALSE),0)</f>
        <v>0</v>
      </c>
      <c r="Q306">
        <f>IF(E306&gt;$F$7,VLOOKUP(E306-$F$7,E$17:F$558,2,FALSE),0)</f>
        <v>5556052.1895635985</v>
      </c>
      <c r="R306">
        <f t="shared" si="73"/>
        <v>0</v>
      </c>
      <c r="S306">
        <f t="shared" si="69"/>
        <v>0</v>
      </c>
      <c r="T306">
        <f t="shared" si="70"/>
        <v>0</v>
      </c>
      <c r="U306">
        <f t="shared" si="74"/>
        <v>23642.592273581566</v>
      </c>
      <c r="V306">
        <f t="shared" si="75"/>
        <v>5532409.5972900186</v>
      </c>
      <c r="W306">
        <f t="shared" si="71"/>
        <v>5444931.1457723267</v>
      </c>
      <c r="X306">
        <f>$F$5-F306</f>
        <v>2443947.8104364015</v>
      </c>
      <c r="Y306">
        <f t="shared" si="72"/>
        <v>7976357.4077264182</v>
      </c>
      <c r="Z306">
        <f>Y306-F306-Q306</f>
        <v>-3135746.9714007787</v>
      </c>
      <c r="AA306">
        <f t="shared" si="76"/>
        <v>-0.39313019854943942</v>
      </c>
      <c r="AB306" t="e">
        <f>#REF!</f>
        <v>#REF!</v>
      </c>
      <c r="AC306">
        <f>$F$5-F306</f>
        <v>2443947.8104364015</v>
      </c>
      <c r="AD306" t="e">
        <f>AB306*P306</f>
        <v>#REF!</v>
      </c>
      <c r="AE306">
        <f>P306*$F$4*MAX(AA306,0)</f>
        <v>0</v>
      </c>
      <c r="AF306" s="1" t="e">
        <f>MAX(#REF!*AA306,0)</f>
        <v>#REF!</v>
      </c>
      <c r="AG306" t="e">
        <f t="shared" si="77"/>
        <v>#REF!</v>
      </c>
    </row>
    <row r="307" spans="4:33" x14ac:dyDescent="0.35">
      <c r="D307">
        <v>290</v>
      </c>
      <c r="E307">
        <f t="shared" si="64"/>
        <v>290</v>
      </c>
      <c r="F307">
        <f>F306+AE306</f>
        <v>5556052.1895635985</v>
      </c>
      <c r="G307">
        <f>F307-Q307</f>
        <v>0</v>
      </c>
      <c r="H307">
        <f t="shared" si="65"/>
        <v>0</v>
      </c>
      <c r="I307">
        <f>MAX(G307-P307,0)</f>
        <v>0</v>
      </c>
      <c r="J307">
        <f t="shared" si="66"/>
        <v>0</v>
      </c>
      <c r="K307">
        <f t="shared" si="67"/>
        <v>0</v>
      </c>
      <c r="L307">
        <f>MIN($F$11,K307)</f>
        <v>0</v>
      </c>
      <c r="M307">
        <f>ABS(L307-K307)</f>
        <v>0</v>
      </c>
      <c r="N307">
        <f>IFERROR(M307/G307,0)</f>
        <v>0</v>
      </c>
      <c r="O307">
        <f t="shared" si="68"/>
        <v>1</v>
      </c>
      <c r="P307">
        <f>IF(E307&gt;$F$6,VLOOKUP(E307-$F$6,E$17:G$558,3,FALSE),0)</f>
        <v>0</v>
      </c>
      <c r="Q307">
        <f>IF(E307&gt;$F$7,VLOOKUP(E307-$F$7,E$17:F$558,2,FALSE),0)</f>
        <v>5556052.1895635985</v>
      </c>
      <c r="R307">
        <f t="shared" si="73"/>
        <v>0</v>
      </c>
      <c r="S307">
        <f t="shared" si="69"/>
        <v>0</v>
      </c>
      <c r="T307">
        <f t="shared" si="70"/>
        <v>0</v>
      </c>
      <c r="U307">
        <f t="shared" si="74"/>
        <v>23642.592273581566</v>
      </c>
      <c r="V307">
        <f t="shared" si="75"/>
        <v>5532409.5972900186</v>
      </c>
      <c r="W307">
        <f t="shared" si="71"/>
        <v>5444931.1457723267</v>
      </c>
      <c r="X307">
        <f>$F$5-F307</f>
        <v>2443947.8104364015</v>
      </c>
      <c r="Y307">
        <f t="shared" si="72"/>
        <v>7976357.4077264182</v>
      </c>
      <c r="Z307">
        <f>Y307-F307-Q307</f>
        <v>-3135746.9714007787</v>
      </c>
      <c r="AA307">
        <f t="shared" si="76"/>
        <v>-0.39313019854943942</v>
      </c>
      <c r="AB307" t="e">
        <f>#REF!</f>
        <v>#REF!</v>
      </c>
      <c r="AC307">
        <f>$F$5-F307</f>
        <v>2443947.8104364015</v>
      </c>
      <c r="AD307" t="e">
        <f>AB307*P307</f>
        <v>#REF!</v>
      </c>
      <c r="AE307">
        <f>P307*$F$4*MAX(AA307,0)</f>
        <v>0</v>
      </c>
      <c r="AF307" s="1" t="e">
        <f>MAX(#REF!*AA307,0)</f>
        <v>#REF!</v>
      </c>
      <c r="AG307" t="e">
        <f t="shared" si="77"/>
        <v>#REF!</v>
      </c>
    </row>
    <row r="308" spans="4:33" x14ac:dyDescent="0.35">
      <c r="D308">
        <v>291</v>
      </c>
      <c r="E308">
        <f t="shared" si="64"/>
        <v>291</v>
      </c>
      <c r="F308">
        <f>F307+AE307</f>
        <v>5556052.1895635985</v>
      </c>
      <c r="G308">
        <f>F308-Q308</f>
        <v>0</v>
      </c>
      <c r="H308">
        <f t="shared" si="65"/>
        <v>0</v>
      </c>
      <c r="I308">
        <f>MAX(G308-P308,0)</f>
        <v>0</v>
      </c>
      <c r="J308">
        <f t="shared" si="66"/>
        <v>0</v>
      </c>
      <c r="K308">
        <f t="shared" si="67"/>
        <v>0</v>
      </c>
      <c r="L308">
        <f>MIN($F$11,K308)</f>
        <v>0</v>
      </c>
      <c r="M308">
        <f>ABS(L308-K308)</f>
        <v>0</v>
      </c>
      <c r="N308">
        <f>IFERROR(M308/G308,0)</f>
        <v>0</v>
      </c>
      <c r="O308">
        <f t="shared" si="68"/>
        <v>1</v>
      </c>
      <c r="P308">
        <f>IF(E308&gt;$F$6,VLOOKUP(E308-$F$6,E$17:G$558,3,FALSE),0)</f>
        <v>0</v>
      </c>
      <c r="Q308">
        <f>IF(E308&gt;$F$7,VLOOKUP(E308-$F$7,E$17:F$558,2,FALSE),0)</f>
        <v>5556052.1895635985</v>
      </c>
      <c r="R308">
        <f t="shared" si="73"/>
        <v>0</v>
      </c>
      <c r="S308">
        <f t="shared" si="69"/>
        <v>0</v>
      </c>
      <c r="T308">
        <f t="shared" si="70"/>
        <v>0</v>
      </c>
      <c r="U308">
        <f t="shared" si="74"/>
        <v>23642.592273581566</v>
      </c>
      <c r="V308">
        <f t="shared" si="75"/>
        <v>5532409.5972900186</v>
      </c>
      <c r="W308">
        <f t="shared" si="71"/>
        <v>5444931.1457723267</v>
      </c>
      <c r="X308">
        <f>$F$5-F308</f>
        <v>2443947.8104364015</v>
      </c>
      <c r="Y308">
        <f t="shared" si="72"/>
        <v>7976357.4077264182</v>
      </c>
      <c r="Z308">
        <f>Y308-F308-Q308</f>
        <v>-3135746.9714007787</v>
      </c>
      <c r="AA308">
        <f t="shared" si="76"/>
        <v>-0.39313019854943942</v>
      </c>
      <c r="AB308" t="e">
        <f>#REF!</f>
        <v>#REF!</v>
      </c>
      <c r="AC308">
        <f>$F$5-F308</f>
        <v>2443947.8104364015</v>
      </c>
      <c r="AD308" t="e">
        <f>AB308*P308</f>
        <v>#REF!</v>
      </c>
      <c r="AE308">
        <f>P308*$F$4*MAX(AA308,0)</f>
        <v>0</v>
      </c>
      <c r="AF308" s="1" t="e">
        <f>MAX(#REF!*AA308,0)</f>
        <v>#REF!</v>
      </c>
      <c r="AG308" t="e">
        <f t="shared" si="77"/>
        <v>#REF!</v>
      </c>
    </row>
    <row r="309" spans="4:33" x14ac:dyDescent="0.35">
      <c r="D309">
        <v>292</v>
      </c>
      <c r="E309">
        <f t="shared" si="64"/>
        <v>292</v>
      </c>
      <c r="F309">
        <f>F308+AE308</f>
        <v>5556052.1895635985</v>
      </c>
      <c r="G309">
        <f>F309-Q309</f>
        <v>0</v>
      </c>
      <c r="H309">
        <f t="shared" si="65"/>
        <v>0</v>
      </c>
      <c r="I309">
        <f>MAX(G309-P309,0)</f>
        <v>0</v>
      </c>
      <c r="J309">
        <f t="shared" si="66"/>
        <v>0</v>
      </c>
      <c r="K309">
        <f t="shared" si="67"/>
        <v>0</v>
      </c>
      <c r="L309">
        <f>MIN($F$11,K309)</f>
        <v>0</v>
      </c>
      <c r="M309">
        <f>ABS(L309-K309)</f>
        <v>0</v>
      </c>
      <c r="N309">
        <f>IFERROR(M309/G309,0)</f>
        <v>0</v>
      </c>
      <c r="O309">
        <f t="shared" si="68"/>
        <v>1</v>
      </c>
      <c r="P309">
        <f>IF(E309&gt;$F$6,VLOOKUP(E309-$F$6,E$17:G$558,3,FALSE),0)</f>
        <v>0</v>
      </c>
      <c r="Q309">
        <f>IF(E309&gt;$F$7,VLOOKUP(E309-$F$7,E$17:F$558,2,FALSE),0)</f>
        <v>5556052.1895635985</v>
      </c>
      <c r="R309">
        <f t="shared" si="73"/>
        <v>0</v>
      </c>
      <c r="S309">
        <f t="shared" si="69"/>
        <v>0</v>
      </c>
      <c r="T309">
        <f t="shared" si="70"/>
        <v>0</v>
      </c>
      <c r="U309">
        <f t="shared" si="74"/>
        <v>23642.592273581566</v>
      </c>
      <c r="V309">
        <f t="shared" si="75"/>
        <v>5532409.5972900186</v>
      </c>
      <c r="W309">
        <f t="shared" si="71"/>
        <v>5444931.1457723267</v>
      </c>
      <c r="X309">
        <f>$F$5-F309</f>
        <v>2443947.8104364015</v>
      </c>
      <c r="Y309">
        <f t="shared" si="72"/>
        <v>7976357.4077264182</v>
      </c>
      <c r="Z309">
        <f>Y309-F309-Q309</f>
        <v>-3135746.9714007787</v>
      </c>
      <c r="AA309">
        <f t="shared" si="76"/>
        <v>-0.39313019854943942</v>
      </c>
      <c r="AB309" t="e">
        <f>#REF!</f>
        <v>#REF!</v>
      </c>
      <c r="AC309">
        <f>$F$5-F309</f>
        <v>2443947.8104364015</v>
      </c>
      <c r="AD309" t="e">
        <f>AB309*P309</f>
        <v>#REF!</v>
      </c>
      <c r="AE309">
        <f>P309*$F$4*MAX(AA309,0)</f>
        <v>0</v>
      </c>
      <c r="AF309" s="1" t="e">
        <f>MAX(#REF!*AA309,0)</f>
        <v>#REF!</v>
      </c>
      <c r="AG309" t="e">
        <f t="shared" si="77"/>
        <v>#REF!</v>
      </c>
    </row>
    <row r="310" spans="4:33" x14ac:dyDescent="0.35">
      <c r="D310">
        <v>293</v>
      </c>
      <c r="E310">
        <f t="shared" si="64"/>
        <v>293</v>
      </c>
      <c r="F310">
        <f>F309+AE309</f>
        <v>5556052.1895635985</v>
      </c>
      <c r="G310">
        <f>F310-Q310</f>
        <v>0</v>
      </c>
      <c r="H310">
        <f t="shared" si="65"/>
        <v>0</v>
      </c>
      <c r="I310">
        <f>MAX(G310-P310,0)</f>
        <v>0</v>
      </c>
      <c r="J310">
        <f t="shared" si="66"/>
        <v>0</v>
      </c>
      <c r="K310">
        <f t="shared" si="67"/>
        <v>0</v>
      </c>
      <c r="L310">
        <f>MIN($F$11,K310)</f>
        <v>0</v>
      </c>
      <c r="M310">
        <f>ABS(L310-K310)</f>
        <v>0</v>
      </c>
      <c r="N310">
        <f>IFERROR(M310/G310,0)</f>
        <v>0</v>
      </c>
      <c r="O310">
        <f t="shared" si="68"/>
        <v>1</v>
      </c>
      <c r="P310">
        <f>IF(E310&gt;$F$6,VLOOKUP(E310-$F$6,E$17:G$558,3,FALSE),0)</f>
        <v>0</v>
      </c>
      <c r="Q310">
        <f>IF(E310&gt;$F$7,VLOOKUP(E310-$F$7,E$17:F$558,2,FALSE),0)</f>
        <v>5556052.1895635985</v>
      </c>
      <c r="R310">
        <f t="shared" si="73"/>
        <v>0</v>
      </c>
      <c r="S310">
        <f t="shared" si="69"/>
        <v>0</v>
      </c>
      <c r="T310">
        <f t="shared" si="70"/>
        <v>0</v>
      </c>
      <c r="U310">
        <f t="shared" si="74"/>
        <v>23642.592273581566</v>
      </c>
      <c r="V310">
        <f t="shared" si="75"/>
        <v>5532409.5972900186</v>
      </c>
      <c r="W310">
        <f t="shared" si="71"/>
        <v>5444931.1457723267</v>
      </c>
      <c r="X310">
        <f>$F$5-F310</f>
        <v>2443947.8104364015</v>
      </c>
      <c r="Y310">
        <f t="shared" si="72"/>
        <v>7976357.4077264182</v>
      </c>
      <c r="Z310">
        <f>Y310-F310-Q310</f>
        <v>-3135746.9714007787</v>
      </c>
      <c r="AA310">
        <f t="shared" si="76"/>
        <v>-0.39313019854943942</v>
      </c>
      <c r="AB310" t="e">
        <f>#REF!</f>
        <v>#REF!</v>
      </c>
      <c r="AC310">
        <f>$F$5-F310</f>
        <v>2443947.8104364015</v>
      </c>
      <c r="AD310" t="e">
        <f>AB310*P310</f>
        <v>#REF!</v>
      </c>
      <c r="AE310">
        <f>P310*$F$4*MAX(AA310,0)</f>
        <v>0</v>
      </c>
      <c r="AF310" s="1" t="e">
        <f>MAX(#REF!*AA310,0)</f>
        <v>#REF!</v>
      </c>
      <c r="AG310" t="e">
        <f t="shared" si="77"/>
        <v>#REF!</v>
      </c>
    </row>
    <row r="311" spans="4:33" x14ac:dyDescent="0.35">
      <c r="D311">
        <v>294</v>
      </c>
      <c r="E311">
        <f t="shared" si="64"/>
        <v>294</v>
      </c>
      <c r="F311">
        <f>F310+AE310</f>
        <v>5556052.1895635985</v>
      </c>
      <c r="G311">
        <f>F311-Q311</f>
        <v>0</v>
      </c>
      <c r="H311">
        <f t="shared" si="65"/>
        <v>0</v>
      </c>
      <c r="I311">
        <f>MAX(G311-P311,0)</f>
        <v>0</v>
      </c>
      <c r="J311">
        <f t="shared" si="66"/>
        <v>0</v>
      </c>
      <c r="K311">
        <f t="shared" si="67"/>
        <v>0</v>
      </c>
      <c r="L311">
        <f>MIN($F$11,K311)</f>
        <v>0</v>
      </c>
      <c r="M311">
        <f>ABS(L311-K311)</f>
        <v>0</v>
      </c>
      <c r="N311">
        <f>IFERROR(M311/G311,0)</f>
        <v>0</v>
      </c>
      <c r="O311">
        <f t="shared" si="68"/>
        <v>1</v>
      </c>
      <c r="P311">
        <f>IF(E311&gt;$F$6,VLOOKUP(E311-$F$6,E$17:G$558,3,FALSE),0)</f>
        <v>0</v>
      </c>
      <c r="Q311">
        <f>IF(E311&gt;$F$7,VLOOKUP(E311-$F$7,E$17:F$558,2,FALSE),0)</f>
        <v>5556052.1895635985</v>
      </c>
      <c r="R311">
        <f t="shared" si="73"/>
        <v>0</v>
      </c>
      <c r="S311">
        <f t="shared" si="69"/>
        <v>0</v>
      </c>
      <c r="T311">
        <f t="shared" si="70"/>
        <v>0</v>
      </c>
      <c r="U311">
        <f t="shared" si="74"/>
        <v>23642.592273581566</v>
      </c>
      <c r="V311">
        <f t="shared" si="75"/>
        <v>5532409.5972900186</v>
      </c>
      <c r="W311">
        <f t="shared" si="71"/>
        <v>5444931.1457723267</v>
      </c>
      <c r="X311">
        <f>$F$5-F311</f>
        <v>2443947.8104364015</v>
      </c>
      <c r="Y311">
        <f t="shared" si="72"/>
        <v>7976357.4077264182</v>
      </c>
      <c r="Z311">
        <f>Y311-F311-Q311</f>
        <v>-3135746.9714007787</v>
      </c>
      <c r="AA311">
        <f t="shared" si="76"/>
        <v>-0.39313019854943942</v>
      </c>
      <c r="AB311" t="e">
        <f>#REF!</f>
        <v>#REF!</v>
      </c>
      <c r="AC311">
        <f>$F$5-F311</f>
        <v>2443947.8104364015</v>
      </c>
      <c r="AD311" t="e">
        <f>AB311*P311</f>
        <v>#REF!</v>
      </c>
      <c r="AE311">
        <f>P311*$F$4*MAX(AA311,0)</f>
        <v>0</v>
      </c>
      <c r="AF311" s="1" t="e">
        <f>MAX(#REF!*AA311,0)</f>
        <v>#REF!</v>
      </c>
      <c r="AG311" t="e">
        <f t="shared" si="77"/>
        <v>#REF!</v>
      </c>
    </row>
    <row r="312" spans="4:33" x14ac:dyDescent="0.35">
      <c r="D312">
        <v>295</v>
      </c>
      <c r="E312">
        <f t="shared" si="64"/>
        <v>295</v>
      </c>
      <c r="F312">
        <f>F311+AE311</f>
        <v>5556052.1895635985</v>
      </c>
      <c r="G312">
        <f>F312-Q312</f>
        <v>0</v>
      </c>
      <c r="H312">
        <f t="shared" si="65"/>
        <v>0</v>
      </c>
      <c r="I312">
        <f>MAX(G312-P312,0)</f>
        <v>0</v>
      </c>
      <c r="J312">
        <f t="shared" si="66"/>
        <v>0</v>
      </c>
      <c r="K312">
        <f t="shared" si="67"/>
        <v>0</v>
      </c>
      <c r="L312">
        <f>MIN($F$11,K312)</f>
        <v>0</v>
      </c>
      <c r="M312">
        <f>ABS(L312-K312)</f>
        <v>0</v>
      </c>
      <c r="N312">
        <f>IFERROR(M312/G312,0)</f>
        <v>0</v>
      </c>
      <c r="O312">
        <f t="shared" si="68"/>
        <v>1</v>
      </c>
      <c r="P312">
        <f>IF(E312&gt;$F$6,VLOOKUP(E312-$F$6,E$17:G$558,3,FALSE),0)</f>
        <v>0</v>
      </c>
      <c r="Q312">
        <f>IF(E312&gt;$F$7,VLOOKUP(E312-$F$7,E$17:F$558,2,FALSE),0)</f>
        <v>5556052.1895635985</v>
      </c>
      <c r="R312">
        <f t="shared" si="73"/>
        <v>0</v>
      </c>
      <c r="S312">
        <f t="shared" si="69"/>
        <v>0</v>
      </c>
      <c r="T312">
        <f t="shared" si="70"/>
        <v>0</v>
      </c>
      <c r="U312">
        <f t="shared" si="74"/>
        <v>23642.592273581566</v>
      </c>
      <c r="V312">
        <f t="shared" si="75"/>
        <v>5532409.5972900186</v>
      </c>
      <c r="W312">
        <f t="shared" si="71"/>
        <v>5444931.1457723267</v>
      </c>
      <c r="X312">
        <f>$F$5-F312</f>
        <v>2443947.8104364015</v>
      </c>
      <c r="Y312">
        <f t="shared" si="72"/>
        <v>7976357.4077264182</v>
      </c>
      <c r="Z312">
        <f>Y312-F312-Q312</f>
        <v>-3135746.9714007787</v>
      </c>
      <c r="AA312">
        <f t="shared" si="76"/>
        <v>-0.39313019854943942</v>
      </c>
      <c r="AB312" t="e">
        <f>#REF!</f>
        <v>#REF!</v>
      </c>
      <c r="AC312">
        <f>$F$5-F312</f>
        <v>2443947.8104364015</v>
      </c>
      <c r="AD312" t="e">
        <f>AB312*P312</f>
        <v>#REF!</v>
      </c>
      <c r="AE312">
        <f>P312*$F$4*MAX(AA312,0)</f>
        <v>0</v>
      </c>
      <c r="AF312" s="1" t="e">
        <f>MAX(#REF!*AA312,0)</f>
        <v>#REF!</v>
      </c>
      <c r="AG312" t="e">
        <f t="shared" si="77"/>
        <v>#REF!</v>
      </c>
    </row>
    <row r="313" spans="4:33" x14ac:dyDescent="0.35">
      <c r="D313">
        <v>296</v>
      </c>
      <c r="E313">
        <f t="shared" si="64"/>
        <v>296</v>
      </c>
      <c r="F313">
        <f>F312+AE312</f>
        <v>5556052.1895635985</v>
      </c>
      <c r="G313">
        <f>F313-Q313</f>
        <v>0</v>
      </c>
      <c r="H313">
        <f t="shared" si="65"/>
        <v>0</v>
      </c>
      <c r="I313">
        <f>MAX(G313-P313,0)</f>
        <v>0</v>
      </c>
      <c r="J313">
        <f t="shared" si="66"/>
        <v>0</v>
      </c>
      <c r="K313">
        <f t="shared" si="67"/>
        <v>0</v>
      </c>
      <c r="L313">
        <f>MIN($F$11,K313)</f>
        <v>0</v>
      </c>
      <c r="M313">
        <f>ABS(L313-K313)</f>
        <v>0</v>
      </c>
      <c r="N313">
        <f>IFERROR(M313/G313,0)</f>
        <v>0</v>
      </c>
      <c r="O313">
        <f t="shared" si="68"/>
        <v>1</v>
      </c>
      <c r="P313">
        <f>IF(E313&gt;$F$6,VLOOKUP(E313-$F$6,E$17:G$558,3,FALSE),0)</f>
        <v>0</v>
      </c>
      <c r="Q313">
        <f>IF(E313&gt;$F$7,VLOOKUP(E313-$F$7,E$17:F$558,2,FALSE),0)</f>
        <v>5556052.1895635985</v>
      </c>
      <c r="R313">
        <f t="shared" si="73"/>
        <v>0</v>
      </c>
      <c r="S313">
        <f t="shared" si="69"/>
        <v>0</v>
      </c>
      <c r="T313">
        <f t="shared" si="70"/>
        <v>0</v>
      </c>
      <c r="U313">
        <f t="shared" si="74"/>
        <v>23642.592273581566</v>
      </c>
      <c r="V313">
        <f t="shared" si="75"/>
        <v>5532409.5972900186</v>
      </c>
      <c r="W313">
        <f t="shared" si="71"/>
        <v>5444931.1457723267</v>
      </c>
      <c r="X313">
        <f>$F$5-F313</f>
        <v>2443947.8104364015</v>
      </c>
      <c r="Y313">
        <f t="shared" si="72"/>
        <v>7976357.4077264182</v>
      </c>
      <c r="Z313">
        <f>Y313-F313-Q313</f>
        <v>-3135746.9714007787</v>
      </c>
      <c r="AA313">
        <f t="shared" si="76"/>
        <v>-0.39313019854943942</v>
      </c>
      <c r="AB313" t="e">
        <f>#REF!</f>
        <v>#REF!</v>
      </c>
      <c r="AC313">
        <f>$F$5-F313</f>
        <v>2443947.8104364015</v>
      </c>
      <c r="AD313" t="e">
        <f>AB313*P313</f>
        <v>#REF!</v>
      </c>
      <c r="AE313">
        <f>P313*$F$4*MAX(AA313,0)</f>
        <v>0</v>
      </c>
      <c r="AF313" s="1" t="e">
        <f>MAX(#REF!*AA313,0)</f>
        <v>#REF!</v>
      </c>
      <c r="AG313" t="e">
        <f t="shared" si="77"/>
        <v>#REF!</v>
      </c>
    </row>
    <row r="314" spans="4:33" x14ac:dyDescent="0.35">
      <c r="D314">
        <v>297</v>
      </c>
      <c r="E314">
        <f t="shared" si="64"/>
        <v>297</v>
      </c>
      <c r="F314">
        <f>F313+AE313</f>
        <v>5556052.1895635985</v>
      </c>
      <c r="G314">
        <f>F314-Q314</f>
        <v>0</v>
      </c>
      <c r="H314">
        <f t="shared" si="65"/>
        <v>0</v>
      </c>
      <c r="I314">
        <f>MAX(G314-P314,0)</f>
        <v>0</v>
      </c>
      <c r="J314">
        <f t="shared" si="66"/>
        <v>0</v>
      </c>
      <c r="K314">
        <f t="shared" si="67"/>
        <v>0</v>
      </c>
      <c r="L314">
        <f>MIN($F$11,K314)</f>
        <v>0</v>
      </c>
      <c r="M314">
        <f>ABS(L314-K314)</f>
        <v>0</v>
      </c>
      <c r="N314">
        <f>IFERROR(M314/G314,0)</f>
        <v>0</v>
      </c>
      <c r="O314">
        <f t="shared" si="68"/>
        <v>1</v>
      </c>
      <c r="P314">
        <f>IF(E314&gt;$F$6,VLOOKUP(E314-$F$6,E$17:G$558,3,FALSE),0)</f>
        <v>0</v>
      </c>
      <c r="Q314">
        <f>IF(E314&gt;$F$7,VLOOKUP(E314-$F$7,E$17:F$558,2,FALSE),0)</f>
        <v>5556052.1895635985</v>
      </c>
      <c r="R314">
        <f t="shared" si="73"/>
        <v>0</v>
      </c>
      <c r="S314">
        <f t="shared" si="69"/>
        <v>0</v>
      </c>
      <c r="T314">
        <f t="shared" si="70"/>
        <v>0</v>
      </c>
      <c r="U314">
        <f t="shared" si="74"/>
        <v>23642.592273581566</v>
      </c>
      <c r="V314">
        <f t="shared" si="75"/>
        <v>5532409.5972900186</v>
      </c>
      <c r="W314">
        <f t="shared" si="71"/>
        <v>5444931.1457723267</v>
      </c>
      <c r="X314">
        <f>$F$5-F314</f>
        <v>2443947.8104364015</v>
      </c>
      <c r="Y314">
        <f t="shared" si="72"/>
        <v>7976357.4077264182</v>
      </c>
      <c r="Z314">
        <f>Y314-F314-Q314</f>
        <v>-3135746.9714007787</v>
      </c>
      <c r="AA314">
        <f t="shared" si="76"/>
        <v>-0.39313019854943942</v>
      </c>
      <c r="AB314" t="e">
        <f>#REF!</f>
        <v>#REF!</v>
      </c>
      <c r="AC314">
        <f>$F$5-F314</f>
        <v>2443947.8104364015</v>
      </c>
      <c r="AD314" t="e">
        <f>AB314*P314</f>
        <v>#REF!</v>
      </c>
      <c r="AE314">
        <f>P314*$F$4*MAX(AA314,0)</f>
        <v>0</v>
      </c>
      <c r="AF314" s="1" t="e">
        <f>MAX(#REF!*AA314,0)</f>
        <v>#REF!</v>
      </c>
      <c r="AG314" t="e">
        <f t="shared" si="77"/>
        <v>#REF!</v>
      </c>
    </row>
    <row r="315" spans="4:33" x14ac:dyDescent="0.35">
      <c r="D315">
        <v>298</v>
      </c>
      <c r="E315">
        <f t="shared" si="64"/>
        <v>298</v>
      </c>
      <c r="F315">
        <f>F314+AE314</f>
        <v>5556052.1895635985</v>
      </c>
      <c r="G315">
        <f>F315-Q315</f>
        <v>0</v>
      </c>
      <c r="H315">
        <f t="shared" si="65"/>
        <v>0</v>
      </c>
      <c r="I315">
        <f>MAX(G315-P315,0)</f>
        <v>0</v>
      </c>
      <c r="J315">
        <f t="shared" si="66"/>
        <v>0</v>
      </c>
      <c r="K315">
        <f t="shared" si="67"/>
        <v>0</v>
      </c>
      <c r="L315">
        <f>MIN($F$11,K315)</f>
        <v>0</v>
      </c>
      <c r="M315">
        <f>ABS(L315-K315)</f>
        <v>0</v>
      </c>
      <c r="N315">
        <f>IFERROR(M315/G315,0)</f>
        <v>0</v>
      </c>
      <c r="O315">
        <f t="shared" si="68"/>
        <v>1</v>
      </c>
      <c r="P315">
        <f>IF(E315&gt;$F$6,VLOOKUP(E315-$F$6,E$17:G$558,3,FALSE),0)</f>
        <v>0</v>
      </c>
      <c r="Q315">
        <f>IF(E315&gt;$F$7,VLOOKUP(E315-$F$7,E$17:F$558,2,FALSE),0)</f>
        <v>5556052.1895635985</v>
      </c>
      <c r="R315">
        <f t="shared" si="73"/>
        <v>0</v>
      </c>
      <c r="S315">
        <f t="shared" si="69"/>
        <v>0</v>
      </c>
      <c r="T315">
        <f t="shared" si="70"/>
        <v>0</v>
      </c>
      <c r="U315">
        <f t="shared" si="74"/>
        <v>23642.592273581566</v>
      </c>
      <c r="V315">
        <f t="shared" si="75"/>
        <v>5532409.5972900186</v>
      </c>
      <c r="W315">
        <f t="shared" si="71"/>
        <v>5444931.1457723267</v>
      </c>
      <c r="X315">
        <f>$F$5-F315</f>
        <v>2443947.8104364015</v>
      </c>
      <c r="Y315">
        <f t="shared" si="72"/>
        <v>7976357.4077264182</v>
      </c>
      <c r="Z315">
        <f>Y315-F315-Q315</f>
        <v>-3135746.9714007787</v>
      </c>
      <c r="AA315">
        <f t="shared" si="76"/>
        <v>-0.39313019854943942</v>
      </c>
      <c r="AB315" t="e">
        <f>#REF!</f>
        <v>#REF!</v>
      </c>
      <c r="AC315">
        <f>$F$5-F315</f>
        <v>2443947.8104364015</v>
      </c>
      <c r="AD315" t="e">
        <f>AB315*P315</f>
        <v>#REF!</v>
      </c>
      <c r="AE315">
        <f>P315*$F$4*MAX(AA315,0)</f>
        <v>0</v>
      </c>
      <c r="AF315" s="1" t="e">
        <f>MAX(#REF!*AA315,0)</f>
        <v>#REF!</v>
      </c>
      <c r="AG315" t="e">
        <f t="shared" si="77"/>
        <v>#REF!</v>
      </c>
    </row>
    <row r="316" spans="4:33" x14ac:dyDescent="0.35">
      <c r="D316">
        <v>299</v>
      </c>
      <c r="E316">
        <f t="shared" si="64"/>
        <v>299</v>
      </c>
      <c r="F316">
        <f>F315+AE315</f>
        <v>5556052.1895635985</v>
      </c>
      <c r="G316">
        <f>F316-Q316</f>
        <v>0</v>
      </c>
      <c r="H316">
        <f t="shared" si="65"/>
        <v>0</v>
      </c>
      <c r="I316">
        <f>MAX(G316-P316,0)</f>
        <v>0</v>
      </c>
      <c r="J316">
        <f t="shared" si="66"/>
        <v>0</v>
      </c>
      <c r="K316">
        <f t="shared" si="67"/>
        <v>0</v>
      </c>
      <c r="L316">
        <f>MIN($F$11,K316)</f>
        <v>0</v>
      </c>
      <c r="M316">
        <f>ABS(L316-K316)</f>
        <v>0</v>
      </c>
      <c r="N316">
        <f>IFERROR(M316/G316,0)</f>
        <v>0</v>
      </c>
      <c r="O316">
        <f t="shared" si="68"/>
        <v>1</v>
      </c>
      <c r="P316">
        <f>IF(E316&gt;$F$6,VLOOKUP(E316-$F$6,E$17:G$558,3,FALSE),0)</f>
        <v>0</v>
      </c>
      <c r="Q316">
        <f>IF(E316&gt;$F$7,VLOOKUP(E316-$F$7,E$17:F$558,2,FALSE),0)</f>
        <v>5556052.1895635985</v>
      </c>
      <c r="R316">
        <f t="shared" si="73"/>
        <v>0</v>
      </c>
      <c r="S316">
        <f t="shared" si="69"/>
        <v>0</v>
      </c>
      <c r="T316">
        <f t="shared" si="70"/>
        <v>0</v>
      </c>
      <c r="U316">
        <f t="shared" si="74"/>
        <v>23642.592273581566</v>
      </c>
      <c r="V316">
        <f t="shared" si="75"/>
        <v>5532409.5972900186</v>
      </c>
      <c r="W316">
        <f t="shared" si="71"/>
        <v>5444931.1457723267</v>
      </c>
      <c r="X316">
        <f>$F$5-F316</f>
        <v>2443947.8104364015</v>
      </c>
      <c r="Y316">
        <f t="shared" si="72"/>
        <v>7976357.4077264182</v>
      </c>
      <c r="Z316">
        <f>Y316-F316-Q316</f>
        <v>-3135746.9714007787</v>
      </c>
      <c r="AA316">
        <f t="shared" si="76"/>
        <v>-0.39313019854943942</v>
      </c>
      <c r="AB316" t="e">
        <f>#REF!</f>
        <v>#REF!</v>
      </c>
      <c r="AC316">
        <f>$F$5-F316</f>
        <v>2443947.8104364015</v>
      </c>
      <c r="AD316" t="e">
        <f>AB316*P316</f>
        <v>#REF!</v>
      </c>
      <c r="AE316">
        <f>P316*$F$4*MAX(AA316,0)</f>
        <v>0</v>
      </c>
      <c r="AF316" s="1" t="e">
        <f>MAX(#REF!*AA316,0)</f>
        <v>#REF!</v>
      </c>
      <c r="AG316" t="e">
        <f t="shared" si="77"/>
        <v>#REF!</v>
      </c>
    </row>
    <row r="317" spans="4:33" x14ac:dyDescent="0.35">
      <c r="D317">
        <v>300</v>
      </c>
      <c r="E317">
        <f t="shared" si="64"/>
        <v>300</v>
      </c>
      <c r="F317">
        <f>F316+AE316</f>
        <v>5556052.1895635985</v>
      </c>
      <c r="G317">
        <f>F317-Q317</f>
        <v>0</v>
      </c>
      <c r="H317">
        <f t="shared" si="65"/>
        <v>0</v>
      </c>
      <c r="I317">
        <f>MAX(G317-P317,0)</f>
        <v>0</v>
      </c>
      <c r="J317">
        <f t="shared" si="66"/>
        <v>0</v>
      </c>
      <c r="K317">
        <f t="shared" si="67"/>
        <v>0</v>
      </c>
      <c r="L317">
        <f>MIN($F$11,K317)</f>
        <v>0</v>
      </c>
      <c r="M317">
        <f>ABS(L317-K317)</f>
        <v>0</v>
      </c>
      <c r="N317">
        <f>IFERROR(M317/G317,0)</f>
        <v>0</v>
      </c>
      <c r="O317">
        <f t="shared" si="68"/>
        <v>1</v>
      </c>
      <c r="P317">
        <f>IF(E317&gt;$F$6,VLOOKUP(E317-$F$6,E$17:G$558,3,FALSE),0)</f>
        <v>0</v>
      </c>
      <c r="Q317">
        <f>IF(E317&gt;$F$7,VLOOKUP(E317-$F$7,E$17:F$558,2,FALSE),0)</f>
        <v>5556052.1895635985</v>
      </c>
      <c r="R317">
        <f t="shared" si="73"/>
        <v>0</v>
      </c>
      <c r="S317">
        <f t="shared" si="69"/>
        <v>0</v>
      </c>
      <c r="T317">
        <f t="shared" si="70"/>
        <v>0</v>
      </c>
      <c r="U317">
        <f t="shared" si="74"/>
        <v>23642.592273581566</v>
      </c>
      <c r="V317">
        <f t="shared" si="75"/>
        <v>5532409.5972900186</v>
      </c>
      <c r="W317">
        <f t="shared" si="71"/>
        <v>5444931.1457723267</v>
      </c>
      <c r="X317">
        <f>$F$5-F317</f>
        <v>2443947.8104364015</v>
      </c>
      <c r="Y317">
        <f t="shared" si="72"/>
        <v>7976357.4077264182</v>
      </c>
      <c r="Z317">
        <f>Y317-F317-Q317</f>
        <v>-3135746.9714007787</v>
      </c>
      <c r="AA317">
        <f t="shared" si="76"/>
        <v>-0.39313019854943942</v>
      </c>
      <c r="AB317" t="e">
        <f>#REF!</f>
        <v>#REF!</v>
      </c>
      <c r="AC317">
        <f>$F$5-F317</f>
        <v>2443947.8104364015</v>
      </c>
      <c r="AD317" t="e">
        <f>AB317*P317</f>
        <v>#REF!</v>
      </c>
      <c r="AE317">
        <f>P317*$F$4*MAX(AA317,0)</f>
        <v>0</v>
      </c>
      <c r="AF317" s="1" t="e">
        <f>MAX(#REF!*AA317,0)</f>
        <v>#REF!</v>
      </c>
      <c r="AG317" t="e">
        <f t="shared" si="77"/>
        <v>#REF!</v>
      </c>
    </row>
    <row r="318" spans="4:33" x14ac:dyDescent="0.35">
      <c r="D318">
        <v>301</v>
      </c>
      <c r="E318">
        <f t="shared" si="64"/>
        <v>301</v>
      </c>
      <c r="F318">
        <f>F317+AE317</f>
        <v>5556052.1895635985</v>
      </c>
      <c r="G318">
        <f>F318-Q318</f>
        <v>0</v>
      </c>
      <c r="H318">
        <f t="shared" si="65"/>
        <v>0</v>
      </c>
      <c r="I318">
        <f>MAX(G318-P318,0)</f>
        <v>0</v>
      </c>
      <c r="J318">
        <f t="shared" si="66"/>
        <v>0</v>
      </c>
      <c r="K318">
        <f t="shared" si="67"/>
        <v>0</v>
      </c>
      <c r="L318">
        <f>MIN($F$11,K318)</f>
        <v>0</v>
      </c>
      <c r="M318">
        <f>ABS(L318-K318)</f>
        <v>0</v>
      </c>
      <c r="N318">
        <f>IFERROR(M318/G318,0)</f>
        <v>0</v>
      </c>
      <c r="O318">
        <f t="shared" si="68"/>
        <v>1</v>
      </c>
      <c r="P318">
        <f>IF(E318&gt;$F$6,VLOOKUP(E318-$F$6,E$17:G$558,3,FALSE),0)</f>
        <v>0</v>
      </c>
      <c r="Q318">
        <f>IF(E318&gt;$F$7,VLOOKUP(E318-$F$7,E$17:F$558,2,FALSE),0)</f>
        <v>5556052.1895635985</v>
      </c>
      <c r="R318">
        <f t="shared" si="73"/>
        <v>0</v>
      </c>
      <c r="S318">
        <f t="shared" si="69"/>
        <v>0</v>
      </c>
      <c r="T318">
        <f t="shared" si="70"/>
        <v>0</v>
      </c>
      <c r="U318">
        <f t="shared" si="74"/>
        <v>23642.592273581566</v>
      </c>
      <c r="V318">
        <f t="shared" si="75"/>
        <v>5532409.5972900186</v>
      </c>
      <c r="W318">
        <f t="shared" si="71"/>
        <v>5444931.1457723267</v>
      </c>
      <c r="X318">
        <f>$F$5-F318</f>
        <v>2443947.8104364015</v>
      </c>
      <c r="Y318">
        <f t="shared" si="72"/>
        <v>7976357.4077264182</v>
      </c>
      <c r="Z318">
        <f>Y318-F318-Q318</f>
        <v>-3135746.9714007787</v>
      </c>
      <c r="AA318">
        <f t="shared" si="76"/>
        <v>-0.39313019854943942</v>
      </c>
      <c r="AB318" t="e">
        <f>#REF!</f>
        <v>#REF!</v>
      </c>
      <c r="AC318">
        <f>$F$5-F318</f>
        <v>2443947.8104364015</v>
      </c>
      <c r="AD318" t="e">
        <f>AB318*P318</f>
        <v>#REF!</v>
      </c>
      <c r="AE318">
        <f>P318*$F$4*MAX(AA318,0)</f>
        <v>0</v>
      </c>
      <c r="AF318" s="1" t="e">
        <f>MAX(#REF!*AA318,0)</f>
        <v>#REF!</v>
      </c>
      <c r="AG318" t="e">
        <f t="shared" si="77"/>
        <v>#REF!</v>
      </c>
    </row>
    <row r="319" spans="4:33" x14ac:dyDescent="0.35">
      <c r="D319">
        <v>302</v>
      </c>
      <c r="E319">
        <f t="shared" si="64"/>
        <v>302</v>
      </c>
      <c r="F319">
        <f>F318+AE318</f>
        <v>5556052.1895635985</v>
      </c>
      <c r="G319">
        <f>F319-Q319</f>
        <v>0</v>
      </c>
      <c r="H319">
        <f t="shared" si="65"/>
        <v>0</v>
      </c>
      <c r="I319">
        <f>MAX(G319-P319,0)</f>
        <v>0</v>
      </c>
      <c r="J319">
        <f t="shared" si="66"/>
        <v>0</v>
      </c>
      <c r="K319">
        <f t="shared" si="67"/>
        <v>0</v>
      </c>
      <c r="L319">
        <f>MIN($F$11,K319)</f>
        <v>0</v>
      </c>
      <c r="M319">
        <f>ABS(L319-K319)</f>
        <v>0</v>
      </c>
      <c r="N319">
        <f>IFERROR(M319/G319,0)</f>
        <v>0</v>
      </c>
      <c r="O319">
        <f t="shared" si="68"/>
        <v>1</v>
      </c>
      <c r="P319">
        <f>IF(E319&gt;$F$6,VLOOKUP(E319-$F$6,E$17:G$558,3,FALSE),0)</f>
        <v>0</v>
      </c>
      <c r="Q319">
        <f>IF(E319&gt;$F$7,VLOOKUP(E319-$F$7,E$17:F$558,2,FALSE),0)</f>
        <v>5556052.1895635985</v>
      </c>
      <c r="R319">
        <f t="shared" si="73"/>
        <v>0</v>
      </c>
      <c r="S319">
        <f t="shared" si="69"/>
        <v>0</v>
      </c>
      <c r="T319">
        <f t="shared" si="70"/>
        <v>0</v>
      </c>
      <c r="U319">
        <f t="shared" si="74"/>
        <v>23642.592273581566</v>
      </c>
      <c r="V319">
        <f t="shared" si="75"/>
        <v>5532409.5972900186</v>
      </c>
      <c r="W319">
        <f t="shared" si="71"/>
        <v>5444931.1457723267</v>
      </c>
      <c r="X319">
        <f>$F$5-F319</f>
        <v>2443947.8104364015</v>
      </c>
      <c r="Y319">
        <f t="shared" si="72"/>
        <v>7976357.4077264182</v>
      </c>
      <c r="Z319">
        <f>Y319-F319-Q319</f>
        <v>-3135746.9714007787</v>
      </c>
      <c r="AA319">
        <f t="shared" si="76"/>
        <v>-0.39313019854943942</v>
      </c>
      <c r="AB319" t="e">
        <f>#REF!</f>
        <v>#REF!</v>
      </c>
      <c r="AC319">
        <f>$F$5-F319</f>
        <v>2443947.8104364015</v>
      </c>
      <c r="AD319" t="e">
        <f>AB319*P319</f>
        <v>#REF!</v>
      </c>
      <c r="AE319">
        <f>P319*$F$4*MAX(AA319,0)</f>
        <v>0</v>
      </c>
      <c r="AF319" s="1" t="e">
        <f>MAX(#REF!*AA319,0)</f>
        <v>#REF!</v>
      </c>
      <c r="AG319" t="e">
        <f t="shared" si="77"/>
        <v>#REF!</v>
      </c>
    </row>
    <row r="320" spans="4:33" x14ac:dyDescent="0.35">
      <c r="D320">
        <v>303</v>
      </c>
      <c r="E320">
        <f t="shared" si="64"/>
        <v>303</v>
      </c>
      <c r="F320">
        <f>F319+AE319</f>
        <v>5556052.1895635985</v>
      </c>
      <c r="G320">
        <f>F320-Q320</f>
        <v>0</v>
      </c>
      <c r="H320">
        <f t="shared" si="65"/>
        <v>0</v>
      </c>
      <c r="I320">
        <f>MAX(G320-P320,0)</f>
        <v>0</v>
      </c>
      <c r="J320">
        <f t="shared" si="66"/>
        <v>0</v>
      </c>
      <c r="K320">
        <f t="shared" si="67"/>
        <v>0</v>
      </c>
      <c r="L320">
        <f>MIN($F$11,K320)</f>
        <v>0</v>
      </c>
      <c r="M320">
        <f>ABS(L320-K320)</f>
        <v>0</v>
      </c>
      <c r="N320">
        <f>IFERROR(M320/G320,0)</f>
        <v>0</v>
      </c>
      <c r="O320">
        <f t="shared" si="68"/>
        <v>1</v>
      </c>
      <c r="P320">
        <f>IF(E320&gt;$F$6,VLOOKUP(E320-$F$6,E$17:G$558,3,FALSE),0)</f>
        <v>0</v>
      </c>
      <c r="Q320">
        <f>IF(E320&gt;$F$7,VLOOKUP(E320-$F$7,E$17:F$558,2,FALSE),0)</f>
        <v>5556052.1895635985</v>
      </c>
      <c r="R320">
        <f t="shared" si="73"/>
        <v>0</v>
      </c>
      <c r="S320">
        <f t="shared" si="69"/>
        <v>0</v>
      </c>
      <c r="T320">
        <f t="shared" si="70"/>
        <v>0</v>
      </c>
      <c r="U320">
        <f t="shared" si="74"/>
        <v>23642.592273581566</v>
      </c>
      <c r="V320">
        <f t="shared" si="75"/>
        <v>5532409.5972900186</v>
      </c>
      <c r="W320">
        <f t="shared" si="71"/>
        <v>5444931.1457723267</v>
      </c>
      <c r="X320">
        <f>$F$5-F320</f>
        <v>2443947.8104364015</v>
      </c>
      <c r="Y320">
        <f t="shared" si="72"/>
        <v>7976357.4077264182</v>
      </c>
      <c r="Z320">
        <f>Y320-F320-Q320</f>
        <v>-3135746.9714007787</v>
      </c>
      <c r="AA320">
        <f t="shared" si="76"/>
        <v>-0.39313019854943942</v>
      </c>
      <c r="AB320" t="e">
        <f>#REF!</f>
        <v>#REF!</v>
      </c>
      <c r="AC320">
        <f>$F$5-F320</f>
        <v>2443947.8104364015</v>
      </c>
      <c r="AD320" t="e">
        <f>AB320*P320</f>
        <v>#REF!</v>
      </c>
      <c r="AE320">
        <f>P320*$F$4*MAX(AA320,0)</f>
        <v>0</v>
      </c>
      <c r="AF320" s="1" t="e">
        <f>MAX(#REF!*AA320,0)</f>
        <v>#REF!</v>
      </c>
      <c r="AG320" t="e">
        <f t="shared" si="77"/>
        <v>#REF!</v>
      </c>
    </row>
    <row r="321" spans="4:33" x14ac:dyDescent="0.35">
      <c r="D321">
        <v>304</v>
      </c>
      <c r="E321">
        <f t="shared" si="64"/>
        <v>304</v>
      </c>
      <c r="F321">
        <f>F320+AE320</f>
        <v>5556052.1895635985</v>
      </c>
      <c r="G321">
        <f>F321-Q321</f>
        <v>0</v>
      </c>
      <c r="H321">
        <f t="shared" si="65"/>
        <v>0</v>
      </c>
      <c r="I321">
        <f>MAX(G321-P321,0)</f>
        <v>0</v>
      </c>
      <c r="J321">
        <f t="shared" si="66"/>
        <v>0</v>
      </c>
      <c r="K321">
        <f t="shared" si="67"/>
        <v>0</v>
      </c>
      <c r="L321">
        <f>MIN($F$11,K321)</f>
        <v>0</v>
      </c>
      <c r="M321">
        <f>ABS(L321-K321)</f>
        <v>0</v>
      </c>
      <c r="N321">
        <f>IFERROR(M321/G321,0)</f>
        <v>0</v>
      </c>
      <c r="O321">
        <f t="shared" si="68"/>
        <v>1</v>
      </c>
      <c r="P321">
        <f>IF(E321&gt;$F$6,VLOOKUP(E321-$F$6,E$17:G$558,3,FALSE),0)</f>
        <v>0</v>
      </c>
      <c r="Q321">
        <f>IF(E321&gt;$F$7,VLOOKUP(E321-$F$7,E$17:F$558,2,FALSE),0)</f>
        <v>5556052.1895635985</v>
      </c>
      <c r="R321">
        <f t="shared" si="73"/>
        <v>0</v>
      </c>
      <c r="S321">
        <f t="shared" si="69"/>
        <v>0</v>
      </c>
      <c r="T321">
        <f t="shared" si="70"/>
        <v>0</v>
      </c>
      <c r="U321">
        <f t="shared" si="74"/>
        <v>23642.592273581566</v>
      </c>
      <c r="V321">
        <f t="shared" si="75"/>
        <v>5532409.5972900186</v>
      </c>
      <c r="W321">
        <f t="shared" si="71"/>
        <v>5444931.1457723267</v>
      </c>
      <c r="X321">
        <f>$F$5-F321</f>
        <v>2443947.8104364015</v>
      </c>
      <c r="Y321">
        <f t="shared" si="72"/>
        <v>7976357.4077264182</v>
      </c>
      <c r="Z321">
        <f>Y321-F321-Q321</f>
        <v>-3135746.9714007787</v>
      </c>
      <c r="AA321">
        <f t="shared" si="76"/>
        <v>-0.39313019854943942</v>
      </c>
      <c r="AB321" t="e">
        <f>#REF!</f>
        <v>#REF!</v>
      </c>
      <c r="AC321">
        <f>$F$5-F321</f>
        <v>2443947.8104364015</v>
      </c>
      <c r="AD321" t="e">
        <f>AB321*P321</f>
        <v>#REF!</v>
      </c>
      <c r="AE321">
        <f>P321*$F$4*MAX(AA321,0)</f>
        <v>0</v>
      </c>
      <c r="AF321" s="1" t="e">
        <f>MAX(#REF!*AA321,0)</f>
        <v>#REF!</v>
      </c>
      <c r="AG321" t="e">
        <f t="shared" si="77"/>
        <v>#REF!</v>
      </c>
    </row>
    <row r="322" spans="4:33" x14ac:dyDescent="0.35">
      <c r="D322">
        <v>305</v>
      </c>
      <c r="E322">
        <f t="shared" si="64"/>
        <v>305</v>
      </c>
      <c r="F322">
        <f>F321+AE321</f>
        <v>5556052.1895635985</v>
      </c>
      <c r="G322">
        <f>F322-Q322</f>
        <v>0</v>
      </c>
      <c r="H322">
        <f t="shared" si="65"/>
        <v>0</v>
      </c>
      <c r="I322">
        <f>MAX(G322-P322,0)</f>
        <v>0</v>
      </c>
      <c r="J322">
        <f t="shared" si="66"/>
        <v>0</v>
      </c>
      <c r="K322">
        <f t="shared" si="67"/>
        <v>0</v>
      </c>
      <c r="L322">
        <f>MIN($F$11,K322)</f>
        <v>0</v>
      </c>
      <c r="M322">
        <f>ABS(L322-K322)</f>
        <v>0</v>
      </c>
      <c r="N322">
        <f>IFERROR(M322/G322,0)</f>
        <v>0</v>
      </c>
      <c r="O322">
        <f t="shared" si="68"/>
        <v>1</v>
      </c>
      <c r="P322">
        <f>IF(E322&gt;$F$6,VLOOKUP(E322-$F$6,E$17:G$558,3,FALSE),0)</f>
        <v>0</v>
      </c>
      <c r="Q322">
        <f>IF(E322&gt;$F$7,VLOOKUP(E322-$F$7,E$17:F$558,2,FALSE),0)</f>
        <v>5556052.1895635985</v>
      </c>
      <c r="R322">
        <f t="shared" si="73"/>
        <v>0</v>
      </c>
      <c r="S322">
        <f t="shared" si="69"/>
        <v>0</v>
      </c>
      <c r="T322">
        <f t="shared" si="70"/>
        <v>0</v>
      </c>
      <c r="U322">
        <f t="shared" si="74"/>
        <v>23642.592273581566</v>
      </c>
      <c r="V322">
        <f t="shared" si="75"/>
        <v>5532409.5972900186</v>
      </c>
      <c r="W322">
        <f t="shared" si="71"/>
        <v>5444931.1457723267</v>
      </c>
      <c r="X322">
        <f>$F$5-F322</f>
        <v>2443947.8104364015</v>
      </c>
      <c r="Y322">
        <f t="shared" si="72"/>
        <v>7976357.4077264182</v>
      </c>
      <c r="Z322">
        <f>Y322-F322-Q322</f>
        <v>-3135746.9714007787</v>
      </c>
      <c r="AA322">
        <f t="shared" si="76"/>
        <v>-0.39313019854943942</v>
      </c>
      <c r="AB322" t="e">
        <f>#REF!</f>
        <v>#REF!</v>
      </c>
      <c r="AC322">
        <f>$F$5-F322</f>
        <v>2443947.8104364015</v>
      </c>
      <c r="AD322" t="e">
        <f>AB322*P322</f>
        <v>#REF!</v>
      </c>
      <c r="AE322">
        <f>P322*$F$4*MAX(AA322,0)</f>
        <v>0</v>
      </c>
      <c r="AF322" s="1" t="e">
        <f>MAX(#REF!*AA322,0)</f>
        <v>#REF!</v>
      </c>
      <c r="AG322" t="e">
        <f t="shared" si="77"/>
        <v>#REF!</v>
      </c>
    </row>
    <row r="323" spans="4:33" x14ac:dyDescent="0.35">
      <c r="D323">
        <v>306</v>
      </c>
      <c r="E323">
        <f t="shared" si="64"/>
        <v>306</v>
      </c>
      <c r="F323">
        <f>F322+AE322</f>
        <v>5556052.1895635985</v>
      </c>
      <c r="G323">
        <f>F323-Q323</f>
        <v>0</v>
      </c>
      <c r="H323">
        <f t="shared" si="65"/>
        <v>0</v>
      </c>
      <c r="I323">
        <f>MAX(G323-P323,0)</f>
        <v>0</v>
      </c>
      <c r="J323">
        <f t="shared" si="66"/>
        <v>0</v>
      </c>
      <c r="K323">
        <f t="shared" si="67"/>
        <v>0</v>
      </c>
      <c r="L323">
        <f>MIN($F$11,K323)</f>
        <v>0</v>
      </c>
      <c r="M323">
        <f>ABS(L323-K323)</f>
        <v>0</v>
      </c>
      <c r="N323">
        <f>IFERROR(M323/G323,0)</f>
        <v>0</v>
      </c>
      <c r="O323">
        <f t="shared" si="68"/>
        <v>1</v>
      </c>
      <c r="P323">
        <f>IF(E323&gt;$F$6,VLOOKUP(E323-$F$6,E$17:G$558,3,FALSE),0)</f>
        <v>0</v>
      </c>
      <c r="Q323">
        <f>IF(E323&gt;$F$7,VLOOKUP(E323-$F$7,E$17:F$558,2,FALSE),0)</f>
        <v>5556052.1895635985</v>
      </c>
      <c r="R323">
        <f t="shared" si="73"/>
        <v>0</v>
      </c>
      <c r="S323">
        <f t="shared" si="69"/>
        <v>0</v>
      </c>
      <c r="T323">
        <f t="shared" si="70"/>
        <v>0</v>
      </c>
      <c r="U323">
        <f t="shared" si="74"/>
        <v>23642.592273581566</v>
      </c>
      <c r="V323">
        <f t="shared" si="75"/>
        <v>5532409.5972900186</v>
      </c>
      <c r="W323">
        <f t="shared" si="71"/>
        <v>5444931.1457723267</v>
      </c>
      <c r="X323">
        <f>$F$5-F323</f>
        <v>2443947.8104364015</v>
      </c>
      <c r="Y323">
        <f t="shared" si="72"/>
        <v>7976357.4077264182</v>
      </c>
      <c r="Z323">
        <f>Y323-F323-Q323</f>
        <v>-3135746.9714007787</v>
      </c>
      <c r="AA323">
        <f t="shared" si="76"/>
        <v>-0.39313019854943942</v>
      </c>
      <c r="AB323" t="e">
        <f>#REF!</f>
        <v>#REF!</v>
      </c>
      <c r="AC323">
        <f>$F$5-F323</f>
        <v>2443947.8104364015</v>
      </c>
      <c r="AD323" t="e">
        <f>AB323*P323</f>
        <v>#REF!</v>
      </c>
      <c r="AE323">
        <f>P323*$F$4*MAX(AA323,0)</f>
        <v>0</v>
      </c>
      <c r="AF323" s="1" t="e">
        <f>MAX(#REF!*AA323,0)</f>
        <v>#REF!</v>
      </c>
      <c r="AG323" t="e">
        <f t="shared" si="77"/>
        <v>#REF!</v>
      </c>
    </row>
    <row r="324" spans="4:33" x14ac:dyDescent="0.35">
      <c r="D324">
        <v>307</v>
      </c>
      <c r="E324">
        <f t="shared" si="64"/>
        <v>307</v>
      </c>
      <c r="F324">
        <f>F323+AE323</f>
        <v>5556052.1895635985</v>
      </c>
      <c r="G324">
        <f>F324-Q324</f>
        <v>0</v>
      </c>
      <c r="H324">
        <f t="shared" si="65"/>
        <v>0</v>
      </c>
      <c r="I324">
        <f>MAX(G324-P324,0)</f>
        <v>0</v>
      </c>
      <c r="J324">
        <f t="shared" si="66"/>
        <v>0</v>
      </c>
      <c r="K324">
        <f t="shared" si="67"/>
        <v>0</v>
      </c>
      <c r="L324">
        <f>MIN($F$11,K324)</f>
        <v>0</v>
      </c>
      <c r="M324">
        <f>ABS(L324-K324)</f>
        <v>0</v>
      </c>
      <c r="N324">
        <f>IFERROR(M324/G324,0)</f>
        <v>0</v>
      </c>
      <c r="O324">
        <f t="shared" si="68"/>
        <v>1</v>
      </c>
      <c r="P324">
        <f>IF(E324&gt;$F$6,VLOOKUP(E324-$F$6,E$17:G$558,3,FALSE),0)</f>
        <v>0</v>
      </c>
      <c r="Q324">
        <f>IF(E324&gt;$F$7,VLOOKUP(E324-$F$7,E$17:F$558,2,FALSE),0)</f>
        <v>5556052.1895635985</v>
      </c>
      <c r="R324">
        <f t="shared" si="73"/>
        <v>0</v>
      </c>
      <c r="S324">
        <f t="shared" si="69"/>
        <v>0</v>
      </c>
      <c r="T324">
        <f t="shared" si="70"/>
        <v>0</v>
      </c>
      <c r="U324">
        <f t="shared" si="74"/>
        <v>23642.592273581566</v>
      </c>
      <c r="V324">
        <f t="shared" si="75"/>
        <v>5532409.5972900186</v>
      </c>
      <c r="W324">
        <f t="shared" si="71"/>
        <v>5444931.1457723267</v>
      </c>
      <c r="X324">
        <f>$F$5-F324</f>
        <v>2443947.8104364015</v>
      </c>
      <c r="Y324">
        <f t="shared" si="72"/>
        <v>7976357.4077264182</v>
      </c>
      <c r="Z324">
        <f>Y324-F324-Q324</f>
        <v>-3135746.9714007787</v>
      </c>
      <c r="AA324">
        <f t="shared" si="76"/>
        <v>-0.39313019854943942</v>
      </c>
      <c r="AB324" t="e">
        <f>#REF!</f>
        <v>#REF!</v>
      </c>
      <c r="AC324">
        <f>$F$5-F324</f>
        <v>2443947.8104364015</v>
      </c>
      <c r="AD324" t="e">
        <f>AB324*P324</f>
        <v>#REF!</v>
      </c>
      <c r="AE324">
        <f>P324*$F$4*MAX(AA324,0)</f>
        <v>0</v>
      </c>
      <c r="AF324" s="1" t="e">
        <f>MAX(#REF!*AA324,0)</f>
        <v>#REF!</v>
      </c>
      <c r="AG324" t="e">
        <f t="shared" si="77"/>
        <v>#REF!</v>
      </c>
    </row>
    <row r="325" spans="4:33" x14ac:dyDescent="0.35">
      <c r="D325">
        <v>308</v>
      </c>
      <c r="E325">
        <f t="shared" si="64"/>
        <v>308</v>
      </c>
      <c r="F325">
        <f>F324+AE324</f>
        <v>5556052.1895635985</v>
      </c>
      <c r="G325">
        <f>F325-Q325</f>
        <v>0</v>
      </c>
      <c r="H325">
        <f t="shared" si="65"/>
        <v>0</v>
      </c>
      <c r="I325">
        <f>MAX(G325-P325,0)</f>
        <v>0</v>
      </c>
      <c r="J325">
        <f t="shared" si="66"/>
        <v>0</v>
      </c>
      <c r="K325">
        <f t="shared" si="67"/>
        <v>0</v>
      </c>
      <c r="L325">
        <f>MIN($F$11,K325)</f>
        <v>0</v>
      </c>
      <c r="M325">
        <f>ABS(L325-K325)</f>
        <v>0</v>
      </c>
      <c r="N325">
        <f>IFERROR(M325/G325,0)</f>
        <v>0</v>
      </c>
      <c r="O325">
        <f t="shared" si="68"/>
        <v>1</v>
      </c>
      <c r="P325">
        <f>IF(E325&gt;$F$6,VLOOKUP(E325-$F$6,E$17:G$558,3,FALSE),0)</f>
        <v>0</v>
      </c>
      <c r="Q325">
        <f>IF(E325&gt;$F$7,VLOOKUP(E325-$F$7,E$17:F$558,2,FALSE),0)</f>
        <v>5556052.1895635985</v>
      </c>
      <c r="R325">
        <f t="shared" si="73"/>
        <v>0</v>
      </c>
      <c r="S325">
        <f t="shared" si="69"/>
        <v>0</v>
      </c>
      <c r="T325">
        <f t="shared" si="70"/>
        <v>0</v>
      </c>
      <c r="U325">
        <f t="shared" si="74"/>
        <v>23642.592273581566</v>
      </c>
      <c r="V325">
        <f t="shared" si="75"/>
        <v>5532409.5972900186</v>
      </c>
      <c r="W325">
        <f t="shared" si="71"/>
        <v>5444931.1457723267</v>
      </c>
      <c r="X325">
        <f>$F$5-F325</f>
        <v>2443947.8104364015</v>
      </c>
      <c r="Y325">
        <f t="shared" si="72"/>
        <v>7976357.4077264182</v>
      </c>
      <c r="Z325">
        <f>Y325-F325-Q325</f>
        <v>-3135746.9714007787</v>
      </c>
      <c r="AA325">
        <f t="shared" si="76"/>
        <v>-0.39313019854943942</v>
      </c>
      <c r="AB325" t="e">
        <f>#REF!</f>
        <v>#REF!</v>
      </c>
      <c r="AC325">
        <f>$F$5-F325</f>
        <v>2443947.8104364015</v>
      </c>
      <c r="AD325" t="e">
        <f>AB325*P325</f>
        <v>#REF!</v>
      </c>
      <c r="AE325">
        <f>P325*$F$4*MAX(AA325,0)</f>
        <v>0</v>
      </c>
      <c r="AF325" s="1" t="e">
        <f>MAX(#REF!*AA325,0)</f>
        <v>#REF!</v>
      </c>
      <c r="AG325" t="e">
        <f t="shared" si="77"/>
        <v>#REF!</v>
      </c>
    </row>
    <row r="326" spans="4:33" x14ac:dyDescent="0.35">
      <c r="D326">
        <v>309</v>
      </c>
      <c r="E326">
        <f t="shared" si="64"/>
        <v>309</v>
      </c>
      <c r="F326">
        <f>F325+AE325</f>
        <v>5556052.1895635985</v>
      </c>
      <c r="G326">
        <f>F326-Q326</f>
        <v>0</v>
      </c>
      <c r="H326">
        <f t="shared" si="65"/>
        <v>0</v>
      </c>
      <c r="I326">
        <f>MAX(G326-P326,0)</f>
        <v>0</v>
      </c>
      <c r="J326">
        <f t="shared" si="66"/>
        <v>0</v>
      </c>
      <c r="K326">
        <f t="shared" si="67"/>
        <v>0</v>
      </c>
      <c r="L326">
        <f>MIN($F$11,K326)</f>
        <v>0</v>
      </c>
      <c r="M326">
        <f>ABS(L326-K326)</f>
        <v>0</v>
      </c>
      <c r="N326">
        <f>IFERROR(M326/G326,0)</f>
        <v>0</v>
      </c>
      <c r="O326">
        <f t="shared" si="68"/>
        <v>1</v>
      </c>
      <c r="P326">
        <f>IF(E326&gt;$F$6,VLOOKUP(E326-$F$6,E$17:G$558,3,FALSE),0)</f>
        <v>0</v>
      </c>
      <c r="Q326">
        <f>IF(E326&gt;$F$7,VLOOKUP(E326-$F$7,E$17:F$558,2,FALSE),0)</f>
        <v>5556052.1895635985</v>
      </c>
      <c r="R326">
        <f t="shared" si="73"/>
        <v>0</v>
      </c>
      <c r="S326">
        <f t="shared" si="69"/>
        <v>0</v>
      </c>
      <c r="T326">
        <f t="shared" si="70"/>
        <v>0</v>
      </c>
      <c r="U326">
        <f t="shared" si="74"/>
        <v>23642.592273581566</v>
      </c>
      <c r="V326">
        <f t="shared" si="75"/>
        <v>5532409.5972900186</v>
      </c>
      <c r="W326">
        <f t="shared" si="71"/>
        <v>5444931.1457723267</v>
      </c>
      <c r="X326">
        <f>$F$5-F326</f>
        <v>2443947.8104364015</v>
      </c>
      <c r="Y326">
        <f t="shared" si="72"/>
        <v>7976357.4077264182</v>
      </c>
      <c r="Z326">
        <f>Y326-F326-Q326</f>
        <v>-3135746.9714007787</v>
      </c>
      <c r="AA326">
        <f t="shared" si="76"/>
        <v>-0.39313019854943942</v>
      </c>
      <c r="AB326" t="e">
        <f>#REF!</f>
        <v>#REF!</v>
      </c>
      <c r="AC326">
        <f>$F$5-F326</f>
        <v>2443947.8104364015</v>
      </c>
      <c r="AD326" t="e">
        <f>AB326*P326</f>
        <v>#REF!</v>
      </c>
      <c r="AE326">
        <f>P326*$F$4*MAX(AA326,0)</f>
        <v>0</v>
      </c>
      <c r="AF326" s="1" t="e">
        <f>MAX(#REF!*AA326,0)</f>
        <v>#REF!</v>
      </c>
      <c r="AG326" t="e">
        <f t="shared" si="77"/>
        <v>#REF!</v>
      </c>
    </row>
    <row r="327" spans="4:33" x14ac:dyDescent="0.35">
      <c r="D327">
        <v>310</v>
      </c>
      <c r="E327">
        <f t="shared" si="64"/>
        <v>310</v>
      </c>
      <c r="F327">
        <f>F326+AE326</f>
        <v>5556052.1895635985</v>
      </c>
      <c r="G327">
        <f>F327-Q327</f>
        <v>0</v>
      </c>
      <c r="H327">
        <f t="shared" si="65"/>
        <v>0</v>
      </c>
      <c r="I327">
        <f>MAX(G327-P327,0)</f>
        <v>0</v>
      </c>
      <c r="J327">
        <f t="shared" si="66"/>
        <v>0</v>
      </c>
      <c r="K327">
        <f t="shared" si="67"/>
        <v>0</v>
      </c>
      <c r="L327">
        <f>MIN($F$11,K327)</f>
        <v>0</v>
      </c>
      <c r="M327">
        <f>ABS(L327-K327)</f>
        <v>0</v>
      </c>
      <c r="N327">
        <f>IFERROR(M327/G327,0)</f>
        <v>0</v>
      </c>
      <c r="O327">
        <f t="shared" si="68"/>
        <v>1</v>
      </c>
      <c r="P327">
        <f>IF(E327&gt;$F$6,VLOOKUP(E327-$F$6,E$17:G$558,3,FALSE),0)</f>
        <v>0</v>
      </c>
      <c r="Q327">
        <f>IF(E327&gt;$F$7,VLOOKUP(E327-$F$7,E$17:F$558,2,FALSE),0)</f>
        <v>5556052.1895635985</v>
      </c>
      <c r="R327">
        <f t="shared" si="73"/>
        <v>0</v>
      </c>
      <c r="S327">
        <f t="shared" si="69"/>
        <v>0</v>
      </c>
      <c r="T327">
        <f t="shared" si="70"/>
        <v>0</v>
      </c>
      <c r="U327">
        <f t="shared" si="74"/>
        <v>23642.592273581566</v>
      </c>
      <c r="V327">
        <f t="shared" si="75"/>
        <v>5532409.5972900186</v>
      </c>
      <c r="W327">
        <f t="shared" si="71"/>
        <v>5444931.1457723267</v>
      </c>
      <c r="X327">
        <f>$F$5-F327</f>
        <v>2443947.8104364015</v>
      </c>
      <c r="Y327">
        <f t="shared" si="72"/>
        <v>7976357.4077264182</v>
      </c>
      <c r="Z327">
        <f>Y327-F327-Q327</f>
        <v>-3135746.9714007787</v>
      </c>
      <c r="AA327">
        <f t="shared" si="76"/>
        <v>-0.39313019854943942</v>
      </c>
      <c r="AB327" t="e">
        <f>#REF!</f>
        <v>#REF!</v>
      </c>
      <c r="AC327">
        <f>$F$5-F327</f>
        <v>2443947.8104364015</v>
      </c>
      <c r="AD327" t="e">
        <f>AB327*P327</f>
        <v>#REF!</v>
      </c>
      <c r="AE327">
        <f>P327*$F$4*MAX(AA327,0)</f>
        <v>0</v>
      </c>
      <c r="AF327" s="1" t="e">
        <f>MAX(#REF!*AA327,0)</f>
        <v>#REF!</v>
      </c>
      <c r="AG327" t="e">
        <f t="shared" si="77"/>
        <v>#REF!</v>
      </c>
    </row>
    <row r="328" spans="4:33" x14ac:dyDescent="0.35">
      <c r="D328">
        <v>311</v>
      </c>
      <c r="E328">
        <f t="shared" si="64"/>
        <v>311</v>
      </c>
      <c r="F328">
        <f>F327+AE327</f>
        <v>5556052.1895635985</v>
      </c>
      <c r="G328">
        <f>F328-Q328</f>
        <v>0</v>
      </c>
      <c r="H328">
        <f t="shared" si="65"/>
        <v>0</v>
      </c>
      <c r="I328">
        <f>MAX(G328-P328,0)</f>
        <v>0</v>
      </c>
      <c r="J328">
        <f t="shared" si="66"/>
        <v>0</v>
      </c>
      <c r="K328">
        <f t="shared" si="67"/>
        <v>0</v>
      </c>
      <c r="L328">
        <f>MIN($F$11,K328)</f>
        <v>0</v>
      </c>
      <c r="M328">
        <f>ABS(L328-K328)</f>
        <v>0</v>
      </c>
      <c r="N328">
        <f>IFERROR(M328/G328,0)</f>
        <v>0</v>
      </c>
      <c r="O328">
        <f t="shared" si="68"/>
        <v>1</v>
      </c>
      <c r="P328">
        <f>IF(E328&gt;$F$6,VLOOKUP(E328-$F$6,E$17:G$558,3,FALSE),0)</f>
        <v>0</v>
      </c>
      <c r="Q328">
        <f>IF(E328&gt;$F$7,VLOOKUP(E328-$F$7,E$17:F$558,2,FALSE),0)</f>
        <v>5556052.1895635985</v>
      </c>
      <c r="R328">
        <f t="shared" si="73"/>
        <v>0</v>
      </c>
      <c r="S328">
        <f t="shared" si="69"/>
        <v>0</v>
      </c>
      <c r="T328">
        <f t="shared" si="70"/>
        <v>0</v>
      </c>
      <c r="U328">
        <f t="shared" si="74"/>
        <v>23642.592273581566</v>
      </c>
      <c r="V328">
        <f t="shared" si="75"/>
        <v>5532409.5972900186</v>
      </c>
      <c r="W328">
        <f t="shared" si="71"/>
        <v>5444931.1457723267</v>
      </c>
      <c r="X328">
        <f>$F$5-F328</f>
        <v>2443947.8104364015</v>
      </c>
      <c r="Y328">
        <f t="shared" si="72"/>
        <v>7976357.4077264182</v>
      </c>
      <c r="Z328">
        <f>Y328-F328-Q328</f>
        <v>-3135746.9714007787</v>
      </c>
      <c r="AA328">
        <f t="shared" si="76"/>
        <v>-0.39313019854943942</v>
      </c>
      <c r="AB328" t="e">
        <f>#REF!</f>
        <v>#REF!</v>
      </c>
      <c r="AC328">
        <f>$F$5-F328</f>
        <v>2443947.8104364015</v>
      </c>
      <c r="AD328" t="e">
        <f>AB328*P328</f>
        <v>#REF!</v>
      </c>
      <c r="AE328">
        <f>P328*$F$4*MAX(AA328,0)</f>
        <v>0</v>
      </c>
      <c r="AF328" s="1" t="e">
        <f>MAX(#REF!*AA328,0)</f>
        <v>#REF!</v>
      </c>
      <c r="AG328" t="e">
        <f t="shared" si="77"/>
        <v>#REF!</v>
      </c>
    </row>
    <row r="329" spans="4:33" x14ac:dyDescent="0.35">
      <c r="D329">
        <v>312</v>
      </c>
      <c r="E329">
        <f t="shared" si="64"/>
        <v>312</v>
      </c>
      <c r="F329">
        <f>F328+AE328</f>
        <v>5556052.1895635985</v>
      </c>
      <c r="G329">
        <f>F329-Q329</f>
        <v>0</v>
      </c>
      <c r="H329">
        <f t="shared" si="65"/>
        <v>0</v>
      </c>
      <c r="I329">
        <f>MAX(G329-P329,0)</f>
        <v>0</v>
      </c>
      <c r="J329">
        <f t="shared" si="66"/>
        <v>0</v>
      </c>
      <c r="K329">
        <f t="shared" si="67"/>
        <v>0</v>
      </c>
      <c r="L329">
        <f>MIN($F$11,K329)</f>
        <v>0</v>
      </c>
      <c r="M329">
        <f>ABS(L329-K329)</f>
        <v>0</v>
      </c>
      <c r="N329">
        <f>IFERROR(M329/G329,0)</f>
        <v>0</v>
      </c>
      <c r="O329">
        <f t="shared" si="68"/>
        <v>1</v>
      </c>
      <c r="P329">
        <f>IF(E329&gt;$F$6,VLOOKUP(E329-$F$6,E$17:G$558,3,FALSE),0)</f>
        <v>0</v>
      </c>
      <c r="Q329">
        <f>IF(E329&gt;$F$7,VLOOKUP(E329-$F$7,E$17:F$558,2,FALSE),0)</f>
        <v>5556052.1895635985</v>
      </c>
      <c r="R329">
        <f t="shared" si="73"/>
        <v>0</v>
      </c>
      <c r="S329">
        <f t="shared" si="69"/>
        <v>0</v>
      </c>
      <c r="T329">
        <f t="shared" si="70"/>
        <v>0</v>
      </c>
      <c r="U329">
        <f t="shared" si="74"/>
        <v>23642.592273581566</v>
      </c>
      <c r="V329">
        <f t="shared" si="75"/>
        <v>5532409.5972900186</v>
      </c>
      <c r="W329">
        <f t="shared" si="71"/>
        <v>5444931.1457723267</v>
      </c>
      <c r="X329">
        <f>$F$5-F329</f>
        <v>2443947.8104364015</v>
      </c>
      <c r="Y329">
        <f t="shared" si="72"/>
        <v>7976357.4077264182</v>
      </c>
      <c r="Z329">
        <f>Y329-F329-Q329</f>
        <v>-3135746.9714007787</v>
      </c>
      <c r="AA329">
        <f t="shared" si="76"/>
        <v>-0.39313019854943942</v>
      </c>
      <c r="AB329" t="e">
        <f>#REF!</f>
        <v>#REF!</v>
      </c>
      <c r="AC329">
        <f>$F$5-F329</f>
        <v>2443947.8104364015</v>
      </c>
      <c r="AD329" t="e">
        <f>AB329*P329</f>
        <v>#REF!</v>
      </c>
      <c r="AE329">
        <f>P329*$F$4*MAX(AA329,0)</f>
        <v>0</v>
      </c>
      <c r="AF329" s="1" t="e">
        <f>MAX(#REF!*AA329,0)</f>
        <v>#REF!</v>
      </c>
      <c r="AG329" t="e">
        <f t="shared" si="77"/>
        <v>#REF!</v>
      </c>
    </row>
    <row r="330" spans="4:33" x14ac:dyDescent="0.35">
      <c r="D330">
        <v>313</v>
      </c>
      <c r="E330">
        <f t="shared" si="64"/>
        <v>313</v>
      </c>
      <c r="F330">
        <f>F329+AE329</f>
        <v>5556052.1895635985</v>
      </c>
      <c r="G330">
        <f>F330-Q330</f>
        <v>0</v>
      </c>
      <c r="H330">
        <f t="shared" si="65"/>
        <v>0</v>
      </c>
      <c r="I330">
        <f>MAX(G330-P330,0)</f>
        <v>0</v>
      </c>
      <c r="J330">
        <f t="shared" si="66"/>
        <v>0</v>
      </c>
      <c r="K330">
        <f t="shared" si="67"/>
        <v>0</v>
      </c>
      <c r="L330">
        <f>MIN($F$11,K330)</f>
        <v>0</v>
      </c>
      <c r="M330">
        <f>ABS(L330-K330)</f>
        <v>0</v>
      </c>
      <c r="N330">
        <f>IFERROR(M330/G330,0)</f>
        <v>0</v>
      </c>
      <c r="O330">
        <f t="shared" si="68"/>
        <v>1</v>
      </c>
      <c r="P330">
        <f>IF(E330&gt;$F$6,VLOOKUP(E330-$F$6,E$17:G$558,3,FALSE),0)</f>
        <v>0</v>
      </c>
      <c r="Q330">
        <f>IF(E330&gt;$F$7,VLOOKUP(E330-$F$7,E$17:F$558,2,FALSE),0)</f>
        <v>5556052.1895635985</v>
      </c>
      <c r="R330">
        <f t="shared" si="73"/>
        <v>0</v>
      </c>
      <c r="S330">
        <f t="shared" si="69"/>
        <v>0</v>
      </c>
      <c r="T330">
        <f t="shared" si="70"/>
        <v>0</v>
      </c>
      <c r="U330">
        <f t="shared" si="74"/>
        <v>23642.592273581566</v>
      </c>
      <c r="V330">
        <f t="shared" si="75"/>
        <v>5532409.5972900186</v>
      </c>
      <c r="W330">
        <f t="shared" si="71"/>
        <v>5444931.1457723267</v>
      </c>
      <c r="X330">
        <f>$F$5-F330</f>
        <v>2443947.8104364015</v>
      </c>
      <c r="Y330">
        <f t="shared" si="72"/>
        <v>7976357.4077264182</v>
      </c>
      <c r="Z330">
        <f>Y330-F330-Q330</f>
        <v>-3135746.9714007787</v>
      </c>
      <c r="AA330">
        <f t="shared" si="76"/>
        <v>-0.39313019854943942</v>
      </c>
      <c r="AB330" t="e">
        <f>#REF!</f>
        <v>#REF!</v>
      </c>
      <c r="AC330">
        <f>$F$5-F330</f>
        <v>2443947.8104364015</v>
      </c>
      <c r="AD330" t="e">
        <f>AB330*P330</f>
        <v>#REF!</v>
      </c>
      <c r="AE330">
        <f>P330*$F$4*MAX(AA330,0)</f>
        <v>0</v>
      </c>
      <c r="AF330" s="1" t="e">
        <f>MAX(#REF!*AA330,0)</f>
        <v>#REF!</v>
      </c>
      <c r="AG330" t="e">
        <f t="shared" si="77"/>
        <v>#REF!</v>
      </c>
    </row>
    <row r="331" spans="4:33" x14ac:dyDescent="0.35">
      <c r="D331">
        <v>314</v>
      </c>
      <c r="E331">
        <f t="shared" si="64"/>
        <v>314</v>
      </c>
      <c r="F331">
        <f>F330+AE330</f>
        <v>5556052.1895635985</v>
      </c>
      <c r="G331">
        <f>F331-Q331</f>
        <v>0</v>
      </c>
      <c r="H331">
        <f t="shared" si="65"/>
        <v>0</v>
      </c>
      <c r="I331">
        <f>MAX(G331-P331,0)</f>
        <v>0</v>
      </c>
      <c r="J331">
        <f t="shared" si="66"/>
        <v>0</v>
      </c>
      <c r="K331">
        <f t="shared" si="67"/>
        <v>0</v>
      </c>
      <c r="L331">
        <f>MIN($F$11,K331)</f>
        <v>0</v>
      </c>
      <c r="M331">
        <f>ABS(L331-K331)</f>
        <v>0</v>
      </c>
      <c r="N331">
        <f>IFERROR(M331/G331,0)</f>
        <v>0</v>
      </c>
      <c r="O331">
        <f t="shared" si="68"/>
        <v>1</v>
      </c>
      <c r="P331">
        <f>IF(E331&gt;$F$6,VLOOKUP(E331-$F$6,E$17:G$558,3,FALSE),0)</f>
        <v>0</v>
      </c>
      <c r="Q331">
        <f>IF(E331&gt;$F$7,VLOOKUP(E331-$F$7,E$17:F$558,2,FALSE),0)</f>
        <v>5556052.1895635985</v>
      </c>
      <c r="R331">
        <f t="shared" si="73"/>
        <v>0</v>
      </c>
      <c r="S331">
        <f t="shared" si="69"/>
        <v>0</v>
      </c>
      <c r="T331">
        <f t="shared" si="70"/>
        <v>0</v>
      </c>
      <c r="U331">
        <f t="shared" si="74"/>
        <v>23642.592273581566</v>
      </c>
      <c r="V331">
        <f t="shared" si="75"/>
        <v>5532409.5972900186</v>
      </c>
      <c r="W331">
        <f t="shared" si="71"/>
        <v>5444931.1457723267</v>
      </c>
      <c r="X331">
        <f>$F$5-F331</f>
        <v>2443947.8104364015</v>
      </c>
      <c r="Y331">
        <f t="shared" si="72"/>
        <v>7976357.4077264182</v>
      </c>
      <c r="Z331">
        <f>Y331-F331-Q331</f>
        <v>-3135746.9714007787</v>
      </c>
      <c r="AA331">
        <f t="shared" si="76"/>
        <v>-0.39313019854943942</v>
      </c>
      <c r="AB331" t="e">
        <f>#REF!</f>
        <v>#REF!</v>
      </c>
      <c r="AC331">
        <f>$F$5-F331</f>
        <v>2443947.8104364015</v>
      </c>
      <c r="AD331" t="e">
        <f>AB331*P331</f>
        <v>#REF!</v>
      </c>
      <c r="AE331">
        <f>P331*$F$4*MAX(AA331,0)</f>
        <v>0</v>
      </c>
      <c r="AF331" s="1" t="e">
        <f>MAX(#REF!*AA331,0)</f>
        <v>#REF!</v>
      </c>
      <c r="AG331" t="e">
        <f t="shared" si="77"/>
        <v>#REF!</v>
      </c>
    </row>
    <row r="332" spans="4:33" x14ac:dyDescent="0.35">
      <c r="D332">
        <v>315</v>
      </c>
      <c r="E332">
        <f t="shared" si="64"/>
        <v>315</v>
      </c>
      <c r="F332">
        <f>F331+AE331</f>
        <v>5556052.1895635985</v>
      </c>
      <c r="G332">
        <f>F332-Q332</f>
        <v>0</v>
      </c>
      <c r="H332">
        <f t="shared" si="65"/>
        <v>0</v>
      </c>
      <c r="I332">
        <f>MAX(G332-P332,0)</f>
        <v>0</v>
      </c>
      <c r="J332">
        <f t="shared" si="66"/>
        <v>0</v>
      </c>
      <c r="K332">
        <f t="shared" si="67"/>
        <v>0</v>
      </c>
      <c r="L332">
        <f>MIN($F$11,K332)</f>
        <v>0</v>
      </c>
      <c r="M332">
        <f>ABS(L332-K332)</f>
        <v>0</v>
      </c>
      <c r="N332">
        <f>IFERROR(M332/G332,0)</f>
        <v>0</v>
      </c>
      <c r="O332">
        <f t="shared" si="68"/>
        <v>1</v>
      </c>
      <c r="P332">
        <f>IF(E332&gt;$F$6,VLOOKUP(E332-$F$6,E$17:G$558,3,FALSE),0)</f>
        <v>0</v>
      </c>
      <c r="Q332">
        <f>IF(E332&gt;$F$7,VLOOKUP(E332-$F$7,E$17:F$558,2,FALSE),0)</f>
        <v>5556052.1895635985</v>
      </c>
      <c r="R332">
        <f t="shared" si="73"/>
        <v>0</v>
      </c>
      <c r="S332">
        <f t="shared" si="69"/>
        <v>0</v>
      </c>
      <c r="T332">
        <f t="shared" si="70"/>
        <v>0</v>
      </c>
      <c r="U332">
        <f t="shared" si="74"/>
        <v>23642.592273581566</v>
      </c>
      <c r="V332">
        <f t="shared" si="75"/>
        <v>5532409.5972900186</v>
      </c>
      <c r="W332">
        <f t="shared" si="71"/>
        <v>5444931.1457723267</v>
      </c>
      <c r="X332">
        <f>$F$5-F332</f>
        <v>2443947.8104364015</v>
      </c>
      <c r="Y332">
        <f t="shared" si="72"/>
        <v>7976357.4077264182</v>
      </c>
      <c r="Z332">
        <f>Y332-F332-Q332</f>
        <v>-3135746.9714007787</v>
      </c>
      <c r="AA332">
        <f t="shared" si="76"/>
        <v>-0.39313019854943942</v>
      </c>
      <c r="AB332" t="e">
        <f>#REF!</f>
        <v>#REF!</v>
      </c>
      <c r="AC332">
        <f>$F$5-F332</f>
        <v>2443947.8104364015</v>
      </c>
      <c r="AD332" t="e">
        <f>AB332*P332</f>
        <v>#REF!</v>
      </c>
      <c r="AE332">
        <f>P332*$F$4*MAX(AA332,0)</f>
        <v>0</v>
      </c>
      <c r="AF332" s="1" t="e">
        <f>MAX(#REF!*AA332,0)</f>
        <v>#REF!</v>
      </c>
      <c r="AG332" t="e">
        <f t="shared" si="77"/>
        <v>#REF!</v>
      </c>
    </row>
    <row r="333" spans="4:33" x14ac:dyDescent="0.35">
      <c r="D333">
        <v>316</v>
      </c>
      <c r="E333">
        <f t="shared" si="64"/>
        <v>316</v>
      </c>
      <c r="F333">
        <f>F332+AE332</f>
        <v>5556052.1895635985</v>
      </c>
      <c r="G333">
        <f>F333-Q333</f>
        <v>0</v>
      </c>
      <c r="H333">
        <f t="shared" si="65"/>
        <v>0</v>
      </c>
      <c r="I333">
        <f>MAX(G333-P333,0)</f>
        <v>0</v>
      </c>
      <c r="J333">
        <f t="shared" si="66"/>
        <v>0</v>
      </c>
      <c r="K333">
        <f t="shared" si="67"/>
        <v>0</v>
      </c>
      <c r="L333">
        <f>MIN($F$11,K333)</f>
        <v>0</v>
      </c>
      <c r="M333">
        <f>ABS(L333-K333)</f>
        <v>0</v>
      </c>
      <c r="N333">
        <f>IFERROR(M333/G333,0)</f>
        <v>0</v>
      </c>
      <c r="O333">
        <f t="shared" si="68"/>
        <v>1</v>
      </c>
      <c r="P333">
        <f>IF(E333&gt;$F$6,VLOOKUP(E333-$F$6,E$17:G$558,3,FALSE),0)</f>
        <v>0</v>
      </c>
      <c r="Q333">
        <f>IF(E333&gt;$F$7,VLOOKUP(E333-$F$7,E$17:F$558,2,FALSE),0)</f>
        <v>5556052.1895635985</v>
      </c>
      <c r="R333">
        <f t="shared" si="73"/>
        <v>0</v>
      </c>
      <c r="S333">
        <f t="shared" si="69"/>
        <v>0</v>
      </c>
      <c r="T333">
        <f t="shared" si="70"/>
        <v>0</v>
      </c>
      <c r="U333">
        <f t="shared" si="74"/>
        <v>23642.592273581566</v>
      </c>
      <c r="V333">
        <f t="shared" si="75"/>
        <v>5532409.5972900186</v>
      </c>
      <c r="W333">
        <f t="shared" si="71"/>
        <v>5444931.1457723267</v>
      </c>
      <c r="X333">
        <f>$F$5-F333</f>
        <v>2443947.8104364015</v>
      </c>
      <c r="Y333">
        <f t="shared" si="72"/>
        <v>7976357.4077264182</v>
      </c>
      <c r="Z333">
        <f>Y333-F333-Q333</f>
        <v>-3135746.9714007787</v>
      </c>
      <c r="AA333">
        <f t="shared" si="76"/>
        <v>-0.39313019854943942</v>
      </c>
      <c r="AB333" t="e">
        <f>#REF!</f>
        <v>#REF!</v>
      </c>
      <c r="AC333">
        <f>$F$5-F333</f>
        <v>2443947.8104364015</v>
      </c>
      <c r="AD333" t="e">
        <f>AB333*P333</f>
        <v>#REF!</v>
      </c>
      <c r="AE333">
        <f>P333*$F$4*MAX(AA333,0)</f>
        <v>0</v>
      </c>
      <c r="AF333" s="1" t="e">
        <f>MAX(#REF!*AA333,0)</f>
        <v>#REF!</v>
      </c>
      <c r="AG333" t="e">
        <f t="shared" si="77"/>
        <v>#REF!</v>
      </c>
    </row>
    <row r="334" spans="4:33" x14ac:dyDescent="0.35">
      <c r="D334">
        <v>317</v>
      </c>
      <c r="E334">
        <f t="shared" si="64"/>
        <v>317</v>
      </c>
      <c r="F334">
        <f>F333+AE333</f>
        <v>5556052.1895635985</v>
      </c>
      <c r="G334">
        <f>F334-Q334</f>
        <v>0</v>
      </c>
      <c r="H334">
        <f t="shared" si="65"/>
        <v>0</v>
      </c>
      <c r="I334">
        <f>MAX(G334-P334,0)</f>
        <v>0</v>
      </c>
      <c r="J334">
        <f t="shared" si="66"/>
        <v>0</v>
      </c>
      <c r="K334">
        <f t="shared" si="67"/>
        <v>0</v>
      </c>
      <c r="L334">
        <f>MIN($F$11,K334)</f>
        <v>0</v>
      </c>
      <c r="M334">
        <f>ABS(L334-K334)</f>
        <v>0</v>
      </c>
      <c r="N334">
        <f>IFERROR(M334/G334,0)</f>
        <v>0</v>
      </c>
      <c r="O334">
        <f t="shared" si="68"/>
        <v>1</v>
      </c>
      <c r="P334">
        <f>IF(E334&gt;$F$6,VLOOKUP(E334-$F$6,E$17:G$558,3,FALSE),0)</f>
        <v>0</v>
      </c>
      <c r="Q334">
        <f>IF(E334&gt;$F$7,VLOOKUP(E334-$F$7,E$17:F$558,2,FALSE),0)</f>
        <v>5556052.1895635985</v>
      </c>
      <c r="R334">
        <f t="shared" si="73"/>
        <v>0</v>
      </c>
      <c r="S334">
        <f t="shared" si="69"/>
        <v>0</v>
      </c>
      <c r="T334">
        <f t="shared" si="70"/>
        <v>0</v>
      </c>
      <c r="U334">
        <f t="shared" si="74"/>
        <v>23642.592273581566</v>
      </c>
      <c r="V334">
        <f t="shared" si="75"/>
        <v>5532409.5972900186</v>
      </c>
      <c r="W334">
        <f t="shared" si="71"/>
        <v>5444931.1457723267</v>
      </c>
      <c r="X334">
        <f>$F$5-F334</f>
        <v>2443947.8104364015</v>
      </c>
      <c r="Y334">
        <f t="shared" si="72"/>
        <v>7976357.4077264182</v>
      </c>
      <c r="Z334">
        <f>Y334-F334-Q334</f>
        <v>-3135746.9714007787</v>
      </c>
      <c r="AA334">
        <f t="shared" si="76"/>
        <v>-0.39313019854943942</v>
      </c>
      <c r="AB334" t="e">
        <f>#REF!</f>
        <v>#REF!</v>
      </c>
      <c r="AC334">
        <f>$F$5-F334</f>
        <v>2443947.8104364015</v>
      </c>
      <c r="AD334" t="e">
        <f>AB334*P334</f>
        <v>#REF!</v>
      </c>
      <c r="AE334">
        <f>P334*$F$4*MAX(AA334,0)</f>
        <v>0</v>
      </c>
      <c r="AF334" s="1" t="e">
        <f>MAX(#REF!*AA334,0)</f>
        <v>#REF!</v>
      </c>
      <c r="AG334" t="e">
        <f t="shared" si="77"/>
        <v>#REF!</v>
      </c>
    </row>
    <row r="335" spans="4:33" x14ac:dyDescent="0.35">
      <c r="D335">
        <v>318</v>
      </c>
      <c r="E335">
        <f t="shared" si="64"/>
        <v>318</v>
      </c>
      <c r="F335">
        <f>F334+AE334</f>
        <v>5556052.1895635985</v>
      </c>
      <c r="G335">
        <f>F335-Q335</f>
        <v>0</v>
      </c>
      <c r="H335">
        <f t="shared" si="65"/>
        <v>0</v>
      </c>
      <c r="I335">
        <f>MAX(G335-P335,0)</f>
        <v>0</v>
      </c>
      <c r="J335">
        <f t="shared" si="66"/>
        <v>0</v>
      </c>
      <c r="K335">
        <f t="shared" si="67"/>
        <v>0</v>
      </c>
      <c r="L335">
        <f>MIN($F$11,K335)</f>
        <v>0</v>
      </c>
      <c r="M335">
        <f>ABS(L335-K335)</f>
        <v>0</v>
      </c>
      <c r="N335">
        <f>IFERROR(M335/G335,0)</f>
        <v>0</v>
      </c>
      <c r="O335">
        <f t="shared" si="68"/>
        <v>1</v>
      </c>
      <c r="P335">
        <f>IF(E335&gt;$F$6,VLOOKUP(E335-$F$6,E$17:G$558,3,FALSE),0)</f>
        <v>0</v>
      </c>
      <c r="Q335">
        <f>IF(E335&gt;$F$7,VLOOKUP(E335-$F$7,E$17:F$558,2,FALSE),0)</f>
        <v>5556052.1895635985</v>
      </c>
      <c r="R335">
        <f t="shared" si="73"/>
        <v>0</v>
      </c>
      <c r="S335">
        <f t="shared" si="69"/>
        <v>0</v>
      </c>
      <c r="T335">
        <f t="shared" si="70"/>
        <v>0</v>
      </c>
      <c r="U335">
        <f t="shared" si="74"/>
        <v>23642.592273581566</v>
      </c>
      <c r="V335">
        <f t="shared" si="75"/>
        <v>5532409.5972900186</v>
      </c>
      <c r="W335">
        <f t="shared" si="71"/>
        <v>5444931.1457723267</v>
      </c>
      <c r="X335">
        <f>$F$5-F335</f>
        <v>2443947.8104364015</v>
      </c>
      <c r="Y335">
        <f t="shared" si="72"/>
        <v>7976357.4077264182</v>
      </c>
      <c r="Z335">
        <f>Y335-F335-Q335</f>
        <v>-3135746.9714007787</v>
      </c>
      <c r="AA335">
        <f t="shared" si="76"/>
        <v>-0.39313019854943942</v>
      </c>
      <c r="AB335" t="e">
        <f>#REF!</f>
        <v>#REF!</v>
      </c>
      <c r="AC335">
        <f>$F$5-F335</f>
        <v>2443947.8104364015</v>
      </c>
      <c r="AD335" t="e">
        <f>AB335*P335</f>
        <v>#REF!</v>
      </c>
      <c r="AE335">
        <f>P335*$F$4*MAX(AA335,0)</f>
        <v>0</v>
      </c>
      <c r="AF335" s="1" t="e">
        <f>MAX(#REF!*AA335,0)</f>
        <v>#REF!</v>
      </c>
      <c r="AG335" t="e">
        <f t="shared" si="77"/>
        <v>#REF!</v>
      </c>
    </row>
    <row r="336" spans="4:33" x14ac:dyDescent="0.35">
      <c r="D336">
        <v>319</v>
      </c>
      <c r="E336">
        <f t="shared" si="64"/>
        <v>319</v>
      </c>
      <c r="F336">
        <f>F335+AE335</f>
        <v>5556052.1895635985</v>
      </c>
      <c r="G336">
        <f>F336-Q336</f>
        <v>0</v>
      </c>
      <c r="H336">
        <f t="shared" si="65"/>
        <v>0</v>
      </c>
      <c r="I336">
        <f>MAX(G336-P336,0)</f>
        <v>0</v>
      </c>
      <c r="J336">
        <f t="shared" si="66"/>
        <v>0</v>
      </c>
      <c r="K336">
        <f t="shared" si="67"/>
        <v>0</v>
      </c>
      <c r="L336">
        <f>MIN($F$11,K336)</f>
        <v>0</v>
      </c>
      <c r="M336">
        <f>ABS(L336-K336)</f>
        <v>0</v>
      </c>
      <c r="N336">
        <f>IFERROR(M336/G336,0)</f>
        <v>0</v>
      </c>
      <c r="O336">
        <f t="shared" si="68"/>
        <v>1</v>
      </c>
      <c r="P336">
        <f>IF(E336&gt;$F$6,VLOOKUP(E336-$F$6,E$17:G$558,3,FALSE),0)</f>
        <v>0</v>
      </c>
      <c r="Q336">
        <f>IF(E336&gt;$F$7,VLOOKUP(E336-$F$7,E$17:F$558,2,FALSE),0)</f>
        <v>5556052.1895635985</v>
      </c>
      <c r="R336">
        <f t="shared" si="73"/>
        <v>0</v>
      </c>
      <c r="S336">
        <f t="shared" si="69"/>
        <v>0</v>
      </c>
      <c r="T336">
        <f t="shared" si="70"/>
        <v>0</v>
      </c>
      <c r="U336">
        <f t="shared" si="74"/>
        <v>23642.592273581566</v>
      </c>
      <c r="V336">
        <f t="shared" si="75"/>
        <v>5532409.5972900186</v>
      </c>
      <c r="W336">
        <f t="shared" si="71"/>
        <v>5444931.1457723267</v>
      </c>
      <c r="X336">
        <f>$F$5-F336</f>
        <v>2443947.8104364015</v>
      </c>
      <c r="Y336">
        <f t="shared" si="72"/>
        <v>7976357.4077264182</v>
      </c>
      <c r="Z336">
        <f>Y336-F336-Q336</f>
        <v>-3135746.9714007787</v>
      </c>
      <c r="AA336">
        <f t="shared" si="76"/>
        <v>-0.39313019854943942</v>
      </c>
      <c r="AB336" t="e">
        <f>#REF!</f>
        <v>#REF!</v>
      </c>
      <c r="AC336">
        <f>$F$5-F336</f>
        <v>2443947.8104364015</v>
      </c>
      <c r="AD336" t="e">
        <f>AB336*P336</f>
        <v>#REF!</v>
      </c>
      <c r="AE336">
        <f>P336*$F$4*MAX(AA336,0)</f>
        <v>0</v>
      </c>
      <c r="AF336" s="1" t="e">
        <f>MAX(#REF!*AA336,0)</f>
        <v>#REF!</v>
      </c>
      <c r="AG336" t="e">
        <f t="shared" si="77"/>
        <v>#REF!</v>
      </c>
    </row>
    <row r="337" spans="4:33" x14ac:dyDescent="0.35">
      <c r="D337">
        <v>320</v>
      </c>
      <c r="E337">
        <f t="shared" si="64"/>
        <v>320</v>
      </c>
      <c r="F337">
        <f>F336+AE336</f>
        <v>5556052.1895635985</v>
      </c>
      <c r="G337">
        <f>F337-Q337</f>
        <v>0</v>
      </c>
      <c r="H337">
        <f t="shared" si="65"/>
        <v>0</v>
      </c>
      <c r="I337">
        <f>MAX(G337-P337,0)</f>
        <v>0</v>
      </c>
      <c r="J337">
        <f t="shared" si="66"/>
        <v>0</v>
      </c>
      <c r="K337">
        <f t="shared" si="67"/>
        <v>0</v>
      </c>
      <c r="L337">
        <f>MIN($F$11,K337)</f>
        <v>0</v>
      </c>
      <c r="M337">
        <f>ABS(L337-K337)</f>
        <v>0</v>
      </c>
      <c r="N337">
        <f>IFERROR(M337/G337,0)</f>
        <v>0</v>
      </c>
      <c r="O337">
        <f t="shared" si="68"/>
        <v>1</v>
      </c>
      <c r="P337">
        <f>IF(E337&gt;$F$6,VLOOKUP(E337-$F$6,E$17:G$558,3,FALSE),0)</f>
        <v>0</v>
      </c>
      <c r="Q337">
        <f>IF(E337&gt;$F$7,VLOOKUP(E337-$F$7,E$17:F$558,2,FALSE),0)</f>
        <v>5556052.1895635985</v>
      </c>
      <c r="R337">
        <f t="shared" si="73"/>
        <v>0</v>
      </c>
      <c r="S337">
        <f t="shared" si="69"/>
        <v>0</v>
      </c>
      <c r="T337">
        <f t="shared" si="70"/>
        <v>0</v>
      </c>
      <c r="U337">
        <f t="shared" si="74"/>
        <v>23642.592273581566</v>
      </c>
      <c r="V337">
        <f t="shared" si="75"/>
        <v>5532409.5972900186</v>
      </c>
      <c r="W337">
        <f t="shared" si="71"/>
        <v>5444931.1457723267</v>
      </c>
      <c r="X337">
        <f>$F$5-F337</f>
        <v>2443947.8104364015</v>
      </c>
      <c r="Y337">
        <f t="shared" si="72"/>
        <v>7976357.4077264182</v>
      </c>
      <c r="Z337">
        <f>Y337-F337-Q337</f>
        <v>-3135746.9714007787</v>
      </c>
      <c r="AA337">
        <f t="shared" si="76"/>
        <v>-0.39313019854943942</v>
      </c>
      <c r="AB337" t="e">
        <f>#REF!</f>
        <v>#REF!</v>
      </c>
      <c r="AC337">
        <f>$F$5-F337</f>
        <v>2443947.8104364015</v>
      </c>
      <c r="AD337" t="e">
        <f>AB337*P337</f>
        <v>#REF!</v>
      </c>
      <c r="AE337">
        <f>P337*$F$4*MAX(AA337,0)</f>
        <v>0</v>
      </c>
      <c r="AF337" s="1" t="e">
        <f>MAX(#REF!*AA337,0)</f>
        <v>#REF!</v>
      </c>
      <c r="AG337" t="e">
        <f t="shared" si="77"/>
        <v>#REF!</v>
      </c>
    </row>
    <row r="338" spans="4:33" x14ac:dyDescent="0.35">
      <c r="D338">
        <v>321</v>
      </c>
      <c r="E338">
        <f t="shared" si="64"/>
        <v>321</v>
      </c>
      <c r="F338">
        <f>F337+AE337</f>
        <v>5556052.1895635985</v>
      </c>
      <c r="G338">
        <f>F338-Q338</f>
        <v>0</v>
      </c>
      <c r="H338">
        <f t="shared" si="65"/>
        <v>0</v>
      </c>
      <c r="I338">
        <f>MAX(G338-P338,0)</f>
        <v>0</v>
      </c>
      <c r="J338">
        <f t="shared" si="66"/>
        <v>0</v>
      </c>
      <c r="K338">
        <f t="shared" si="67"/>
        <v>0</v>
      </c>
      <c r="L338">
        <f>MIN($F$11,K338)</f>
        <v>0</v>
      </c>
      <c r="M338">
        <f>ABS(L338-K338)</f>
        <v>0</v>
      </c>
      <c r="N338">
        <f>IFERROR(M338/G338,0)</f>
        <v>0</v>
      </c>
      <c r="O338">
        <f t="shared" si="68"/>
        <v>1</v>
      </c>
      <c r="P338">
        <f>IF(E338&gt;$F$6,VLOOKUP(E338-$F$6,E$17:G$558,3,FALSE),0)</f>
        <v>0</v>
      </c>
      <c r="Q338">
        <f>IF(E338&gt;$F$7,VLOOKUP(E338-$F$7,E$17:F$558,2,FALSE),0)</f>
        <v>5556052.1895635985</v>
      </c>
      <c r="R338">
        <f t="shared" si="73"/>
        <v>0</v>
      </c>
      <c r="S338">
        <f t="shared" si="69"/>
        <v>0</v>
      </c>
      <c r="T338">
        <f t="shared" si="70"/>
        <v>0</v>
      </c>
      <c r="U338">
        <f t="shared" si="74"/>
        <v>23642.592273581566</v>
      </c>
      <c r="V338">
        <f t="shared" si="75"/>
        <v>5532409.5972900186</v>
      </c>
      <c r="W338">
        <f t="shared" si="71"/>
        <v>5444931.1457723267</v>
      </c>
      <c r="X338">
        <f>$F$5-F338</f>
        <v>2443947.8104364015</v>
      </c>
      <c r="Y338">
        <f t="shared" si="72"/>
        <v>7976357.4077264182</v>
      </c>
      <c r="Z338">
        <f>Y338-F338-Q338</f>
        <v>-3135746.9714007787</v>
      </c>
      <c r="AA338">
        <f t="shared" si="76"/>
        <v>-0.39313019854943942</v>
      </c>
      <c r="AB338" t="e">
        <f>#REF!</f>
        <v>#REF!</v>
      </c>
      <c r="AC338">
        <f>$F$5-F338</f>
        <v>2443947.8104364015</v>
      </c>
      <c r="AD338" t="e">
        <f>AB338*P338</f>
        <v>#REF!</v>
      </c>
      <c r="AE338">
        <f>P338*$F$4*MAX(AA338,0)</f>
        <v>0</v>
      </c>
      <c r="AF338" s="1" t="e">
        <f>MAX(#REF!*AA338,0)</f>
        <v>#REF!</v>
      </c>
      <c r="AG338" t="e">
        <f t="shared" si="77"/>
        <v>#REF!</v>
      </c>
    </row>
    <row r="339" spans="4:33" x14ac:dyDescent="0.35">
      <c r="D339">
        <v>322</v>
      </c>
      <c r="E339">
        <f t="shared" ref="E339:E403" si="78">D339</f>
        <v>322</v>
      </c>
      <c r="F339">
        <f>F338+AE338</f>
        <v>5556052.1895635985</v>
      </c>
      <c r="G339">
        <f>F339-Q339</f>
        <v>0</v>
      </c>
      <c r="H339">
        <f t="shared" ref="H339:H402" si="79">IF(G339&gt;1,1,0)</f>
        <v>0</v>
      </c>
      <c r="I339">
        <f>MAX(G339-P339,0)</f>
        <v>0</v>
      </c>
      <c r="J339">
        <f t="shared" ref="J339:J402" si="80">G339*(1-$F$10)</f>
        <v>0</v>
      </c>
      <c r="K339">
        <f t="shared" ref="K339:K402" si="81">G339*$F$10</f>
        <v>0</v>
      </c>
      <c r="L339">
        <f>MIN($F$11,K339)</f>
        <v>0</v>
      </c>
      <c r="M339">
        <f>ABS(L339-K339)</f>
        <v>0</v>
      </c>
      <c r="N339">
        <f>IFERROR(M339/G339,0)</f>
        <v>0</v>
      </c>
      <c r="O339">
        <f t="shared" ref="O339:O402" si="82">1-N339</f>
        <v>1</v>
      </c>
      <c r="P339">
        <f>IF(E339&gt;$F$6,VLOOKUP(E339-$F$6,E$17:G$558,3,FALSE),0)</f>
        <v>0</v>
      </c>
      <c r="Q339">
        <f>IF(E339&gt;$F$7,VLOOKUP(E339-$F$7,E$17:F$558,2,FALSE),0)</f>
        <v>5556052.1895635985</v>
      </c>
      <c r="R339">
        <f t="shared" si="73"/>
        <v>0</v>
      </c>
      <c r="S339">
        <f t="shared" ref="S339:S402" si="83">MIN(R339*$F$10,$F$11)*$F$8+MAX($F$10*R339-$F$11,0)*$F$9</f>
        <v>0</v>
      </c>
      <c r="T339">
        <f t="shared" ref="T339:T402" si="84">R339-S339</f>
        <v>0</v>
      </c>
      <c r="U339">
        <f t="shared" si="74"/>
        <v>23642.592273581566</v>
      </c>
      <c r="V339">
        <f t="shared" si="75"/>
        <v>5532409.5972900186</v>
      </c>
      <c r="W339">
        <f t="shared" ref="W339:W403" si="85">Q339*(1-$F$8)</f>
        <v>5444931.1457723267</v>
      </c>
      <c r="X339">
        <f>$F$5-F339</f>
        <v>2443947.8104364015</v>
      </c>
      <c r="Y339">
        <f t="shared" ref="Y339:Y402" si="86">$F$5-U339</f>
        <v>7976357.4077264182</v>
      </c>
      <c r="Z339">
        <f>Y339-F339-Q339</f>
        <v>-3135746.9714007787</v>
      </c>
      <c r="AA339">
        <f t="shared" si="76"/>
        <v>-0.39313019854943942</v>
      </c>
      <c r="AB339" t="e">
        <f>#REF!</f>
        <v>#REF!</v>
      </c>
      <c r="AC339">
        <f>$F$5-F339</f>
        <v>2443947.8104364015</v>
      </c>
      <c r="AD339" t="e">
        <f>AB339*P339</f>
        <v>#REF!</v>
      </c>
      <c r="AE339">
        <f>P339*$F$4*MAX(AA339,0)</f>
        <v>0</v>
      </c>
      <c r="AF339" s="1" t="e">
        <f>MAX(#REF!*AA339,0)</f>
        <v>#REF!</v>
      </c>
      <c r="AG339" t="e">
        <f t="shared" si="77"/>
        <v>#REF!</v>
      </c>
    </row>
    <row r="340" spans="4:33" x14ac:dyDescent="0.35">
      <c r="D340">
        <v>323</v>
      </c>
      <c r="E340">
        <f t="shared" si="78"/>
        <v>323</v>
      </c>
      <c r="F340">
        <f>F339+AE339</f>
        <v>5556052.1895635985</v>
      </c>
      <c r="G340">
        <f>F340-Q340</f>
        <v>0</v>
      </c>
      <c r="H340">
        <f t="shared" si="79"/>
        <v>0</v>
      </c>
      <c r="I340">
        <f>MAX(G340-P340,0)</f>
        <v>0</v>
      </c>
      <c r="J340">
        <f t="shared" si="80"/>
        <v>0</v>
      </c>
      <c r="K340">
        <f t="shared" si="81"/>
        <v>0</v>
      </c>
      <c r="L340">
        <f>MIN($F$11,K340)</f>
        <v>0</v>
      </c>
      <c r="M340">
        <f>ABS(L340-K340)</f>
        <v>0</v>
      </c>
      <c r="N340">
        <f>IFERROR(M340/G340,0)</f>
        <v>0</v>
      </c>
      <c r="O340">
        <f t="shared" si="82"/>
        <v>1</v>
      </c>
      <c r="P340">
        <f>IF(E340&gt;$F$6,VLOOKUP(E340-$F$6,E$17:G$558,3,FALSE),0)</f>
        <v>0</v>
      </c>
      <c r="Q340">
        <f>IF(E340&gt;$F$7,VLOOKUP(E340-$F$7,E$17:F$558,2,FALSE),0)</f>
        <v>5556052.1895635985</v>
      </c>
      <c r="R340">
        <f t="shared" ref="R340:R403" si="87">Q340-Q339</f>
        <v>0</v>
      </c>
      <c r="S340">
        <f t="shared" si="83"/>
        <v>0</v>
      </c>
      <c r="T340">
        <f t="shared" si="84"/>
        <v>0</v>
      </c>
      <c r="U340">
        <f t="shared" ref="U340:U403" si="88">U339+S340</f>
        <v>23642.592273581566</v>
      </c>
      <c r="V340">
        <f t="shared" ref="V340:V403" si="89">V339+T340</f>
        <v>5532409.5972900186</v>
      </c>
      <c r="W340">
        <f t="shared" si="85"/>
        <v>5444931.1457723267</v>
      </c>
      <c r="X340">
        <f>$F$5-F340</f>
        <v>2443947.8104364015</v>
      </c>
      <c r="Y340">
        <f t="shared" si="86"/>
        <v>7976357.4077264182</v>
      </c>
      <c r="Z340">
        <f>Y340-F340-Q340</f>
        <v>-3135746.9714007787</v>
      </c>
      <c r="AA340">
        <f t="shared" si="76"/>
        <v>-0.39313019854943942</v>
      </c>
      <c r="AB340" t="e">
        <f>#REF!</f>
        <v>#REF!</v>
      </c>
      <c r="AC340">
        <f>$F$5-F340</f>
        <v>2443947.8104364015</v>
      </c>
      <c r="AD340" t="e">
        <f>AB340*P340</f>
        <v>#REF!</v>
      </c>
      <c r="AE340">
        <f>P340*$F$4*MAX(AA340,0)</f>
        <v>0</v>
      </c>
      <c r="AF340" s="1" t="e">
        <f>MAX(#REF!*AA340,0)</f>
        <v>#REF!</v>
      </c>
      <c r="AG340" t="e">
        <f t="shared" si="77"/>
        <v>#REF!</v>
      </c>
    </row>
    <row r="341" spans="4:33" x14ac:dyDescent="0.35">
      <c r="D341">
        <v>324</v>
      </c>
      <c r="E341">
        <f t="shared" si="78"/>
        <v>324</v>
      </c>
      <c r="F341">
        <f>F340+AE340</f>
        <v>5556052.1895635985</v>
      </c>
      <c r="G341">
        <f>F341-Q341</f>
        <v>0</v>
      </c>
      <c r="H341">
        <f t="shared" si="79"/>
        <v>0</v>
      </c>
      <c r="I341">
        <f>MAX(G341-P341,0)</f>
        <v>0</v>
      </c>
      <c r="J341">
        <f t="shared" si="80"/>
        <v>0</v>
      </c>
      <c r="K341">
        <f t="shared" si="81"/>
        <v>0</v>
      </c>
      <c r="L341">
        <f>MIN($F$11,K341)</f>
        <v>0</v>
      </c>
      <c r="M341">
        <f>ABS(L341-K341)</f>
        <v>0</v>
      </c>
      <c r="N341">
        <f>IFERROR(M341/G341,0)</f>
        <v>0</v>
      </c>
      <c r="O341">
        <f t="shared" si="82"/>
        <v>1</v>
      </c>
      <c r="P341">
        <f>IF(E341&gt;$F$6,VLOOKUP(E341-$F$6,E$17:G$558,3,FALSE),0)</f>
        <v>0</v>
      </c>
      <c r="Q341">
        <f>IF(E341&gt;$F$7,VLOOKUP(E341-$F$7,E$17:F$558,2,FALSE),0)</f>
        <v>5556052.1895635985</v>
      </c>
      <c r="R341">
        <f t="shared" si="87"/>
        <v>0</v>
      </c>
      <c r="S341">
        <f t="shared" si="83"/>
        <v>0</v>
      </c>
      <c r="T341">
        <f t="shared" si="84"/>
        <v>0</v>
      </c>
      <c r="U341">
        <f t="shared" si="88"/>
        <v>23642.592273581566</v>
      </c>
      <c r="V341">
        <f t="shared" si="89"/>
        <v>5532409.5972900186</v>
      </c>
      <c r="W341">
        <f t="shared" si="85"/>
        <v>5444931.1457723267</v>
      </c>
      <c r="X341">
        <f>$F$5-F341</f>
        <v>2443947.8104364015</v>
      </c>
      <c r="Y341">
        <f t="shared" si="86"/>
        <v>7976357.4077264182</v>
      </c>
      <c r="Z341">
        <f>Y341-F341-Q341</f>
        <v>-3135746.9714007787</v>
      </c>
      <c r="AA341">
        <f t="shared" si="76"/>
        <v>-0.39313019854943942</v>
      </c>
      <c r="AB341" t="e">
        <f>#REF!</f>
        <v>#REF!</v>
      </c>
      <c r="AC341">
        <f>$F$5-F341</f>
        <v>2443947.8104364015</v>
      </c>
      <c r="AD341" t="e">
        <f>AB341*P341</f>
        <v>#REF!</v>
      </c>
      <c r="AE341">
        <f>P341*$F$4*MAX(AA341,0)</f>
        <v>0</v>
      </c>
      <c r="AF341" s="1" t="e">
        <f>MAX(#REF!*AA341,0)</f>
        <v>#REF!</v>
      </c>
      <c r="AG341" t="e">
        <f t="shared" si="77"/>
        <v>#REF!</v>
      </c>
    </row>
    <row r="342" spans="4:33" x14ac:dyDescent="0.35">
      <c r="D342">
        <v>325</v>
      </c>
      <c r="E342">
        <f t="shared" si="78"/>
        <v>325</v>
      </c>
      <c r="F342">
        <f>F341+AE341</f>
        <v>5556052.1895635985</v>
      </c>
      <c r="G342">
        <f>F342-Q342</f>
        <v>0</v>
      </c>
      <c r="H342">
        <f t="shared" si="79"/>
        <v>0</v>
      </c>
      <c r="I342">
        <f>MAX(G342-P342,0)</f>
        <v>0</v>
      </c>
      <c r="J342">
        <f t="shared" si="80"/>
        <v>0</v>
      </c>
      <c r="K342">
        <f t="shared" si="81"/>
        <v>0</v>
      </c>
      <c r="L342">
        <f>MIN($F$11,K342)</f>
        <v>0</v>
      </c>
      <c r="M342">
        <f>ABS(L342-K342)</f>
        <v>0</v>
      </c>
      <c r="N342">
        <f>IFERROR(M342/G342,0)</f>
        <v>0</v>
      </c>
      <c r="O342">
        <f t="shared" si="82"/>
        <v>1</v>
      </c>
      <c r="P342">
        <f>IF(E342&gt;$F$6,VLOOKUP(E342-$F$6,E$17:G$558,3,FALSE),0)</f>
        <v>0</v>
      </c>
      <c r="Q342">
        <f>IF(E342&gt;$F$7,VLOOKUP(E342-$F$7,E$17:F$558,2,FALSE),0)</f>
        <v>5556052.1895635985</v>
      </c>
      <c r="R342">
        <f t="shared" si="87"/>
        <v>0</v>
      </c>
      <c r="S342">
        <f t="shared" si="83"/>
        <v>0</v>
      </c>
      <c r="T342">
        <f t="shared" si="84"/>
        <v>0</v>
      </c>
      <c r="U342">
        <f t="shared" si="88"/>
        <v>23642.592273581566</v>
      </c>
      <c r="V342">
        <f t="shared" si="89"/>
        <v>5532409.5972900186</v>
      </c>
      <c r="W342">
        <f t="shared" si="85"/>
        <v>5444931.1457723267</v>
      </c>
      <c r="X342">
        <f>$F$5-F342</f>
        <v>2443947.8104364015</v>
      </c>
      <c r="Y342">
        <f t="shared" si="86"/>
        <v>7976357.4077264182</v>
      </c>
      <c r="Z342">
        <f>Y342-F342-Q342</f>
        <v>-3135746.9714007787</v>
      </c>
      <c r="AA342">
        <f t="shared" si="76"/>
        <v>-0.39313019854943942</v>
      </c>
      <c r="AB342" t="e">
        <f>#REF!</f>
        <v>#REF!</v>
      </c>
      <c r="AC342">
        <f>$F$5-F342</f>
        <v>2443947.8104364015</v>
      </c>
      <c r="AD342" t="e">
        <f>AB342*P342</f>
        <v>#REF!</v>
      </c>
      <c r="AE342">
        <f>P342*$F$4*MAX(AA342,0)</f>
        <v>0</v>
      </c>
      <c r="AF342" s="1" t="e">
        <f>MAX(#REF!*AA342,0)</f>
        <v>#REF!</v>
      </c>
      <c r="AG342" t="e">
        <f t="shared" si="77"/>
        <v>#REF!</v>
      </c>
    </row>
    <row r="343" spans="4:33" x14ac:dyDescent="0.35">
      <c r="D343">
        <v>326</v>
      </c>
      <c r="E343">
        <f t="shared" si="78"/>
        <v>326</v>
      </c>
      <c r="F343">
        <f>F342+AE342</f>
        <v>5556052.1895635985</v>
      </c>
      <c r="G343">
        <f>F343-Q343</f>
        <v>0</v>
      </c>
      <c r="H343">
        <f t="shared" si="79"/>
        <v>0</v>
      </c>
      <c r="I343">
        <f>MAX(G343-P343,0)</f>
        <v>0</v>
      </c>
      <c r="J343">
        <f t="shared" si="80"/>
        <v>0</v>
      </c>
      <c r="K343">
        <f t="shared" si="81"/>
        <v>0</v>
      </c>
      <c r="L343">
        <f>MIN($F$11,K343)</f>
        <v>0</v>
      </c>
      <c r="M343">
        <f>ABS(L343-K343)</f>
        <v>0</v>
      </c>
      <c r="N343">
        <f>IFERROR(M343/G343,0)</f>
        <v>0</v>
      </c>
      <c r="O343">
        <f t="shared" si="82"/>
        <v>1</v>
      </c>
      <c r="P343">
        <f>IF(E343&gt;$F$6,VLOOKUP(E343-$F$6,E$17:G$558,3,FALSE),0)</f>
        <v>0</v>
      </c>
      <c r="Q343">
        <f>IF(E343&gt;$F$7,VLOOKUP(E343-$F$7,E$17:F$558,2,FALSE),0)</f>
        <v>5556052.1895635985</v>
      </c>
      <c r="R343">
        <f t="shared" si="87"/>
        <v>0</v>
      </c>
      <c r="S343">
        <f t="shared" si="83"/>
        <v>0</v>
      </c>
      <c r="T343">
        <f t="shared" si="84"/>
        <v>0</v>
      </c>
      <c r="U343">
        <f t="shared" si="88"/>
        <v>23642.592273581566</v>
      </c>
      <c r="V343">
        <f t="shared" si="89"/>
        <v>5532409.5972900186</v>
      </c>
      <c r="W343">
        <f t="shared" si="85"/>
        <v>5444931.1457723267</v>
      </c>
      <c r="X343">
        <f>$F$5-F343</f>
        <v>2443947.8104364015</v>
      </c>
      <c r="Y343">
        <f t="shared" si="86"/>
        <v>7976357.4077264182</v>
      </c>
      <c r="Z343">
        <f>Y343-F343-Q343</f>
        <v>-3135746.9714007787</v>
      </c>
      <c r="AA343">
        <f t="shared" si="76"/>
        <v>-0.39313019854943942</v>
      </c>
      <c r="AB343" t="e">
        <f>#REF!</f>
        <v>#REF!</v>
      </c>
      <c r="AC343">
        <f>$F$5-F343</f>
        <v>2443947.8104364015</v>
      </c>
      <c r="AD343" t="e">
        <f>AB343*P343</f>
        <v>#REF!</v>
      </c>
      <c r="AE343">
        <f>P343*$F$4*MAX(AA343,0)</f>
        <v>0</v>
      </c>
      <c r="AF343" s="1" t="e">
        <f>MAX(#REF!*AA343,0)</f>
        <v>#REF!</v>
      </c>
      <c r="AG343" t="e">
        <f t="shared" si="77"/>
        <v>#REF!</v>
      </c>
    </row>
    <row r="344" spans="4:33" x14ac:dyDescent="0.35">
      <c r="D344">
        <v>327</v>
      </c>
      <c r="E344">
        <f t="shared" si="78"/>
        <v>327</v>
      </c>
      <c r="F344">
        <f>F343+AE343</f>
        <v>5556052.1895635985</v>
      </c>
      <c r="G344">
        <f>F344-Q344</f>
        <v>0</v>
      </c>
      <c r="H344">
        <f t="shared" si="79"/>
        <v>0</v>
      </c>
      <c r="I344">
        <f>MAX(G344-P344,0)</f>
        <v>0</v>
      </c>
      <c r="J344">
        <f t="shared" si="80"/>
        <v>0</v>
      </c>
      <c r="K344">
        <f t="shared" si="81"/>
        <v>0</v>
      </c>
      <c r="L344">
        <f>MIN($F$11,K344)</f>
        <v>0</v>
      </c>
      <c r="M344">
        <f>ABS(L344-K344)</f>
        <v>0</v>
      </c>
      <c r="N344">
        <f>IFERROR(M344/G344,0)</f>
        <v>0</v>
      </c>
      <c r="O344">
        <f t="shared" si="82"/>
        <v>1</v>
      </c>
      <c r="P344">
        <f>IF(E344&gt;$F$6,VLOOKUP(E344-$F$6,E$17:G$558,3,FALSE),0)</f>
        <v>0</v>
      </c>
      <c r="Q344">
        <f>IF(E344&gt;$F$7,VLOOKUP(E344-$F$7,E$17:F$558,2,FALSE),0)</f>
        <v>5556052.1895635985</v>
      </c>
      <c r="R344">
        <f t="shared" si="87"/>
        <v>0</v>
      </c>
      <c r="S344">
        <f t="shared" si="83"/>
        <v>0</v>
      </c>
      <c r="T344">
        <f t="shared" si="84"/>
        <v>0</v>
      </c>
      <c r="U344">
        <f t="shared" si="88"/>
        <v>23642.592273581566</v>
      </c>
      <c r="V344">
        <f t="shared" si="89"/>
        <v>5532409.5972900186</v>
      </c>
      <c r="W344">
        <f t="shared" si="85"/>
        <v>5444931.1457723267</v>
      </c>
      <c r="X344">
        <f>$F$5-F344</f>
        <v>2443947.8104364015</v>
      </c>
      <c r="Y344">
        <f t="shared" si="86"/>
        <v>7976357.4077264182</v>
      </c>
      <c r="Z344">
        <f>Y344-F344-Q344</f>
        <v>-3135746.9714007787</v>
      </c>
      <c r="AA344">
        <f t="shared" si="76"/>
        <v>-0.39313019854943942</v>
      </c>
      <c r="AB344" t="e">
        <f>#REF!</f>
        <v>#REF!</v>
      </c>
      <c r="AC344">
        <f>$F$5-F344</f>
        <v>2443947.8104364015</v>
      </c>
      <c r="AD344" t="e">
        <f>AB344*P344</f>
        <v>#REF!</v>
      </c>
      <c r="AE344">
        <f>P344*$F$4*MAX(AA344,0)</f>
        <v>0</v>
      </c>
      <c r="AF344" s="1" t="e">
        <f>MAX(#REF!*AA344,0)</f>
        <v>#REF!</v>
      </c>
      <c r="AG344" t="e">
        <f t="shared" si="77"/>
        <v>#REF!</v>
      </c>
    </row>
    <row r="345" spans="4:33" x14ac:dyDescent="0.35">
      <c r="D345">
        <v>328</v>
      </c>
      <c r="E345">
        <f t="shared" si="78"/>
        <v>328</v>
      </c>
      <c r="F345">
        <f>F344+AE344</f>
        <v>5556052.1895635985</v>
      </c>
      <c r="G345">
        <f>F345-Q345</f>
        <v>0</v>
      </c>
      <c r="H345">
        <f t="shared" si="79"/>
        <v>0</v>
      </c>
      <c r="I345">
        <f>MAX(G345-P345,0)</f>
        <v>0</v>
      </c>
      <c r="J345">
        <f t="shared" si="80"/>
        <v>0</v>
      </c>
      <c r="K345">
        <f t="shared" si="81"/>
        <v>0</v>
      </c>
      <c r="L345">
        <f>MIN($F$11,K345)</f>
        <v>0</v>
      </c>
      <c r="M345">
        <f>ABS(L345-K345)</f>
        <v>0</v>
      </c>
      <c r="N345">
        <f>IFERROR(M345/G345,0)</f>
        <v>0</v>
      </c>
      <c r="O345">
        <f t="shared" si="82"/>
        <v>1</v>
      </c>
      <c r="P345">
        <f>IF(E345&gt;$F$6,VLOOKUP(E345-$F$6,E$17:G$558,3,FALSE),0)</f>
        <v>0</v>
      </c>
      <c r="Q345">
        <f>IF(E345&gt;$F$7,VLOOKUP(E345-$F$7,E$17:F$558,2,FALSE),0)</f>
        <v>5556052.1895635985</v>
      </c>
      <c r="R345">
        <f t="shared" si="87"/>
        <v>0</v>
      </c>
      <c r="S345">
        <f t="shared" si="83"/>
        <v>0</v>
      </c>
      <c r="T345">
        <f t="shared" si="84"/>
        <v>0</v>
      </c>
      <c r="U345">
        <f t="shared" si="88"/>
        <v>23642.592273581566</v>
      </c>
      <c r="V345">
        <f t="shared" si="89"/>
        <v>5532409.5972900186</v>
      </c>
      <c r="W345">
        <f t="shared" si="85"/>
        <v>5444931.1457723267</v>
      </c>
      <c r="X345">
        <f>$F$5-F345</f>
        <v>2443947.8104364015</v>
      </c>
      <c r="Y345">
        <f t="shared" si="86"/>
        <v>7976357.4077264182</v>
      </c>
      <c r="Z345">
        <f>Y345-F345-Q345</f>
        <v>-3135746.9714007787</v>
      </c>
      <c r="AA345">
        <f t="shared" ref="AA345:AA357" si="90">Z345/Y345</f>
        <v>-0.39313019854943942</v>
      </c>
      <c r="AB345" t="e">
        <f>#REF!</f>
        <v>#REF!</v>
      </c>
      <c r="AC345">
        <f>$F$5-F345</f>
        <v>2443947.8104364015</v>
      </c>
      <c r="AD345" t="e">
        <f>AB345*P345</f>
        <v>#REF!</v>
      </c>
      <c r="AE345">
        <f>P345*$F$4*MAX(AA345,0)</f>
        <v>0</v>
      </c>
      <c r="AF345" s="1" t="e">
        <f>MAX(#REF!*AA345,0)</f>
        <v>#REF!</v>
      </c>
      <c r="AG345" t="e">
        <f t="shared" ref="AG345:AG357" si="91">AD345*AF345</f>
        <v>#REF!</v>
      </c>
    </row>
    <row r="346" spans="4:33" x14ac:dyDescent="0.35">
      <c r="D346">
        <v>329</v>
      </c>
      <c r="E346">
        <f t="shared" si="78"/>
        <v>329</v>
      </c>
      <c r="F346">
        <f>F345+AE345</f>
        <v>5556052.1895635985</v>
      </c>
      <c r="G346">
        <f>F346-Q346</f>
        <v>0</v>
      </c>
      <c r="H346">
        <f t="shared" si="79"/>
        <v>0</v>
      </c>
      <c r="I346">
        <f>MAX(G346-P346,0)</f>
        <v>0</v>
      </c>
      <c r="J346">
        <f t="shared" si="80"/>
        <v>0</v>
      </c>
      <c r="K346">
        <f t="shared" si="81"/>
        <v>0</v>
      </c>
      <c r="L346">
        <f>MIN($F$11,K346)</f>
        <v>0</v>
      </c>
      <c r="M346">
        <f>ABS(L346-K346)</f>
        <v>0</v>
      </c>
      <c r="N346">
        <f>IFERROR(M346/G346,0)</f>
        <v>0</v>
      </c>
      <c r="O346">
        <f t="shared" si="82"/>
        <v>1</v>
      </c>
      <c r="P346">
        <f>IF(E346&gt;$F$6,VLOOKUP(E346-$F$6,E$17:G$558,3,FALSE),0)</f>
        <v>0</v>
      </c>
      <c r="Q346">
        <f>IF(E346&gt;$F$7,VLOOKUP(E346-$F$7,E$17:F$558,2,FALSE),0)</f>
        <v>5556052.1895635985</v>
      </c>
      <c r="R346">
        <f t="shared" si="87"/>
        <v>0</v>
      </c>
      <c r="S346">
        <f t="shared" si="83"/>
        <v>0</v>
      </c>
      <c r="T346">
        <f t="shared" si="84"/>
        <v>0</v>
      </c>
      <c r="U346">
        <f t="shared" si="88"/>
        <v>23642.592273581566</v>
      </c>
      <c r="V346">
        <f t="shared" si="89"/>
        <v>5532409.5972900186</v>
      </c>
      <c r="W346">
        <f t="shared" si="85"/>
        <v>5444931.1457723267</v>
      </c>
      <c r="X346">
        <f>$F$5-F346</f>
        <v>2443947.8104364015</v>
      </c>
      <c r="Y346">
        <f t="shared" si="86"/>
        <v>7976357.4077264182</v>
      </c>
      <c r="Z346">
        <f>Y346-F346-Q346</f>
        <v>-3135746.9714007787</v>
      </c>
      <c r="AA346">
        <f t="shared" si="90"/>
        <v>-0.39313019854943942</v>
      </c>
      <c r="AB346" t="e">
        <f>#REF!</f>
        <v>#REF!</v>
      </c>
      <c r="AC346">
        <f>$F$5-F346</f>
        <v>2443947.8104364015</v>
      </c>
      <c r="AD346" t="e">
        <f>AB346*P346</f>
        <v>#REF!</v>
      </c>
      <c r="AE346">
        <f>P346*$F$4*MAX(AA346,0)</f>
        <v>0</v>
      </c>
      <c r="AF346" s="1" t="e">
        <f>MAX(#REF!*AA346,0)</f>
        <v>#REF!</v>
      </c>
      <c r="AG346" t="e">
        <f t="shared" si="91"/>
        <v>#REF!</v>
      </c>
    </row>
    <row r="347" spans="4:33" x14ac:dyDescent="0.35">
      <c r="D347">
        <v>330</v>
      </c>
      <c r="E347">
        <f t="shared" si="78"/>
        <v>330</v>
      </c>
      <c r="F347">
        <f>F346+AE346</f>
        <v>5556052.1895635985</v>
      </c>
      <c r="G347">
        <f>F347-Q347</f>
        <v>0</v>
      </c>
      <c r="H347">
        <f t="shared" si="79"/>
        <v>0</v>
      </c>
      <c r="I347">
        <f>MAX(G347-P347,0)</f>
        <v>0</v>
      </c>
      <c r="J347">
        <f t="shared" si="80"/>
        <v>0</v>
      </c>
      <c r="K347">
        <f t="shared" si="81"/>
        <v>0</v>
      </c>
      <c r="L347">
        <f>MIN($F$11,K347)</f>
        <v>0</v>
      </c>
      <c r="M347">
        <f>ABS(L347-K347)</f>
        <v>0</v>
      </c>
      <c r="N347">
        <f>IFERROR(M347/G347,0)</f>
        <v>0</v>
      </c>
      <c r="O347">
        <f t="shared" si="82"/>
        <v>1</v>
      </c>
      <c r="P347">
        <f>IF(E347&gt;$F$6,VLOOKUP(E347-$F$6,E$17:G$558,3,FALSE),0)</f>
        <v>0</v>
      </c>
      <c r="Q347">
        <f>IF(E347&gt;$F$7,VLOOKUP(E347-$F$7,E$17:F$558,2,FALSE),0)</f>
        <v>5556052.1895635985</v>
      </c>
      <c r="R347">
        <f t="shared" si="87"/>
        <v>0</v>
      </c>
      <c r="S347">
        <f t="shared" si="83"/>
        <v>0</v>
      </c>
      <c r="T347">
        <f t="shared" si="84"/>
        <v>0</v>
      </c>
      <c r="U347">
        <f t="shared" si="88"/>
        <v>23642.592273581566</v>
      </c>
      <c r="V347">
        <f t="shared" si="89"/>
        <v>5532409.5972900186</v>
      </c>
      <c r="W347">
        <f t="shared" si="85"/>
        <v>5444931.1457723267</v>
      </c>
      <c r="X347">
        <f>$F$5-F347</f>
        <v>2443947.8104364015</v>
      </c>
      <c r="Y347">
        <f t="shared" si="86"/>
        <v>7976357.4077264182</v>
      </c>
      <c r="Z347">
        <f>Y347-F347-Q347</f>
        <v>-3135746.9714007787</v>
      </c>
      <c r="AA347">
        <f t="shared" si="90"/>
        <v>-0.39313019854943942</v>
      </c>
      <c r="AB347" t="e">
        <f>#REF!</f>
        <v>#REF!</v>
      </c>
      <c r="AC347">
        <f>$F$5-F347</f>
        <v>2443947.8104364015</v>
      </c>
      <c r="AD347" t="e">
        <f>AB347*P347</f>
        <v>#REF!</v>
      </c>
      <c r="AE347">
        <f>P347*$F$4*MAX(AA347,0)</f>
        <v>0</v>
      </c>
      <c r="AF347" s="1" t="e">
        <f>MAX(#REF!*AA347,0)</f>
        <v>#REF!</v>
      </c>
      <c r="AG347" t="e">
        <f t="shared" si="91"/>
        <v>#REF!</v>
      </c>
    </row>
    <row r="348" spans="4:33" x14ac:dyDescent="0.35">
      <c r="D348">
        <v>331</v>
      </c>
      <c r="E348">
        <f t="shared" si="78"/>
        <v>331</v>
      </c>
      <c r="F348">
        <f>F347+AE347</f>
        <v>5556052.1895635985</v>
      </c>
      <c r="G348">
        <f>F348-Q348</f>
        <v>0</v>
      </c>
      <c r="H348">
        <f t="shared" si="79"/>
        <v>0</v>
      </c>
      <c r="I348">
        <f>MAX(G348-P348,0)</f>
        <v>0</v>
      </c>
      <c r="J348">
        <f t="shared" si="80"/>
        <v>0</v>
      </c>
      <c r="K348">
        <f t="shared" si="81"/>
        <v>0</v>
      </c>
      <c r="L348">
        <f>MIN($F$11,K348)</f>
        <v>0</v>
      </c>
      <c r="M348">
        <f>ABS(L348-K348)</f>
        <v>0</v>
      </c>
      <c r="N348">
        <f>IFERROR(M348/G348,0)</f>
        <v>0</v>
      </c>
      <c r="O348">
        <f t="shared" si="82"/>
        <v>1</v>
      </c>
      <c r="P348">
        <f>IF(E348&gt;$F$6,VLOOKUP(E348-$F$6,E$17:G$558,3,FALSE),0)</f>
        <v>0</v>
      </c>
      <c r="Q348">
        <f>IF(E348&gt;$F$7,VLOOKUP(E348-$F$7,E$17:F$558,2,FALSE),0)</f>
        <v>5556052.1895635985</v>
      </c>
      <c r="R348">
        <f t="shared" si="87"/>
        <v>0</v>
      </c>
      <c r="S348">
        <f t="shared" si="83"/>
        <v>0</v>
      </c>
      <c r="T348">
        <f t="shared" si="84"/>
        <v>0</v>
      </c>
      <c r="U348">
        <f t="shared" si="88"/>
        <v>23642.592273581566</v>
      </c>
      <c r="V348">
        <f t="shared" si="89"/>
        <v>5532409.5972900186</v>
      </c>
      <c r="W348">
        <f t="shared" si="85"/>
        <v>5444931.1457723267</v>
      </c>
      <c r="X348">
        <f>$F$5-F348</f>
        <v>2443947.8104364015</v>
      </c>
      <c r="Y348">
        <f t="shared" si="86"/>
        <v>7976357.4077264182</v>
      </c>
      <c r="Z348">
        <f>Y348-F348-Q348</f>
        <v>-3135746.9714007787</v>
      </c>
      <c r="AA348">
        <f t="shared" si="90"/>
        <v>-0.39313019854943942</v>
      </c>
      <c r="AB348" t="e">
        <f>#REF!</f>
        <v>#REF!</v>
      </c>
      <c r="AC348">
        <f>$F$5-F348</f>
        <v>2443947.8104364015</v>
      </c>
      <c r="AD348" t="e">
        <f>AB348*P348</f>
        <v>#REF!</v>
      </c>
      <c r="AE348">
        <f>P348*$F$4*MAX(AA348,0)</f>
        <v>0</v>
      </c>
      <c r="AF348" s="1" t="e">
        <f>MAX(#REF!*AA348,0)</f>
        <v>#REF!</v>
      </c>
      <c r="AG348" t="e">
        <f t="shared" si="91"/>
        <v>#REF!</v>
      </c>
    </row>
    <row r="349" spans="4:33" x14ac:dyDescent="0.35">
      <c r="D349">
        <v>332</v>
      </c>
      <c r="E349">
        <f t="shared" si="78"/>
        <v>332</v>
      </c>
      <c r="F349">
        <f>F348+AE348</f>
        <v>5556052.1895635985</v>
      </c>
      <c r="G349">
        <f>F349-Q349</f>
        <v>0</v>
      </c>
      <c r="H349">
        <f t="shared" si="79"/>
        <v>0</v>
      </c>
      <c r="I349">
        <f>MAX(G349-P349,0)</f>
        <v>0</v>
      </c>
      <c r="J349">
        <f t="shared" si="80"/>
        <v>0</v>
      </c>
      <c r="K349">
        <f t="shared" si="81"/>
        <v>0</v>
      </c>
      <c r="L349">
        <f>MIN($F$11,K349)</f>
        <v>0</v>
      </c>
      <c r="M349">
        <f>ABS(L349-K349)</f>
        <v>0</v>
      </c>
      <c r="N349">
        <f>IFERROR(M349/G349,0)</f>
        <v>0</v>
      </c>
      <c r="O349">
        <f t="shared" si="82"/>
        <v>1</v>
      </c>
      <c r="P349">
        <f>IF(E349&gt;$F$6,VLOOKUP(E349-$F$6,E$17:G$558,3,FALSE),0)</f>
        <v>0</v>
      </c>
      <c r="Q349">
        <f>IF(E349&gt;$F$7,VLOOKUP(E349-$F$7,E$17:F$558,2,FALSE),0)</f>
        <v>5556052.1895635985</v>
      </c>
      <c r="R349">
        <f t="shared" si="87"/>
        <v>0</v>
      </c>
      <c r="S349">
        <f t="shared" si="83"/>
        <v>0</v>
      </c>
      <c r="T349">
        <f t="shared" si="84"/>
        <v>0</v>
      </c>
      <c r="U349">
        <f t="shared" si="88"/>
        <v>23642.592273581566</v>
      </c>
      <c r="V349">
        <f t="shared" si="89"/>
        <v>5532409.5972900186</v>
      </c>
      <c r="W349">
        <f t="shared" si="85"/>
        <v>5444931.1457723267</v>
      </c>
      <c r="X349">
        <f>$F$5-F349</f>
        <v>2443947.8104364015</v>
      </c>
      <c r="Y349">
        <f t="shared" si="86"/>
        <v>7976357.4077264182</v>
      </c>
      <c r="Z349">
        <f>Y349-F349-Q349</f>
        <v>-3135746.9714007787</v>
      </c>
      <c r="AA349">
        <f t="shared" si="90"/>
        <v>-0.39313019854943942</v>
      </c>
      <c r="AB349" t="e">
        <f>#REF!</f>
        <v>#REF!</v>
      </c>
      <c r="AC349">
        <f>$F$5-F349</f>
        <v>2443947.8104364015</v>
      </c>
      <c r="AD349" t="e">
        <f>AB349*P349</f>
        <v>#REF!</v>
      </c>
      <c r="AE349">
        <f>P349*$F$4*MAX(AA349,0)</f>
        <v>0</v>
      </c>
      <c r="AF349" s="1" t="e">
        <f>MAX(#REF!*AA349,0)</f>
        <v>#REF!</v>
      </c>
      <c r="AG349" t="e">
        <f t="shared" si="91"/>
        <v>#REF!</v>
      </c>
    </row>
    <row r="350" spans="4:33" x14ac:dyDescent="0.35">
      <c r="D350">
        <v>333</v>
      </c>
      <c r="E350">
        <f t="shared" si="78"/>
        <v>333</v>
      </c>
      <c r="F350">
        <f>F349+AE349</f>
        <v>5556052.1895635985</v>
      </c>
      <c r="G350">
        <f>F350-Q350</f>
        <v>0</v>
      </c>
      <c r="H350">
        <f t="shared" si="79"/>
        <v>0</v>
      </c>
      <c r="I350">
        <f>MAX(G350-P350,0)</f>
        <v>0</v>
      </c>
      <c r="J350">
        <f t="shared" si="80"/>
        <v>0</v>
      </c>
      <c r="K350">
        <f t="shared" si="81"/>
        <v>0</v>
      </c>
      <c r="L350">
        <f>MIN($F$11,K350)</f>
        <v>0</v>
      </c>
      <c r="M350">
        <f>ABS(L350-K350)</f>
        <v>0</v>
      </c>
      <c r="N350">
        <f>IFERROR(M350/G350,0)</f>
        <v>0</v>
      </c>
      <c r="O350">
        <f t="shared" si="82"/>
        <v>1</v>
      </c>
      <c r="P350">
        <f>IF(E350&gt;$F$6,VLOOKUP(E350-$F$6,E$17:G$558,3,FALSE),0)</f>
        <v>0</v>
      </c>
      <c r="Q350">
        <f>IF(E350&gt;$F$7,VLOOKUP(E350-$F$7,E$17:F$558,2,FALSE),0)</f>
        <v>5556052.1895635985</v>
      </c>
      <c r="R350">
        <f t="shared" si="87"/>
        <v>0</v>
      </c>
      <c r="S350">
        <f t="shared" si="83"/>
        <v>0</v>
      </c>
      <c r="T350">
        <f t="shared" si="84"/>
        <v>0</v>
      </c>
      <c r="U350">
        <f t="shared" si="88"/>
        <v>23642.592273581566</v>
      </c>
      <c r="V350">
        <f t="shared" si="89"/>
        <v>5532409.5972900186</v>
      </c>
      <c r="W350">
        <f t="shared" si="85"/>
        <v>5444931.1457723267</v>
      </c>
      <c r="X350">
        <f>$F$5-F350</f>
        <v>2443947.8104364015</v>
      </c>
      <c r="Y350">
        <f t="shared" si="86"/>
        <v>7976357.4077264182</v>
      </c>
      <c r="Z350">
        <f>Y350-F350-Q350</f>
        <v>-3135746.9714007787</v>
      </c>
      <c r="AA350">
        <f t="shared" si="90"/>
        <v>-0.39313019854943942</v>
      </c>
      <c r="AB350" t="e">
        <f>#REF!</f>
        <v>#REF!</v>
      </c>
      <c r="AC350">
        <f>$F$5-F350</f>
        <v>2443947.8104364015</v>
      </c>
      <c r="AD350" t="e">
        <f>AB350*P350</f>
        <v>#REF!</v>
      </c>
      <c r="AE350">
        <f>P350*$F$4*MAX(AA350,0)</f>
        <v>0</v>
      </c>
      <c r="AF350" s="1" t="e">
        <f>MAX(#REF!*AA350,0)</f>
        <v>#REF!</v>
      </c>
      <c r="AG350" t="e">
        <f t="shared" si="91"/>
        <v>#REF!</v>
      </c>
    </row>
    <row r="351" spans="4:33" x14ac:dyDescent="0.35">
      <c r="D351">
        <v>334</v>
      </c>
      <c r="E351">
        <f t="shared" si="78"/>
        <v>334</v>
      </c>
      <c r="F351">
        <f>F350+AE350</f>
        <v>5556052.1895635985</v>
      </c>
      <c r="G351">
        <f>F351-Q351</f>
        <v>0</v>
      </c>
      <c r="H351">
        <f t="shared" si="79"/>
        <v>0</v>
      </c>
      <c r="I351">
        <f>MAX(G351-P351,0)</f>
        <v>0</v>
      </c>
      <c r="J351">
        <f t="shared" si="80"/>
        <v>0</v>
      </c>
      <c r="K351">
        <f t="shared" si="81"/>
        <v>0</v>
      </c>
      <c r="L351">
        <f>MIN($F$11,K351)</f>
        <v>0</v>
      </c>
      <c r="M351">
        <f>ABS(L351-K351)</f>
        <v>0</v>
      </c>
      <c r="N351">
        <f>IFERROR(M351/G351,0)</f>
        <v>0</v>
      </c>
      <c r="O351">
        <f t="shared" si="82"/>
        <v>1</v>
      </c>
      <c r="P351">
        <f>IF(E351&gt;$F$6,VLOOKUP(E351-$F$6,E$17:G$558,3,FALSE),0)</f>
        <v>0</v>
      </c>
      <c r="Q351">
        <f>IF(E351&gt;$F$7,VLOOKUP(E351-$F$7,E$17:F$558,2,FALSE),0)</f>
        <v>5556052.1895635985</v>
      </c>
      <c r="R351">
        <f t="shared" si="87"/>
        <v>0</v>
      </c>
      <c r="S351">
        <f t="shared" si="83"/>
        <v>0</v>
      </c>
      <c r="T351">
        <f t="shared" si="84"/>
        <v>0</v>
      </c>
      <c r="U351">
        <f t="shared" si="88"/>
        <v>23642.592273581566</v>
      </c>
      <c r="V351">
        <f t="shared" si="89"/>
        <v>5532409.5972900186</v>
      </c>
      <c r="W351">
        <f t="shared" si="85"/>
        <v>5444931.1457723267</v>
      </c>
      <c r="X351">
        <f>$F$5-F351</f>
        <v>2443947.8104364015</v>
      </c>
      <c r="Y351">
        <f t="shared" si="86"/>
        <v>7976357.4077264182</v>
      </c>
      <c r="Z351">
        <f>Y351-F351-Q351</f>
        <v>-3135746.9714007787</v>
      </c>
      <c r="AA351">
        <f t="shared" si="90"/>
        <v>-0.39313019854943942</v>
      </c>
      <c r="AB351" t="e">
        <f>#REF!</f>
        <v>#REF!</v>
      </c>
      <c r="AC351">
        <f>$F$5-F351</f>
        <v>2443947.8104364015</v>
      </c>
      <c r="AD351" t="e">
        <f>AB351*P351</f>
        <v>#REF!</v>
      </c>
      <c r="AE351">
        <f>P351*$F$4*MAX(AA351,0)</f>
        <v>0</v>
      </c>
      <c r="AF351" s="1" t="e">
        <f>MAX(#REF!*AA351,0)</f>
        <v>#REF!</v>
      </c>
      <c r="AG351" t="e">
        <f t="shared" si="91"/>
        <v>#REF!</v>
      </c>
    </row>
    <row r="352" spans="4:33" x14ac:dyDescent="0.35">
      <c r="D352">
        <v>335</v>
      </c>
      <c r="E352">
        <f t="shared" si="78"/>
        <v>335</v>
      </c>
      <c r="F352">
        <f>F351+AE351</f>
        <v>5556052.1895635985</v>
      </c>
      <c r="G352">
        <f>F352-Q352</f>
        <v>0</v>
      </c>
      <c r="H352">
        <f t="shared" si="79"/>
        <v>0</v>
      </c>
      <c r="I352">
        <f>MAX(G352-P352,0)</f>
        <v>0</v>
      </c>
      <c r="J352">
        <f t="shared" si="80"/>
        <v>0</v>
      </c>
      <c r="K352">
        <f t="shared" si="81"/>
        <v>0</v>
      </c>
      <c r="L352">
        <f>MIN($F$11,K352)</f>
        <v>0</v>
      </c>
      <c r="M352">
        <f>ABS(L352-K352)</f>
        <v>0</v>
      </c>
      <c r="N352">
        <f>IFERROR(M352/G352,0)</f>
        <v>0</v>
      </c>
      <c r="O352">
        <f t="shared" si="82"/>
        <v>1</v>
      </c>
      <c r="P352">
        <f>IF(E352&gt;$F$6,VLOOKUP(E352-$F$6,E$17:G$558,3,FALSE),0)</f>
        <v>0</v>
      </c>
      <c r="Q352">
        <f>IF(E352&gt;$F$7,VLOOKUP(E352-$F$7,E$17:F$558,2,FALSE),0)</f>
        <v>5556052.1895635985</v>
      </c>
      <c r="R352">
        <f t="shared" si="87"/>
        <v>0</v>
      </c>
      <c r="S352">
        <f t="shared" si="83"/>
        <v>0</v>
      </c>
      <c r="T352">
        <f t="shared" si="84"/>
        <v>0</v>
      </c>
      <c r="U352">
        <f t="shared" si="88"/>
        <v>23642.592273581566</v>
      </c>
      <c r="V352">
        <f t="shared" si="89"/>
        <v>5532409.5972900186</v>
      </c>
      <c r="W352">
        <f t="shared" si="85"/>
        <v>5444931.1457723267</v>
      </c>
      <c r="X352">
        <f>$F$5-F352</f>
        <v>2443947.8104364015</v>
      </c>
      <c r="Y352">
        <f t="shared" si="86"/>
        <v>7976357.4077264182</v>
      </c>
      <c r="Z352">
        <f>Y352-F352-Q352</f>
        <v>-3135746.9714007787</v>
      </c>
      <c r="AA352">
        <f t="shared" si="90"/>
        <v>-0.39313019854943942</v>
      </c>
      <c r="AB352" t="e">
        <f>#REF!</f>
        <v>#REF!</v>
      </c>
      <c r="AC352">
        <f>$F$5-F352</f>
        <v>2443947.8104364015</v>
      </c>
      <c r="AD352" t="e">
        <f>AB352*P352</f>
        <v>#REF!</v>
      </c>
      <c r="AE352">
        <f>P352*$F$4*MAX(AA352,0)</f>
        <v>0</v>
      </c>
      <c r="AF352" s="1" t="e">
        <f>MAX(#REF!*AA352,0)</f>
        <v>#REF!</v>
      </c>
      <c r="AG352" t="e">
        <f t="shared" si="91"/>
        <v>#REF!</v>
      </c>
    </row>
    <row r="353" spans="4:33" x14ac:dyDescent="0.35">
      <c r="D353">
        <v>336</v>
      </c>
      <c r="E353">
        <f t="shared" si="78"/>
        <v>336</v>
      </c>
      <c r="F353">
        <f>F352+AE352</f>
        <v>5556052.1895635985</v>
      </c>
      <c r="G353">
        <f>F353-Q353</f>
        <v>0</v>
      </c>
      <c r="H353">
        <f t="shared" si="79"/>
        <v>0</v>
      </c>
      <c r="I353">
        <f>MAX(G353-P353,0)</f>
        <v>0</v>
      </c>
      <c r="J353">
        <f t="shared" si="80"/>
        <v>0</v>
      </c>
      <c r="K353">
        <f t="shared" si="81"/>
        <v>0</v>
      </c>
      <c r="L353">
        <f>MIN($F$11,K353)</f>
        <v>0</v>
      </c>
      <c r="M353">
        <f>ABS(L353-K353)</f>
        <v>0</v>
      </c>
      <c r="N353">
        <f>IFERROR(M353/G353,0)</f>
        <v>0</v>
      </c>
      <c r="O353">
        <f t="shared" si="82"/>
        <v>1</v>
      </c>
      <c r="P353">
        <f>IF(E353&gt;$F$6,VLOOKUP(E353-$F$6,E$17:G$558,3,FALSE),0)</f>
        <v>0</v>
      </c>
      <c r="Q353">
        <f>IF(E353&gt;$F$7,VLOOKUP(E353-$F$7,E$17:F$558,2,FALSE),0)</f>
        <v>5556052.1895635985</v>
      </c>
      <c r="R353">
        <f t="shared" si="87"/>
        <v>0</v>
      </c>
      <c r="S353">
        <f t="shared" si="83"/>
        <v>0</v>
      </c>
      <c r="T353">
        <f t="shared" si="84"/>
        <v>0</v>
      </c>
      <c r="U353">
        <f t="shared" si="88"/>
        <v>23642.592273581566</v>
      </c>
      <c r="V353">
        <f t="shared" si="89"/>
        <v>5532409.5972900186</v>
      </c>
      <c r="W353">
        <f t="shared" si="85"/>
        <v>5444931.1457723267</v>
      </c>
      <c r="X353">
        <f>$F$5-F353</f>
        <v>2443947.8104364015</v>
      </c>
      <c r="Y353">
        <f t="shared" si="86"/>
        <v>7976357.4077264182</v>
      </c>
      <c r="Z353">
        <f>Y353-F353-Q353</f>
        <v>-3135746.9714007787</v>
      </c>
      <c r="AA353">
        <f t="shared" si="90"/>
        <v>-0.39313019854943942</v>
      </c>
      <c r="AB353" t="e">
        <f>#REF!</f>
        <v>#REF!</v>
      </c>
      <c r="AC353">
        <f>$F$5-F353</f>
        <v>2443947.8104364015</v>
      </c>
      <c r="AD353" t="e">
        <f>AB353*P353</f>
        <v>#REF!</v>
      </c>
      <c r="AE353">
        <f>P353*$F$4*MAX(AA353,0)</f>
        <v>0</v>
      </c>
      <c r="AF353" s="1" t="e">
        <f>MAX(#REF!*AA353,0)</f>
        <v>#REF!</v>
      </c>
      <c r="AG353" t="e">
        <f t="shared" si="91"/>
        <v>#REF!</v>
      </c>
    </row>
    <row r="354" spans="4:33" x14ac:dyDescent="0.35">
      <c r="D354">
        <v>337</v>
      </c>
      <c r="E354">
        <f t="shared" si="78"/>
        <v>337</v>
      </c>
      <c r="F354">
        <f>F353+AE353</f>
        <v>5556052.1895635985</v>
      </c>
      <c r="G354">
        <f>F354-Q354</f>
        <v>0</v>
      </c>
      <c r="H354">
        <f t="shared" si="79"/>
        <v>0</v>
      </c>
      <c r="I354">
        <f>MAX(G354-P354,0)</f>
        <v>0</v>
      </c>
      <c r="J354">
        <f t="shared" si="80"/>
        <v>0</v>
      </c>
      <c r="K354">
        <f t="shared" si="81"/>
        <v>0</v>
      </c>
      <c r="L354">
        <f>MIN($F$11,K354)</f>
        <v>0</v>
      </c>
      <c r="M354">
        <f>ABS(L354-K354)</f>
        <v>0</v>
      </c>
      <c r="N354">
        <f>IFERROR(M354/G354,0)</f>
        <v>0</v>
      </c>
      <c r="O354">
        <f t="shared" si="82"/>
        <v>1</v>
      </c>
      <c r="P354">
        <f>IF(E354&gt;$F$6,VLOOKUP(E354-$F$6,E$17:G$558,3,FALSE),0)</f>
        <v>0</v>
      </c>
      <c r="Q354">
        <f>IF(E354&gt;$F$7,VLOOKUP(E354-$F$7,E$17:F$558,2,FALSE),0)</f>
        <v>5556052.1895635985</v>
      </c>
      <c r="R354">
        <f t="shared" si="87"/>
        <v>0</v>
      </c>
      <c r="S354">
        <f t="shared" si="83"/>
        <v>0</v>
      </c>
      <c r="T354">
        <f t="shared" si="84"/>
        <v>0</v>
      </c>
      <c r="U354">
        <f t="shared" si="88"/>
        <v>23642.592273581566</v>
      </c>
      <c r="V354">
        <f t="shared" si="89"/>
        <v>5532409.5972900186</v>
      </c>
      <c r="W354">
        <f t="shared" si="85"/>
        <v>5444931.1457723267</v>
      </c>
      <c r="X354">
        <f>$F$5-F354</f>
        <v>2443947.8104364015</v>
      </c>
      <c r="Y354">
        <f t="shared" si="86"/>
        <v>7976357.4077264182</v>
      </c>
      <c r="Z354">
        <f>Y354-F354-Q354</f>
        <v>-3135746.9714007787</v>
      </c>
      <c r="AA354">
        <f t="shared" si="90"/>
        <v>-0.39313019854943942</v>
      </c>
      <c r="AB354" t="e">
        <f>#REF!</f>
        <v>#REF!</v>
      </c>
      <c r="AC354">
        <f>$F$5-F354</f>
        <v>2443947.8104364015</v>
      </c>
      <c r="AD354" t="e">
        <f>AB354*P354</f>
        <v>#REF!</v>
      </c>
      <c r="AE354">
        <f>P354*$F$4*MAX(AA354,0)</f>
        <v>0</v>
      </c>
      <c r="AF354" s="1" t="e">
        <f>MAX(#REF!*AA354,0)</f>
        <v>#REF!</v>
      </c>
      <c r="AG354" t="e">
        <f t="shared" si="91"/>
        <v>#REF!</v>
      </c>
    </row>
    <row r="355" spans="4:33" x14ac:dyDescent="0.35">
      <c r="D355">
        <v>338</v>
      </c>
      <c r="E355">
        <f t="shared" si="78"/>
        <v>338</v>
      </c>
      <c r="F355">
        <f>F354+AE354</f>
        <v>5556052.1895635985</v>
      </c>
      <c r="G355">
        <f>F355-Q355</f>
        <v>0</v>
      </c>
      <c r="H355">
        <f t="shared" si="79"/>
        <v>0</v>
      </c>
      <c r="I355">
        <f>MAX(G355-P355,0)</f>
        <v>0</v>
      </c>
      <c r="J355">
        <f t="shared" si="80"/>
        <v>0</v>
      </c>
      <c r="K355">
        <f t="shared" si="81"/>
        <v>0</v>
      </c>
      <c r="L355">
        <f>MIN($F$11,K355)</f>
        <v>0</v>
      </c>
      <c r="M355">
        <f>ABS(L355-K355)</f>
        <v>0</v>
      </c>
      <c r="N355">
        <f>IFERROR(M355/G355,0)</f>
        <v>0</v>
      </c>
      <c r="O355">
        <f t="shared" si="82"/>
        <v>1</v>
      </c>
      <c r="P355">
        <f>IF(E355&gt;$F$6,VLOOKUP(E355-$F$6,E$17:G$558,3,FALSE),0)</f>
        <v>0</v>
      </c>
      <c r="Q355">
        <f>IF(E355&gt;$F$7,VLOOKUP(E355-$F$7,E$17:F$558,2,FALSE),0)</f>
        <v>5556052.1895635985</v>
      </c>
      <c r="R355">
        <f t="shared" si="87"/>
        <v>0</v>
      </c>
      <c r="S355">
        <f t="shared" si="83"/>
        <v>0</v>
      </c>
      <c r="T355">
        <f t="shared" si="84"/>
        <v>0</v>
      </c>
      <c r="U355">
        <f t="shared" si="88"/>
        <v>23642.592273581566</v>
      </c>
      <c r="V355">
        <f t="shared" si="89"/>
        <v>5532409.5972900186</v>
      </c>
      <c r="W355">
        <f t="shared" si="85"/>
        <v>5444931.1457723267</v>
      </c>
      <c r="X355">
        <f>$F$5-F355</f>
        <v>2443947.8104364015</v>
      </c>
      <c r="Y355">
        <f t="shared" si="86"/>
        <v>7976357.4077264182</v>
      </c>
      <c r="Z355">
        <f>Y355-F355-Q355</f>
        <v>-3135746.9714007787</v>
      </c>
      <c r="AA355">
        <f t="shared" si="90"/>
        <v>-0.39313019854943942</v>
      </c>
      <c r="AB355" t="e">
        <f>#REF!</f>
        <v>#REF!</v>
      </c>
      <c r="AC355">
        <f>$F$5-F355</f>
        <v>2443947.8104364015</v>
      </c>
      <c r="AD355" t="e">
        <f>AB355*P355</f>
        <v>#REF!</v>
      </c>
      <c r="AE355">
        <f>P355*$F$4*MAX(AA355,0)</f>
        <v>0</v>
      </c>
      <c r="AF355" s="1" t="e">
        <f>MAX(#REF!*AA355,0)</f>
        <v>#REF!</v>
      </c>
      <c r="AG355" t="e">
        <f t="shared" si="91"/>
        <v>#REF!</v>
      </c>
    </row>
    <row r="356" spans="4:33" x14ac:dyDescent="0.35">
      <c r="D356">
        <v>339</v>
      </c>
      <c r="E356">
        <f t="shared" si="78"/>
        <v>339</v>
      </c>
      <c r="F356">
        <f>F355+AE355</f>
        <v>5556052.1895635985</v>
      </c>
      <c r="G356">
        <f>F356-Q356</f>
        <v>0</v>
      </c>
      <c r="H356">
        <f t="shared" si="79"/>
        <v>0</v>
      </c>
      <c r="I356">
        <f>MAX(G356-P356,0)</f>
        <v>0</v>
      </c>
      <c r="J356">
        <f t="shared" si="80"/>
        <v>0</v>
      </c>
      <c r="K356">
        <f t="shared" si="81"/>
        <v>0</v>
      </c>
      <c r="L356">
        <f>MIN($F$11,K356)</f>
        <v>0</v>
      </c>
      <c r="M356">
        <f>ABS(L356-K356)</f>
        <v>0</v>
      </c>
      <c r="N356">
        <f>IFERROR(M356/G356,0)</f>
        <v>0</v>
      </c>
      <c r="O356">
        <f t="shared" si="82"/>
        <v>1</v>
      </c>
      <c r="P356">
        <f>IF(E356&gt;$F$6,VLOOKUP(E356-$F$6,E$17:G$558,3,FALSE),0)</f>
        <v>0</v>
      </c>
      <c r="Q356">
        <f>IF(E356&gt;$F$7,VLOOKUP(E356-$F$7,E$17:F$558,2,FALSE),0)</f>
        <v>5556052.1895635985</v>
      </c>
      <c r="R356">
        <f t="shared" si="87"/>
        <v>0</v>
      </c>
      <c r="S356">
        <f t="shared" si="83"/>
        <v>0</v>
      </c>
      <c r="T356">
        <f t="shared" si="84"/>
        <v>0</v>
      </c>
      <c r="U356">
        <f t="shared" si="88"/>
        <v>23642.592273581566</v>
      </c>
      <c r="V356">
        <f t="shared" si="89"/>
        <v>5532409.5972900186</v>
      </c>
      <c r="W356">
        <f t="shared" si="85"/>
        <v>5444931.1457723267</v>
      </c>
      <c r="X356">
        <f>$F$5-F356</f>
        <v>2443947.8104364015</v>
      </c>
      <c r="Y356">
        <f t="shared" si="86"/>
        <v>7976357.4077264182</v>
      </c>
      <c r="Z356">
        <f>Y356-F356-Q356</f>
        <v>-3135746.9714007787</v>
      </c>
      <c r="AA356">
        <f t="shared" si="90"/>
        <v>-0.39313019854943942</v>
      </c>
      <c r="AB356" t="e">
        <f>#REF!</f>
        <v>#REF!</v>
      </c>
      <c r="AC356">
        <f>$F$5-F356</f>
        <v>2443947.8104364015</v>
      </c>
      <c r="AD356" t="e">
        <f>AB356*P356</f>
        <v>#REF!</v>
      </c>
      <c r="AE356">
        <f>P356*$F$4*MAX(AA356,0)</f>
        <v>0</v>
      </c>
      <c r="AF356" s="1" t="e">
        <f>MAX(#REF!*AA356,0)</f>
        <v>#REF!</v>
      </c>
      <c r="AG356" t="e">
        <f t="shared" si="91"/>
        <v>#REF!</v>
      </c>
    </row>
    <row r="357" spans="4:33" x14ac:dyDescent="0.35">
      <c r="D357">
        <v>340</v>
      </c>
      <c r="E357">
        <f t="shared" si="78"/>
        <v>340</v>
      </c>
      <c r="F357">
        <f>F356+AE356</f>
        <v>5556052.1895635985</v>
      </c>
      <c r="G357">
        <f>F357-Q357</f>
        <v>0</v>
      </c>
      <c r="H357">
        <f t="shared" si="79"/>
        <v>0</v>
      </c>
      <c r="I357">
        <f>MAX(G357-P357,0)</f>
        <v>0</v>
      </c>
      <c r="J357">
        <f t="shared" si="80"/>
        <v>0</v>
      </c>
      <c r="K357">
        <f t="shared" si="81"/>
        <v>0</v>
      </c>
      <c r="L357">
        <f>MIN($F$11,K357)</f>
        <v>0</v>
      </c>
      <c r="M357">
        <f>ABS(L357-K357)</f>
        <v>0</v>
      </c>
      <c r="N357">
        <f>IFERROR(M357/G357,0)</f>
        <v>0</v>
      </c>
      <c r="O357">
        <f t="shared" si="82"/>
        <v>1</v>
      </c>
      <c r="P357">
        <f>IF(E357&gt;$F$6,VLOOKUP(E357-$F$6,E$17:G$558,3,FALSE),0)</f>
        <v>0</v>
      </c>
      <c r="Q357">
        <f>IF(E357&gt;$F$7,VLOOKUP(E357-$F$7,E$17:F$558,2,FALSE),0)</f>
        <v>5556052.1895635985</v>
      </c>
      <c r="R357">
        <f t="shared" si="87"/>
        <v>0</v>
      </c>
      <c r="S357">
        <f t="shared" si="83"/>
        <v>0</v>
      </c>
      <c r="T357">
        <f t="shared" si="84"/>
        <v>0</v>
      </c>
      <c r="U357">
        <f t="shared" si="88"/>
        <v>23642.592273581566</v>
      </c>
      <c r="V357">
        <f t="shared" si="89"/>
        <v>5532409.5972900186</v>
      </c>
      <c r="W357">
        <f t="shared" si="85"/>
        <v>5444931.1457723267</v>
      </c>
      <c r="X357">
        <f>$F$5-F357</f>
        <v>2443947.8104364015</v>
      </c>
      <c r="Y357">
        <f t="shared" si="86"/>
        <v>7976357.4077264182</v>
      </c>
      <c r="Z357">
        <f>Y357-F357-Q357</f>
        <v>-3135746.9714007787</v>
      </c>
      <c r="AA357">
        <f t="shared" si="90"/>
        <v>-0.39313019854943942</v>
      </c>
      <c r="AB357" t="e">
        <f>#REF!</f>
        <v>#REF!</v>
      </c>
      <c r="AC357">
        <f>$F$5-F357</f>
        <v>2443947.8104364015</v>
      </c>
      <c r="AD357" t="e">
        <f>AB357*P357</f>
        <v>#REF!</v>
      </c>
      <c r="AE357">
        <f>P357*$F$4*MAX(AA357,0)</f>
        <v>0</v>
      </c>
      <c r="AF357" s="1" t="e">
        <f>MAX(#REF!*AA357,0)</f>
        <v>#REF!</v>
      </c>
      <c r="AG357" t="e">
        <f t="shared" si="91"/>
        <v>#REF!</v>
      </c>
    </row>
    <row r="358" spans="4:33" x14ac:dyDescent="0.35">
      <c r="D358">
        <v>341</v>
      </c>
      <c r="E358">
        <f t="shared" si="78"/>
        <v>341</v>
      </c>
      <c r="F358">
        <f>F357+AE357</f>
        <v>5556052.1895635985</v>
      </c>
      <c r="G358">
        <f>F358-Q358</f>
        <v>0</v>
      </c>
      <c r="H358">
        <f t="shared" si="79"/>
        <v>0</v>
      </c>
      <c r="I358">
        <f>MAX(G358-P358,0)</f>
        <v>0</v>
      </c>
      <c r="J358">
        <f t="shared" si="80"/>
        <v>0</v>
      </c>
      <c r="K358">
        <f t="shared" si="81"/>
        <v>0</v>
      </c>
      <c r="L358">
        <f>MIN($F$11,K358)</f>
        <v>0</v>
      </c>
      <c r="M358">
        <f>ABS(L358-K358)</f>
        <v>0</v>
      </c>
      <c r="N358">
        <f>IFERROR(M358/G358,0)</f>
        <v>0</v>
      </c>
      <c r="O358">
        <f t="shared" si="82"/>
        <v>1</v>
      </c>
      <c r="P358">
        <f>IF(E358&gt;$F$6,VLOOKUP(E358-$F$6,E$17:G$558,3,FALSE),0)</f>
        <v>0</v>
      </c>
      <c r="Q358">
        <f>IF(E358&gt;$F$7,VLOOKUP(E358-$F$7,E$17:F$558,2,FALSE),0)</f>
        <v>5556052.1895635985</v>
      </c>
      <c r="R358">
        <f t="shared" si="87"/>
        <v>0</v>
      </c>
      <c r="S358">
        <f t="shared" si="83"/>
        <v>0</v>
      </c>
      <c r="T358">
        <f t="shared" si="84"/>
        <v>0</v>
      </c>
      <c r="U358">
        <f t="shared" si="88"/>
        <v>23642.592273581566</v>
      </c>
      <c r="V358">
        <f t="shared" si="89"/>
        <v>5532409.5972900186</v>
      </c>
      <c r="W358">
        <f t="shared" si="85"/>
        <v>5444931.1457723267</v>
      </c>
      <c r="X358">
        <f>$F$5-F358</f>
        <v>2443947.8104364015</v>
      </c>
      <c r="Y358">
        <f t="shared" si="86"/>
        <v>7976357.4077264182</v>
      </c>
      <c r="Z358">
        <f>Y358-F358-Q358</f>
        <v>-3135746.9714007787</v>
      </c>
      <c r="AA358">
        <f t="shared" ref="AA358:AA395" si="92">Z358/Y358</f>
        <v>-0.39313019854943942</v>
      </c>
      <c r="AB358" t="e">
        <f>#REF!</f>
        <v>#REF!</v>
      </c>
      <c r="AC358">
        <f>$F$5-F358</f>
        <v>2443947.8104364015</v>
      </c>
      <c r="AD358" t="e">
        <f>AB358*P358</f>
        <v>#REF!</v>
      </c>
      <c r="AE358">
        <f>P358*$F$4*MAX(AA358,0)</f>
        <v>0</v>
      </c>
      <c r="AF358" s="1" t="e">
        <f>MAX(#REF!*AA358,0)</f>
        <v>#REF!</v>
      </c>
      <c r="AG358" t="e">
        <f t="shared" ref="AG358:AG395" si="93">AD358*AF358</f>
        <v>#REF!</v>
      </c>
    </row>
    <row r="359" spans="4:33" x14ac:dyDescent="0.35">
      <c r="D359">
        <v>342</v>
      </c>
      <c r="E359">
        <f t="shared" si="78"/>
        <v>342</v>
      </c>
      <c r="F359">
        <f>F358+AE358</f>
        <v>5556052.1895635985</v>
      </c>
      <c r="G359">
        <f>F359-Q359</f>
        <v>0</v>
      </c>
      <c r="H359">
        <f t="shared" si="79"/>
        <v>0</v>
      </c>
      <c r="I359">
        <f>MAX(G359-P359,0)</f>
        <v>0</v>
      </c>
      <c r="J359">
        <f t="shared" si="80"/>
        <v>0</v>
      </c>
      <c r="K359">
        <f t="shared" si="81"/>
        <v>0</v>
      </c>
      <c r="L359">
        <f>MIN($F$11,K359)</f>
        <v>0</v>
      </c>
      <c r="M359">
        <f>ABS(L359-K359)</f>
        <v>0</v>
      </c>
      <c r="N359">
        <f>IFERROR(M359/G359,0)</f>
        <v>0</v>
      </c>
      <c r="O359">
        <f t="shared" si="82"/>
        <v>1</v>
      </c>
      <c r="P359">
        <f>IF(E359&gt;$F$6,VLOOKUP(E359-$F$6,E$17:G$558,3,FALSE),0)</f>
        <v>0</v>
      </c>
      <c r="Q359">
        <f>IF(E359&gt;$F$7,VLOOKUP(E359-$F$7,E$17:F$558,2,FALSE),0)</f>
        <v>5556052.1895635985</v>
      </c>
      <c r="R359">
        <f t="shared" si="87"/>
        <v>0</v>
      </c>
      <c r="S359">
        <f t="shared" si="83"/>
        <v>0</v>
      </c>
      <c r="T359">
        <f t="shared" si="84"/>
        <v>0</v>
      </c>
      <c r="U359">
        <f t="shared" si="88"/>
        <v>23642.592273581566</v>
      </c>
      <c r="V359">
        <f t="shared" si="89"/>
        <v>5532409.5972900186</v>
      </c>
      <c r="W359">
        <f t="shared" si="85"/>
        <v>5444931.1457723267</v>
      </c>
      <c r="X359">
        <f>$F$5-F359</f>
        <v>2443947.8104364015</v>
      </c>
      <c r="Y359">
        <f t="shared" si="86"/>
        <v>7976357.4077264182</v>
      </c>
      <c r="Z359">
        <f>Y359-F359-Q359</f>
        <v>-3135746.9714007787</v>
      </c>
      <c r="AA359">
        <f t="shared" si="92"/>
        <v>-0.39313019854943942</v>
      </c>
      <c r="AB359" t="e">
        <f>#REF!</f>
        <v>#REF!</v>
      </c>
      <c r="AC359">
        <f>$F$5-F359</f>
        <v>2443947.8104364015</v>
      </c>
      <c r="AD359" t="e">
        <f>AB359*P359</f>
        <v>#REF!</v>
      </c>
      <c r="AE359">
        <f>P359*$F$4*MAX(AA359,0)</f>
        <v>0</v>
      </c>
      <c r="AF359" s="1" t="e">
        <f>MAX(#REF!*AA359,0)</f>
        <v>#REF!</v>
      </c>
      <c r="AG359" t="e">
        <f t="shared" si="93"/>
        <v>#REF!</v>
      </c>
    </row>
    <row r="360" spans="4:33" x14ac:dyDescent="0.35">
      <c r="D360">
        <v>343</v>
      </c>
      <c r="E360">
        <f t="shared" si="78"/>
        <v>343</v>
      </c>
      <c r="F360">
        <f>F359+AE359</f>
        <v>5556052.1895635985</v>
      </c>
      <c r="G360">
        <f>F360-Q360</f>
        <v>0</v>
      </c>
      <c r="H360">
        <f t="shared" si="79"/>
        <v>0</v>
      </c>
      <c r="I360">
        <f>MAX(G360-P360,0)</f>
        <v>0</v>
      </c>
      <c r="J360">
        <f t="shared" si="80"/>
        <v>0</v>
      </c>
      <c r="K360">
        <f t="shared" si="81"/>
        <v>0</v>
      </c>
      <c r="L360">
        <f>MIN($F$11,K360)</f>
        <v>0</v>
      </c>
      <c r="M360">
        <f>ABS(L360-K360)</f>
        <v>0</v>
      </c>
      <c r="N360">
        <f>IFERROR(M360/G360,0)</f>
        <v>0</v>
      </c>
      <c r="O360">
        <f t="shared" si="82"/>
        <v>1</v>
      </c>
      <c r="P360">
        <f>IF(E360&gt;$F$6,VLOOKUP(E360-$F$6,E$17:G$558,3,FALSE),0)</f>
        <v>0</v>
      </c>
      <c r="Q360">
        <f>IF(E360&gt;$F$7,VLOOKUP(E360-$F$7,E$17:F$558,2,FALSE),0)</f>
        <v>5556052.1895635985</v>
      </c>
      <c r="R360">
        <f t="shared" si="87"/>
        <v>0</v>
      </c>
      <c r="S360">
        <f t="shared" si="83"/>
        <v>0</v>
      </c>
      <c r="T360">
        <f t="shared" si="84"/>
        <v>0</v>
      </c>
      <c r="U360">
        <f t="shared" si="88"/>
        <v>23642.592273581566</v>
      </c>
      <c r="V360">
        <f t="shared" si="89"/>
        <v>5532409.5972900186</v>
      </c>
      <c r="W360">
        <f t="shared" si="85"/>
        <v>5444931.1457723267</v>
      </c>
      <c r="X360">
        <f>$F$5-F360</f>
        <v>2443947.8104364015</v>
      </c>
      <c r="Y360">
        <f t="shared" si="86"/>
        <v>7976357.4077264182</v>
      </c>
      <c r="Z360">
        <f>Y360-F360-Q360</f>
        <v>-3135746.9714007787</v>
      </c>
      <c r="AA360">
        <f t="shared" si="92"/>
        <v>-0.39313019854943942</v>
      </c>
      <c r="AB360" t="e">
        <f>#REF!</f>
        <v>#REF!</v>
      </c>
      <c r="AC360">
        <f>$F$5-F360</f>
        <v>2443947.8104364015</v>
      </c>
      <c r="AD360" t="e">
        <f>AB360*P360</f>
        <v>#REF!</v>
      </c>
      <c r="AE360">
        <f>P360*$F$4*MAX(AA360,0)</f>
        <v>0</v>
      </c>
      <c r="AF360" s="1" t="e">
        <f>MAX(#REF!*AA360,0)</f>
        <v>#REF!</v>
      </c>
      <c r="AG360" t="e">
        <f t="shared" si="93"/>
        <v>#REF!</v>
      </c>
    </row>
    <row r="361" spans="4:33" x14ac:dyDescent="0.35">
      <c r="D361">
        <v>344</v>
      </c>
      <c r="E361">
        <f t="shared" si="78"/>
        <v>344</v>
      </c>
      <c r="F361">
        <f>F360+AE360</f>
        <v>5556052.1895635985</v>
      </c>
      <c r="G361">
        <f>F361-Q361</f>
        <v>0</v>
      </c>
      <c r="H361">
        <f t="shared" si="79"/>
        <v>0</v>
      </c>
      <c r="I361">
        <f>MAX(G361-P361,0)</f>
        <v>0</v>
      </c>
      <c r="J361">
        <f t="shared" si="80"/>
        <v>0</v>
      </c>
      <c r="K361">
        <f t="shared" si="81"/>
        <v>0</v>
      </c>
      <c r="L361">
        <f>MIN($F$11,K361)</f>
        <v>0</v>
      </c>
      <c r="M361">
        <f>ABS(L361-K361)</f>
        <v>0</v>
      </c>
      <c r="N361">
        <f>IFERROR(M361/G361,0)</f>
        <v>0</v>
      </c>
      <c r="O361">
        <f t="shared" si="82"/>
        <v>1</v>
      </c>
      <c r="P361">
        <f>IF(E361&gt;$F$6,VLOOKUP(E361-$F$6,E$17:G$558,3,FALSE),0)</f>
        <v>0</v>
      </c>
      <c r="Q361">
        <f>IF(E361&gt;$F$7,VLOOKUP(E361-$F$7,E$17:F$558,2,FALSE),0)</f>
        <v>5556052.1895635985</v>
      </c>
      <c r="R361">
        <f t="shared" si="87"/>
        <v>0</v>
      </c>
      <c r="S361">
        <f t="shared" si="83"/>
        <v>0</v>
      </c>
      <c r="T361">
        <f t="shared" si="84"/>
        <v>0</v>
      </c>
      <c r="U361">
        <f t="shared" si="88"/>
        <v>23642.592273581566</v>
      </c>
      <c r="V361">
        <f t="shared" si="89"/>
        <v>5532409.5972900186</v>
      </c>
      <c r="W361">
        <f t="shared" si="85"/>
        <v>5444931.1457723267</v>
      </c>
      <c r="X361">
        <f>$F$5-F361</f>
        <v>2443947.8104364015</v>
      </c>
      <c r="Y361">
        <f t="shared" si="86"/>
        <v>7976357.4077264182</v>
      </c>
      <c r="Z361">
        <f>Y361-F361-Q361</f>
        <v>-3135746.9714007787</v>
      </c>
      <c r="AA361">
        <f t="shared" si="92"/>
        <v>-0.39313019854943942</v>
      </c>
      <c r="AB361" t="e">
        <f>#REF!</f>
        <v>#REF!</v>
      </c>
      <c r="AC361">
        <f>$F$5-F361</f>
        <v>2443947.8104364015</v>
      </c>
      <c r="AD361" t="e">
        <f>AB361*P361</f>
        <v>#REF!</v>
      </c>
      <c r="AE361">
        <f>P361*$F$4*MAX(AA361,0)</f>
        <v>0</v>
      </c>
      <c r="AF361" s="1" t="e">
        <f>MAX(#REF!*AA361,0)</f>
        <v>#REF!</v>
      </c>
      <c r="AG361" t="e">
        <f t="shared" si="93"/>
        <v>#REF!</v>
      </c>
    </row>
    <row r="362" spans="4:33" x14ac:dyDescent="0.35">
      <c r="D362">
        <v>345</v>
      </c>
      <c r="E362">
        <f t="shared" si="78"/>
        <v>345</v>
      </c>
      <c r="F362">
        <f>F361+AE361</f>
        <v>5556052.1895635985</v>
      </c>
      <c r="G362">
        <f>F362-Q362</f>
        <v>0</v>
      </c>
      <c r="H362">
        <f t="shared" si="79"/>
        <v>0</v>
      </c>
      <c r="I362">
        <f>MAX(G362-P362,0)</f>
        <v>0</v>
      </c>
      <c r="J362">
        <f t="shared" si="80"/>
        <v>0</v>
      </c>
      <c r="K362">
        <f t="shared" si="81"/>
        <v>0</v>
      </c>
      <c r="L362">
        <f>MIN($F$11,K362)</f>
        <v>0</v>
      </c>
      <c r="M362">
        <f>ABS(L362-K362)</f>
        <v>0</v>
      </c>
      <c r="N362">
        <f>IFERROR(M362/G362,0)</f>
        <v>0</v>
      </c>
      <c r="O362">
        <f t="shared" si="82"/>
        <v>1</v>
      </c>
      <c r="P362">
        <f>IF(E362&gt;$F$6,VLOOKUP(E362-$F$6,E$17:G$558,3,FALSE),0)</f>
        <v>0</v>
      </c>
      <c r="Q362">
        <f>IF(E362&gt;$F$7,VLOOKUP(E362-$F$7,E$17:F$558,2,FALSE),0)</f>
        <v>5556052.1895635985</v>
      </c>
      <c r="R362">
        <f t="shared" si="87"/>
        <v>0</v>
      </c>
      <c r="S362">
        <f t="shared" si="83"/>
        <v>0</v>
      </c>
      <c r="T362">
        <f t="shared" si="84"/>
        <v>0</v>
      </c>
      <c r="U362">
        <f t="shared" si="88"/>
        <v>23642.592273581566</v>
      </c>
      <c r="V362">
        <f t="shared" si="89"/>
        <v>5532409.5972900186</v>
      </c>
      <c r="W362">
        <f t="shared" si="85"/>
        <v>5444931.1457723267</v>
      </c>
      <c r="X362">
        <f>$F$5-F362</f>
        <v>2443947.8104364015</v>
      </c>
      <c r="Y362">
        <f t="shared" si="86"/>
        <v>7976357.4077264182</v>
      </c>
      <c r="Z362">
        <f>Y362-F362-Q362</f>
        <v>-3135746.9714007787</v>
      </c>
      <c r="AA362">
        <f t="shared" si="92"/>
        <v>-0.39313019854943942</v>
      </c>
      <c r="AB362" t="e">
        <f>#REF!</f>
        <v>#REF!</v>
      </c>
      <c r="AC362">
        <f>$F$5-F362</f>
        <v>2443947.8104364015</v>
      </c>
      <c r="AD362" t="e">
        <f>AB362*P362</f>
        <v>#REF!</v>
      </c>
      <c r="AE362">
        <f>P362*$F$4*MAX(AA362,0)</f>
        <v>0</v>
      </c>
      <c r="AF362" s="1" t="e">
        <f>MAX(#REF!*AA362,0)</f>
        <v>#REF!</v>
      </c>
      <c r="AG362" t="e">
        <f t="shared" si="93"/>
        <v>#REF!</v>
      </c>
    </row>
    <row r="363" spans="4:33" x14ac:dyDescent="0.35">
      <c r="D363">
        <v>346</v>
      </c>
      <c r="E363">
        <f t="shared" si="78"/>
        <v>346</v>
      </c>
      <c r="F363">
        <f>F362+AE362</f>
        <v>5556052.1895635985</v>
      </c>
      <c r="G363">
        <f>F363-Q363</f>
        <v>0</v>
      </c>
      <c r="H363">
        <f t="shared" si="79"/>
        <v>0</v>
      </c>
      <c r="I363">
        <f>MAX(G363-P363,0)</f>
        <v>0</v>
      </c>
      <c r="J363">
        <f t="shared" si="80"/>
        <v>0</v>
      </c>
      <c r="K363">
        <f t="shared" si="81"/>
        <v>0</v>
      </c>
      <c r="L363">
        <f>MIN($F$11,K363)</f>
        <v>0</v>
      </c>
      <c r="M363">
        <f>ABS(L363-K363)</f>
        <v>0</v>
      </c>
      <c r="N363">
        <f>IFERROR(M363/G363,0)</f>
        <v>0</v>
      </c>
      <c r="O363">
        <f t="shared" si="82"/>
        <v>1</v>
      </c>
      <c r="P363">
        <f>IF(E363&gt;$F$6,VLOOKUP(E363-$F$6,E$17:G$558,3,FALSE),0)</f>
        <v>0</v>
      </c>
      <c r="Q363">
        <f>IF(E363&gt;$F$7,VLOOKUP(E363-$F$7,E$17:F$558,2,FALSE),0)</f>
        <v>5556052.1895635985</v>
      </c>
      <c r="R363">
        <f t="shared" si="87"/>
        <v>0</v>
      </c>
      <c r="S363">
        <f t="shared" si="83"/>
        <v>0</v>
      </c>
      <c r="T363">
        <f t="shared" si="84"/>
        <v>0</v>
      </c>
      <c r="U363">
        <f t="shared" si="88"/>
        <v>23642.592273581566</v>
      </c>
      <c r="V363">
        <f t="shared" si="89"/>
        <v>5532409.5972900186</v>
      </c>
      <c r="W363">
        <f t="shared" si="85"/>
        <v>5444931.1457723267</v>
      </c>
      <c r="X363">
        <f>$F$5-F363</f>
        <v>2443947.8104364015</v>
      </c>
      <c r="Y363">
        <f t="shared" si="86"/>
        <v>7976357.4077264182</v>
      </c>
      <c r="Z363">
        <f>Y363-F363-Q363</f>
        <v>-3135746.9714007787</v>
      </c>
      <c r="AA363">
        <f t="shared" si="92"/>
        <v>-0.39313019854943942</v>
      </c>
      <c r="AB363" t="e">
        <f>#REF!</f>
        <v>#REF!</v>
      </c>
      <c r="AC363">
        <f>$F$5-F363</f>
        <v>2443947.8104364015</v>
      </c>
      <c r="AD363" t="e">
        <f>AB363*P363</f>
        <v>#REF!</v>
      </c>
      <c r="AE363">
        <f>P363*$F$4*MAX(AA363,0)</f>
        <v>0</v>
      </c>
      <c r="AF363" s="1" t="e">
        <f>MAX(#REF!*AA363,0)</f>
        <v>#REF!</v>
      </c>
      <c r="AG363" t="e">
        <f t="shared" si="93"/>
        <v>#REF!</v>
      </c>
    </row>
    <row r="364" spans="4:33" x14ac:dyDescent="0.35">
      <c r="D364">
        <v>347</v>
      </c>
      <c r="E364">
        <f t="shared" si="78"/>
        <v>347</v>
      </c>
      <c r="F364">
        <f>F363+AE363</f>
        <v>5556052.1895635985</v>
      </c>
      <c r="G364">
        <f>F364-Q364</f>
        <v>0</v>
      </c>
      <c r="H364">
        <f t="shared" si="79"/>
        <v>0</v>
      </c>
      <c r="I364">
        <f>MAX(G364-P364,0)</f>
        <v>0</v>
      </c>
      <c r="J364">
        <f t="shared" si="80"/>
        <v>0</v>
      </c>
      <c r="K364">
        <f t="shared" si="81"/>
        <v>0</v>
      </c>
      <c r="L364">
        <f>MIN($F$11,K364)</f>
        <v>0</v>
      </c>
      <c r="M364">
        <f>ABS(L364-K364)</f>
        <v>0</v>
      </c>
      <c r="N364">
        <f>IFERROR(M364/G364,0)</f>
        <v>0</v>
      </c>
      <c r="O364">
        <f t="shared" si="82"/>
        <v>1</v>
      </c>
      <c r="P364">
        <f>IF(E364&gt;$F$6,VLOOKUP(E364-$F$6,E$17:G$558,3,FALSE),0)</f>
        <v>0</v>
      </c>
      <c r="Q364">
        <f>IF(E364&gt;$F$7,VLOOKUP(E364-$F$7,E$17:F$558,2,FALSE),0)</f>
        <v>5556052.1895635985</v>
      </c>
      <c r="R364">
        <f t="shared" si="87"/>
        <v>0</v>
      </c>
      <c r="S364">
        <f t="shared" si="83"/>
        <v>0</v>
      </c>
      <c r="T364">
        <f t="shared" si="84"/>
        <v>0</v>
      </c>
      <c r="U364">
        <f t="shared" si="88"/>
        <v>23642.592273581566</v>
      </c>
      <c r="V364">
        <f t="shared" si="89"/>
        <v>5532409.5972900186</v>
      </c>
      <c r="W364">
        <f t="shared" si="85"/>
        <v>5444931.1457723267</v>
      </c>
      <c r="X364">
        <f>$F$5-F364</f>
        <v>2443947.8104364015</v>
      </c>
      <c r="Y364">
        <f t="shared" si="86"/>
        <v>7976357.4077264182</v>
      </c>
      <c r="Z364">
        <f>Y364-F364-Q364</f>
        <v>-3135746.9714007787</v>
      </c>
      <c r="AA364">
        <f t="shared" si="92"/>
        <v>-0.39313019854943942</v>
      </c>
      <c r="AB364" t="e">
        <f>#REF!</f>
        <v>#REF!</v>
      </c>
      <c r="AC364">
        <f>$F$5-F364</f>
        <v>2443947.8104364015</v>
      </c>
      <c r="AD364" t="e">
        <f>AB364*P364</f>
        <v>#REF!</v>
      </c>
      <c r="AE364">
        <f>P364*$F$4*MAX(AA364,0)</f>
        <v>0</v>
      </c>
      <c r="AF364" s="1" t="e">
        <f>MAX(#REF!*AA364,0)</f>
        <v>#REF!</v>
      </c>
      <c r="AG364" t="e">
        <f t="shared" si="93"/>
        <v>#REF!</v>
      </c>
    </row>
    <row r="365" spans="4:33" x14ac:dyDescent="0.35">
      <c r="D365">
        <v>348</v>
      </c>
      <c r="E365">
        <f t="shared" si="78"/>
        <v>348</v>
      </c>
      <c r="F365">
        <f>F364+AE364</f>
        <v>5556052.1895635985</v>
      </c>
      <c r="G365">
        <f>F365-Q365</f>
        <v>0</v>
      </c>
      <c r="H365">
        <f t="shared" si="79"/>
        <v>0</v>
      </c>
      <c r="I365">
        <f>MAX(G365-P365,0)</f>
        <v>0</v>
      </c>
      <c r="J365">
        <f t="shared" si="80"/>
        <v>0</v>
      </c>
      <c r="K365">
        <f t="shared" si="81"/>
        <v>0</v>
      </c>
      <c r="L365">
        <f>MIN($F$11,K365)</f>
        <v>0</v>
      </c>
      <c r="M365">
        <f>ABS(L365-K365)</f>
        <v>0</v>
      </c>
      <c r="N365">
        <f>IFERROR(M365/G365,0)</f>
        <v>0</v>
      </c>
      <c r="O365">
        <f t="shared" si="82"/>
        <v>1</v>
      </c>
      <c r="P365">
        <f>IF(E365&gt;$F$6,VLOOKUP(E365-$F$6,E$17:G$558,3,FALSE),0)</f>
        <v>0</v>
      </c>
      <c r="Q365">
        <f>IF(E365&gt;$F$7,VLOOKUP(E365-$F$7,E$17:F$558,2,FALSE),0)</f>
        <v>5556052.1895635985</v>
      </c>
      <c r="R365">
        <f t="shared" si="87"/>
        <v>0</v>
      </c>
      <c r="S365">
        <f t="shared" si="83"/>
        <v>0</v>
      </c>
      <c r="T365">
        <f t="shared" si="84"/>
        <v>0</v>
      </c>
      <c r="U365">
        <f t="shared" si="88"/>
        <v>23642.592273581566</v>
      </c>
      <c r="V365">
        <f t="shared" si="89"/>
        <v>5532409.5972900186</v>
      </c>
      <c r="W365">
        <f t="shared" si="85"/>
        <v>5444931.1457723267</v>
      </c>
      <c r="X365">
        <f>$F$5-F365</f>
        <v>2443947.8104364015</v>
      </c>
      <c r="Y365">
        <f t="shared" si="86"/>
        <v>7976357.4077264182</v>
      </c>
      <c r="Z365">
        <f>Y365-F365-Q365</f>
        <v>-3135746.9714007787</v>
      </c>
      <c r="AA365">
        <f t="shared" si="92"/>
        <v>-0.39313019854943942</v>
      </c>
      <c r="AB365" t="e">
        <f>#REF!</f>
        <v>#REF!</v>
      </c>
      <c r="AC365">
        <f>$F$5-F365</f>
        <v>2443947.8104364015</v>
      </c>
      <c r="AD365" t="e">
        <f>AB365*P365</f>
        <v>#REF!</v>
      </c>
      <c r="AE365">
        <f>P365*$F$4*MAX(AA365,0)</f>
        <v>0</v>
      </c>
      <c r="AF365" s="1" t="e">
        <f>MAX(#REF!*AA365,0)</f>
        <v>#REF!</v>
      </c>
      <c r="AG365" t="e">
        <f t="shared" si="93"/>
        <v>#REF!</v>
      </c>
    </row>
    <row r="366" spans="4:33" x14ac:dyDescent="0.35">
      <c r="D366">
        <v>349</v>
      </c>
      <c r="E366">
        <f t="shared" si="78"/>
        <v>349</v>
      </c>
      <c r="F366">
        <f>F365+AE365</f>
        <v>5556052.1895635985</v>
      </c>
      <c r="G366">
        <f>F366-Q366</f>
        <v>0</v>
      </c>
      <c r="H366">
        <f t="shared" si="79"/>
        <v>0</v>
      </c>
      <c r="I366">
        <f>MAX(G366-P366,0)</f>
        <v>0</v>
      </c>
      <c r="J366">
        <f t="shared" si="80"/>
        <v>0</v>
      </c>
      <c r="K366">
        <f t="shared" si="81"/>
        <v>0</v>
      </c>
      <c r="L366">
        <f>MIN($F$11,K366)</f>
        <v>0</v>
      </c>
      <c r="M366">
        <f>ABS(L366-K366)</f>
        <v>0</v>
      </c>
      <c r="N366">
        <f>IFERROR(M366/G366,0)</f>
        <v>0</v>
      </c>
      <c r="O366">
        <f t="shared" si="82"/>
        <v>1</v>
      </c>
      <c r="P366">
        <f>IF(E366&gt;$F$6,VLOOKUP(E366-$F$6,E$17:G$558,3,FALSE),0)</f>
        <v>0</v>
      </c>
      <c r="Q366">
        <f>IF(E366&gt;$F$7,VLOOKUP(E366-$F$7,E$17:F$558,2,FALSE),0)</f>
        <v>5556052.1895635985</v>
      </c>
      <c r="R366">
        <f t="shared" si="87"/>
        <v>0</v>
      </c>
      <c r="S366">
        <f t="shared" si="83"/>
        <v>0</v>
      </c>
      <c r="T366">
        <f t="shared" si="84"/>
        <v>0</v>
      </c>
      <c r="U366">
        <f t="shared" si="88"/>
        <v>23642.592273581566</v>
      </c>
      <c r="V366">
        <f t="shared" si="89"/>
        <v>5532409.5972900186</v>
      </c>
      <c r="W366">
        <f t="shared" si="85"/>
        <v>5444931.1457723267</v>
      </c>
      <c r="X366">
        <f>$F$5-F366</f>
        <v>2443947.8104364015</v>
      </c>
      <c r="Y366">
        <f t="shared" si="86"/>
        <v>7976357.4077264182</v>
      </c>
      <c r="Z366">
        <f>Y366-F366-Q366</f>
        <v>-3135746.9714007787</v>
      </c>
      <c r="AA366">
        <f t="shared" si="92"/>
        <v>-0.39313019854943942</v>
      </c>
      <c r="AB366" t="e">
        <f>#REF!</f>
        <v>#REF!</v>
      </c>
      <c r="AC366">
        <f>$F$5-F366</f>
        <v>2443947.8104364015</v>
      </c>
      <c r="AD366" t="e">
        <f>AB366*P366</f>
        <v>#REF!</v>
      </c>
      <c r="AE366">
        <f>P366*$F$4*MAX(AA366,0)</f>
        <v>0</v>
      </c>
      <c r="AF366" s="1" t="e">
        <f>MAX(#REF!*AA366,0)</f>
        <v>#REF!</v>
      </c>
      <c r="AG366" t="e">
        <f t="shared" si="93"/>
        <v>#REF!</v>
      </c>
    </row>
    <row r="367" spans="4:33" x14ac:dyDescent="0.35">
      <c r="D367">
        <v>350</v>
      </c>
      <c r="E367">
        <f t="shared" si="78"/>
        <v>350</v>
      </c>
      <c r="F367">
        <f>F366+AE366</f>
        <v>5556052.1895635985</v>
      </c>
      <c r="G367">
        <f>F367-Q367</f>
        <v>0</v>
      </c>
      <c r="H367">
        <f t="shared" si="79"/>
        <v>0</v>
      </c>
      <c r="I367">
        <f>MAX(G367-P367,0)</f>
        <v>0</v>
      </c>
      <c r="J367">
        <f t="shared" si="80"/>
        <v>0</v>
      </c>
      <c r="K367">
        <f t="shared" si="81"/>
        <v>0</v>
      </c>
      <c r="L367">
        <f>MIN($F$11,K367)</f>
        <v>0</v>
      </c>
      <c r="M367">
        <f>ABS(L367-K367)</f>
        <v>0</v>
      </c>
      <c r="N367">
        <f>IFERROR(M367/G367,0)</f>
        <v>0</v>
      </c>
      <c r="O367">
        <f t="shared" si="82"/>
        <v>1</v>
      </c>
      <c r="P367">
        <f>IF(E367&gt;$F$6,VLOOKUP(E367-$F$6,E$17:G$558,3,FALSE),0)</f>
        <v>0</v>
      </c>
      <c r="Q367">
        <f>IF(E367&gt;$F$7,VLOOKUP(E367-$F$7,E$17:F$558,2,FALSE),0)</f>
        <v>5556052.1895635985</v>
      </c>
      <c r="R367">
        <f t="shared" si="87"/>
        <v>0</v>
      </c>
      <c r="S367">
        <f t="shared" si="83"/>
        <v>0</v>
      </c>
      <c r="T367">
        <f t="shared" si="84"/>
        <v>0</v>
      </c>
      <c r="U367">
        <f t="shared" si="88"/>
        <v>23642.592273581566</v>
      </c>
      <c r="V367">
        <f t="shared" si="89"/>
        <v>5532409.5972900186</v>
      </c>
      <c r="W367">
        <f t="shared" si="85"/>
        <v>5444931.1457723267</v>
      </c>
      <c r="X367">
        <f>$F$5-F367</f>
        <v>2443947.8104364015</v>
      </c>
      <c r="Y367">
        <f t="shared" si="86"/>
        <v>7976357.4077264182</v>
      </c>
      <c r="Z367">
        <f>Y367-F367-Q367</f>
        <v>-3135746.9714007787</v>
      </c>
      <c r="AA367">
        <f t="shared" si="92"/>
        <v>-0.39313019854943942</v>
      </c>
      <c r="AB367" t="e">
        <f>#REF!</f>
        <v>#REF!</v>
      </c>
      <c r="AC367">
        <f>$F$5-F367</f>
        <v>2443947.8104364015</v>
      </c>
      <c r="AD367" t="e">
        <f>AB367*P367</f>
        <v>#REF!</v>
      </c>
      <c r="AE367">
        <f>P367*$F$4*MAX(AA367,0)</f>
        <v>0</v>
      </c>
      <c r="AF367" s="1" t="e">
        <f>MAX(#REF!*AA367,0)</f>
        <v>#REF!</v>
      </c>
      <c r="AG367" t="e">
        <f t="shared" si="93"/>
        <v>#REF!</v>
      </c>
    </row>
    <row r="368" spans="4:33" x14ac:dyDescent="0.35">
      <c r="D368">
        <v>351</v>
      </c>
      <c r="E368">
        <f t="shared" si="78"/>
        <v>351</v>
      </c>
      <c r="F368">
        <f>F367+AE367</f>
        <v>5556052.1895635985</v>
      </c>
      <c r="G368">
        <f>F368-Q368</f>
        <v>0</v>
      </c>
      <c r="H368">
        <f t="shared" si="79"/>
        <v>0</v>
      </c>
      <c r="I368">
        <f>MAX(G368-P368,0)</f>
        <v>0</v>
      </c>
      <c r="J368">
        <f t="shared" si="80"/>
        <v>0</v>
      </c>
      <c r="K368">
        <f t="shared" si="81"/>
        <v>0</v>
      </c>
      <c r="L368">
        <f>MIN($F$11,K368)</f>
        <v>0</v>
      </c>
      <c r="M368">
        <f>ABS(L368-K368)</f>
        <v>0</v>
      </c>
      <c r="N368">
        <f>IFERROR(M368/G368,0)</f>
        <v>0</v>
      </c>
      <c r="O368">
        <f t="shared" si="82"/>
        <v>1</v>
      </c>
      <c r="P368">
        <f>IF(E368&gt;$F$6,VLOOKUP(E368-$F$6,E$17:G$558,3,FALSE),0)</f>
        <v>0</v>
      </c>
      <c r="Q368">
        <f>IF(E368&gt;$F$7,VLOOKUP(E368-$F$7,E$17:F$558,2,FALSE),0)</f>
        <v>5556052.1895635985</v>
      </c>
      <c r="R368">
        <f t="shared" si="87"/>
        <v>0</v>
      </c>
      <c r="S368">
        <f t="shared" si="83"/>
        <v>0</v>
      </c>
      <c r="T368">
        <f t="shared" si="84"/>
        <v>0</v>
      </c>
      <c r="U368">
        <f t="shared" si="88"/>
        <v>23642.592273581566</v>
      </c>
      <c r="V368">
        <f t="shared" si="89"/>
        <v>5532409.5972900186</v>
      </c>
      <c r="W368">
        <f t="shared" si="85"/>
        <v>5444931.1457723267</v>
      </c>
      <c r="X368">
        <f>$F$5-F368</f>
        <v>2443947.8104364015</v>
      </c>
      <c r="Y368">
        <f t="shared" si="86"/>
        <v>7976357.4077264182</v>
      </c>
      <c r="Z368">
        <f>Y368-F368-Q368</f>
        <v>-3135746.9714007787</v>
      </c>
      <c r="AA368">
        <f t="shared" si="92"/>
        <v>-0.39313019854943942</v>
      </c>
      <c r="AB368" t="e">
        <f>#REF!</f>
        <v>#REF!</v>
      </c>
      <c r="AC368">
        <f>$F$5-F368</f>
        <v>2443947.8104364015</v>
      </c>
      <c r="AD368" t="e">
        <f>AB368*P368</f>
        <v>#REF!</v>
      </c>
      <c r="AE368">
        <f>P368*$F$4*MAX(AA368,0)</f>
        <v>0</v>
      </c>
      <c r="AF368" s="1" t="e">
        <f>MAX(#REF!*AA368,0)</f>
        <v>#REF!</v>
      </c>
      <c r="AG368" t="e">
        <f t="shared" si="93"/>
        <v>#REF!</v>
      </c>
    </row>
    <row r="369" spans="4:33" x14ac:dyDescent="0.35">
      <c r="D369">
        <v>352</v>
      </c>
      <c r="E369">
        <f t="shared" si="78"/>
        <v>352</v>
      </c>
      <c r="F369">
        <f>F368+AE368</f>
        <v>5556052.1895635985</v>
      </c>
      <c r="G369">
        <f>F369-Q369</f>
        <v>0</v>
      </c>
      <c r="H369">
        <f t="shared" si="79"/>
        <v>0</v>
      </c>
      <c r="I369">
        <f>MAX(G369-P369,0)</f>
        <v>0</v>
      </c>
      <c r="J369">
        <f t="shared" si="80"/>
        <v>0</v>
      </c>
      <c r="K369">
        <f t="shared" si="81"/>
        <v>0</v>
      </c>
      <c r="L369">
        <f>MIN($F$11,K369)</f>
        <v>0</v>
      </c>
      <c r="M369">
        <f>ABS(L369-K369)</f>
        <v>0</v>
      </c>
      <c r="N369">
        <f>IFERROR(M369/G369,0)</f>
        <v>0</v>
      </c>
      <c r="O369">
        <f t="shared" si="82"/>
        <v>1</v>
      </c>
      <c r="P369">
        <f>IF(E369&gt;$F$6,VLOOKUP(E369-$F$6,E$17:G$558,3,FALSE),0)</f>
        <v>0</v>
      </c>
      <c r="Q369">
        <f>IF(E369&gt;$F$7,VLOOKUP(E369-$F$7,E$17:F$558,2,FALSE),0)</f>
        <v>5556052.1895635985</v>
      </c>
      <c r="R369">
        <f t="shared" si="87"/>
        <v>0</v>
      </c>
      <c r="S369">
        <f t="shared" si="83"/>
        <v>0</v>
      </c>
      <c r="T369">
        <f t="shared" si="84"/>
        <v>0</v>
      </c>
      <c r="U369">
        <f t="shared" si="88"/>
        <v>23642.592273581566</v>
      </c>
      <c r="V369">
        <f t="shared" si="89"/>
        <v>5532409.5972900186</v>
      </c>
      <c r="W369">
        <f t="shared" si="85"/>
        <v>5444931.1457723267</v>
      </c>
      <c r="X369">
        <f>$F$5-F369</f>
        <v>2443947.8104364015</v>
      </c>
      <c r="Y369">
        <f t="shared" si="86"/>
        <v>7976357.4077264182</v>
      </c>
      <c r="Z369">
        <f>Y369-F369-Q369</f>
        <v>-3135746.9714007787</v>
      </c>
      <c r="AA369">
        <f t="shared" si="92"/>
        <v>-0.39313019854943942</v>
      </c>
      <c r="AB369" t="e">
        <f>#REF!</f>
        <v>#REF!</v>
      </c>
      <c r="AC369">
        <f>$F$5-F369</f>
        <v>2443947.8104364015</v>
      </c>
      <c r="AD369" t="e">
        <f>AB369*P369</f>
        <v>#REF!</v>
      </c>
      <c r="AE369">
        <f>P369*$F$4*MAX(AA369,0)</f>
        <v>0</v>
      </c>
      <c r="AF369" s="1" t="e">
        <f>MAX(#REF!*AA369,0)</f>
        <v>#REF!</v>
      </c>
      <c r="AG369" t="e">
        <f t="shared" si="93"/>
        <v>#REF!</v>
      </c>
    </row>
    <row r="370" spans="4:33" x14ac:dyDescent="0.35">
      <c r="D370">
        <v>353</v>
      </c>
      <c r="E370">
        <f t="shared" si="78"/>
        <v>353</v>
      </c>
      <c r="F370">
        <f>F369+AE369</f>
        <v>5556052.1895635985</v>
      </c>
      <c r="G370">
        <f>F370-Q370</f>
        <v>0</v>
      </c>
      <c r="H370">
        <f t="shared" si="79"/>
        <v>0</v>
      </c>
      <c r="I370">
        <f>MAX(G370-P370,0)</f>
        <v>0</v>
      </c>
      <c r="J370">
        <f t="shared" si="80"/>
        <v>0</v>
      </c>
      <c r="K370">
        <f t="shared" si="81"/>
        <v>0</v>
      </c>
      <c r="L370">
        <f>MIN($F$11,K370)</f>
        <v>0</v>
      </c>
      <c r="M370">
        <f>ABS(L370-K370)</f>
        <v>0</v>
      </c>
      <c r="N370">
        <f>IFERROR(M370/G370,0)</f>
        <v>0</v>
      </c>
      <c r="O370">
        <f t="shared" si="82"/>
        <v>1</v>
      </c>
      <c r="P370">
        <f>IF(E370&gt;$F$6,VLOOKUP(E370-$F$6,E$17:G$558,3,FALSE),0)</f>
        <v>0</v>
      </c>
      <c r="Q370">
        <f>IF(E370&gt;$F$7,VLOOKUP(E370-$F$7,E$17:F$558,2,FALSE),0)</f>
        <v>5556052.1895635985</v>
      </c>
      <c r="R370">
        <f t="shared" si="87"/>
        <v>0</v>
      </c>
      <c r="S370">
        <f t="shared" si="83"/>
        <v>0</v>
      </c>
      <c r="T370">
        <f t="shared" si="84"/>
        <v>0</v>
      </c>
      <c r="U370">
        <f t="shared" si="88"/>
        <v>23642.592273581566</v>
      </c>
      <c r="V370">
        <f t="shared" si="89"/>
        <v>5532409.5972900186</v>
      </c>
      <c r="W370">
        <f t="shared" si="85"/>
        <v>5444931.1457723267</v>
      </c>
      <c r="X370">
        <f>$F$5-F370</f>
        <v>2443947.8104364015</v>
      </c>
      <c r="Y370">
        <f t="shared" si="86"/>
        <v>7976357.4077264182</v>
      </c>
      <c r="Z370">
        <f>Y370-F370-Q370</f>
        <v>-3135746.9714007787</v>
      </c>
      <c r="AA370">
        <f t="shared" si="92"/>
        <v>-0.39313019854943942</v>
      </c>
      <c r="AB370" t="e">
        <f>#REF!</f>
        <v>#REF!</v>
      </c>
      <c r="AC370">
        <f>$F$5-F370</f>
        <v>2443947.8104364015</v>
      </c>
      <c r="AD370" t="e">
        <f>AB370*P370</f>
        <v>#REF!</v>
      </c>
      <c r="AE370">
        <f>P370*$F$4*MAX(AA370,0)</f>
        <v>0</v>
      </c>
      <c r="AF370" s="1" t="e">
        <f>MAX(#REF!*AA370,0)</f>
        <v>#REF!</v>
      </c>
      <c r="AG370" t="e">
        <f t="shared" si="93"/>
        <v>#REF!</v>
      </c>
    </row>
    <row r="371" spans="4:33" x14ac:dyDescent="0.35">
      <c r="D371">
        <v>354</v>
      </c>
      <c r="E371">
        <f t="shared" si="78"/>
        <v>354</v>
      </c>
      <c r="F371">
        <f>F370+AE370</f>
        <v>5556052.1895635985</v>
      </c>
      <c r="G371">
        <f>F371-Q371</f>
        <v>0</v>
      </c>
      <c r="H371">
        <f t="shared" si="79"/>
        <v>0</v>
      </c>
      <c r="I371">
        <f>MAX(G371-P371,0)</f>
        <v>0</v>
      </c>
      <c r="J371">
        <f t="shared" si="80"/>
        <v>0</v>
      </c>
      <c r="K371">
        <f t="shared" si="81"/>
        <v>0</v>
      </c>
      <c r="L371">
        <f>MIN($F$11,K371)</f>
        <v>0</v>
      </c>
      <c r="M371">
        <f>ABS(L371-K371)</f>
        <v>0</v>
      </c>
      <c r="N371">
        <f>IFERROR(M371/G371,0)</f>
        <v>0</v>
      </c>
      <c r="O371">
        <f t="shared" si="82"/>
        <v>1</v>
      </c>
      <c r="P371">
        <f>IF(E371&gt;$F$6,VLOOKUP(E371-$F$6,E$17:G$558,3,FALSE),0)</f>
        <v>0</v>
      </c>
      <c r="Q371">
        <f>IF(E371&gt;$F$7,VLOOKUP(E371-$F$7,E$17:F$558,2,FALSE),0)</f>
        <v>5556052.1895635985</v>
      </c>
      <c r="R371">
        <f t="shared" si="87"/>
        <v>0</v>
      </c>
      <c r="S371">
        <f t="shared" si="83"/>
        <v>0</v>
      </c>
      <c r="T371">
        <f t="shared" si="84"/>
        <v>0</v>
      </c>
      <c r="U371">
        <f t="shared" si="88"/>
        <v>23642.592273581566</v>
      </c>
      <c r="V371">
        <f t="shared" si="89"/>
        <v>5532409.5972900186</v>
      </c>
      <c r="W371">
        <f t="shared" si="85"/>
        <v>5444931.1457723267</v>
      </c>
      <c r="X371">
        <f>$F$5-F371</f>
        <v>2443947.8104364015</v>
      </c>
      <c r="Y371">
        <f t="shared" si="86"/>
        <v>7976357.4077264182</v>
      </c>
      <c r="Z371">
        <f>Y371-F371-Q371</f>
        <v>-3135746.9714007787</v>
      </c>
      <c r="AA371">
        <f t="shared" si="92"/>
        <v>-0.39313019854943942</v>
      </c>
      <c r="AB371" t="e">
        <f>#REF!</f>
        <v>#REF!</v>
      </c>
      <c r="AC371">
        <f>$F$5-F371</f>
        <v>2443947.8104364015</v>
      </c>
      <c r="AD371" t="e">
        <f>AB371*P371</f>
        <v>#REF!</v>
      </c>
      <c r="AE371">
        <f>P371*$F$4*MAX(AA371,0)</f>
        <v>0</v>
      </c>
      <c r="AF371" s="1" t="e">
        <f>MAX(#REF!*AA371,0)</f>
        <v>#REF!</v>
      </c>
      <c r="AG371" t="e">
        <f t="shared" si="93"/>
        <v>#REF!</v>
      </c>
    </row>
    <row r="372" spans="4:33" x14ac:dyDescent="0.35">
      <c r="D372">
        <v>355</v>
      </c>
      <c r="E372">
        <f t="shared" si="78"/>
        <v>355</v>
      </c>
      <c r="F372">
        <f>F371+AE371</f>
        <v>5556052.1895635985</v>
      </c>
      <c r="G372">
        <f>F372-Q372</f>
        <v>0</v>
      </c>
      <c r="H372">
        <f t="shared" si="79"/>
        <v>0</v>
      </c>
      <c r="I372">
        <f>MAX(G372-P372,0)</f>
        <v>0</v>
      </c>
      <c r="J372">
        <f t="shared" si="80"/>
        <v>0</v>
      </c>
      <c r="K372">
        <f t="shared" si="81"/>
        <v>0</v>
      </c>
      <c r="L372">
        <f>MIN($F$11,K372)</f>
        <v>0</v>
      </c>
      <c r="M372">
        <f>ABS(L372-K372)</f>
        <v>0</v>
      </c>
      <c r="N372">
        <f>IFERROR(M372/G372,0)</f>
        <v>0</v>
      </c>
      <c r="O372">
        <f t="shared" si="82"/>
        <v>1</v>
      </c>
      <c r="P372">
        <f>IF(E372&gt;$F$6,VLOOKUP(E372-$F$6,E$17:G$558,3,FALSE),0)</f>
        <v>0</v>
      </c>
      <c r="Q372">
        <f>IF(E372&gt;$F$7,VLOOKUP(E372-$F$7,E$17:F$558,2,FALSE),0)</f>
        <v>5556052.1895635985</v>
      </c>
      <c r="R372">
        <f t="shared" si="87"/>
        <v>0</v>
      </c>
      <c r="S372">
        <f t="shared" si="83"/>
        <v>0</v>
      </c>
      <c r="T372">
        <f t="shared" si="84"/>
        <v>0</v>
      </c>
      <c r="U372">
        <f t="shared" si="88"/>
        <v>23642.592273581566</v>
      </c>
      <c r="V372">
        <f t="shared" si="89"/>
        <v>5532409.5972900186</v>
      </c>
      <c r="W372">
        <f t="shared" si="85"/>
        <v>5444931.1457723267</v>
      </c>
      <c r="X372">
        <f>$F$5-F372</f>
        <v>2443947.8104364015</v>
      </c>
      <c r="Y372">
        <f t="shared" si="86"/>
        <v>7976357.4077264182</v>
      </c>
      <c r="Z372">
        <f>Y372-F372-Q372</f>
        <v>-3135746.9714007787</v>
      </c>
      <c r="AA372">
        <f t="shared" si="92"/>
        <v>-0.39313019854943942</v>
      </c>
      <c r="AB372" t="e">
        <f>#REF!</f>
        <v>#REF!</v>
      </c>
      <c r="AC372">
        <f>$F$5-F372</f>
        <v>2443947.8104364015</v>
      </c>
      <c r="AD372" t="e">
        <f>AB372*P372</f>
        <v>#REF!</v>
      </c>
      <c r="AE372">
        <f>P372*$F$4*MAX(AA372,0)</f>
        <v>0</v>
      </c>
      <c r="AF372" s="1" t="e">
        <f>MAX(#REF!*AA372,0)</f>
        <v>#REF!</v>
      </c>
      <c r="AG372" t="e">
        <f t="shared" si="93"/>
        <v>#REF!</v>
      </c>
    </row>
    <row r="373" spans="4:33" x14ac:dyDescent="0.35">
      <c r="D373">
        <v>356</v>
      </c>
      <c r="E373">
        <f t="shared" si="78"/>
        <v>356</v>
      </c>
      <c r="F373">
        <f>F372+AE372</f>
        <v>5556052.1895635985</v>
      </c>
      <c r="G373">
        <f>F373-Q373</f>
        <v>0</v>
      </c>
      <c r="H373">
        <f t="shared" si="79"/>
        <v>0</v>
      </c>
      <c r="I373">
        <f>MAX(G373-P373,0)</f>
        <v>0</v>
      </c>
      <c r="J373">
        <f t="shared" si="80"/>
        <v>0</v>
      </c>
      <c r="K373">
        <f t="shared" si="81"/>
        <v>0</v>
      </c>
      <c r="L373">
        <f>MIN($F$11,K373)</f>
        <v>0</v>
      </c>
      <c r="M373">
        <f>ABS(L373-K373)</f>
        <v>0</v>
      </c>
      <c r="N373">
        <f>IFERROR(M373/G373,0)</f>
        <v>0</v>
      </c>
      <c r="O373">
        <f t="shared" si="82"/>
        <v>1</v>
      </c>
      <c r="P373">
        <f>IF(E373&gt;$F$6,VLOOKUP(E373-$F$6,E$17:G$558,3,FALSE),0)</f>
        <v>0</v>
      </c>
      <c r="Q373">
        <f>IF(E373&gt;$F$7,VLOOKUP(E373-$F$7,E$17:F$558,2,FALSE),0)</f>
        <v>5556052.1895635985</v>
      </c>
      <c r="R373">
        <f t="shared" si="87"/>
        <v>0</v>
      </c>
      <c r="S373">
        <f t="shared" si="83"/>
        <v>0</v>
      </c>
      <c r="T373">
        <f t="shared" si="84"/>
        <v>0</v>
      </c>
      <c r="U373">
        <f t="shared" si="88"/>
        <v>23642.592273581566</v>
      </c>
      <c r="V373">
        <f t="shared" si="89"/>
        <v>5532409.5972900186</v>
      </c>
      <c r="W373">
        <f t="shared" si="85"/>
        <v>5444931.1457723267</v>
      </c>
      <c r="X373">
        <f>$F$5-F373</f>
        <v>2443947.8104364015</v>
      </c>
      <c r="Y373">
        <f t="shared" si="86"/>
        <v>7976357.4077264182</v>
      </c>
      <c r="Z373">
        <f>Y373-F373-Q373</f>
        <v>-3135746.9714007787</v>
      </c>
      <c r="AA373">
        <f t="shared" si="92"/>
        <v>-0.39313019854943942</v>
      </c>
      <c r="AB373" t="e">
        <f>#REF!</f>
        <v>#REF!</v>
      </c>
      <c r="AC373">
        <f>$F$5-F373</f>
        <v>2443947.8104364015</v>
      </c>
      <c r="AD373" t="e">
        <f>AB373*P373</f>
        <v>#REF!</v>
      </c>
      <c r="AE373">
        <f>P373*$F$4*MAX(AA373,0)</f>
        <v>0</v>
      </c>
      <c r="AF373" s="1" t="e">
        <f>MAX(#REF!*AA373,0)</f>
        <v>#REF!</v>
      </c>
      <c r="AG373" t="e">
        <f t="shared" si="93"/>
        <v>#REF!</v>
      </c>
    </row>
    <row r="374" spans="4:33" x14ac:dyDescent="0.35">
      <c r="D374">
        <v>357</v>
      </c>
      <c r="E374">
        <f t="shared" si="78"/>
        <v>357</v>
      </c>
      <c r="F374">
        <f>F373+AE373</f>
        <v>5556052.1895635985</v>
      </c>
      <c r="G374">
        <f>F374-Q374</f>
        <v>0</v>
      </c>
      <c r="H374">
        <f t="shared" si="79"/>
        <v>0</v>
      </c>
      <c r="I374">
        <f>MAX(G374-P374,0)</f>
        <v>0</v>
      </c>
      <c r="J374">
        <f t="shared" si="80"/>
        <v>0</v>
      </c>
      <c r="K374">
        <f t="shared" si="81"/>
        <v>0</v>
      </c>
      <c r="L374">
        <f>MIN($F$11,K374)</f>
        <v>0</v>
      </c>
      <c r="M374">
        <f>ABS(L374-K374)</f>
        <v>0</v>
      </c>
      <c r="N374">
        <f>IFERROR(M374/G374,0)</f>
        <v>0</v>
      </c>
      <c r="O374">
        <f t="shared" si="82"/>
        <v>1</v>
      </c>
      <c r="P374">
        <f>IF(E374&gt;$F$6,VLOOKUP(E374-$F$6,E$17:G$558,3,FALSE),0)</f>
        <v>0</v>
      </c>
      <c r="Q374">
        <f>IF(E374&gt;$F$7,VLOOKUP(E374-$F$7,E$17:F$558,2,FALSE),0)</f>
        <v>5556052.1895635985</v>
      </c>
      <c r="R374">
        <f t="shared" si="87"/>
        <v>0</v>
      </c>
      <c r="S374">
        <f t="shared" si="83"/>
        <v>0</v>
      </c>
      <c r="T374">
        <f t="shared" si="84"/>
        <v>0</v>
      </c>
      <c r="U374">
        <f t="shared" si="88"/>
        <v>23642.592273581566</v>
      </c>
      <c r="V374">
        <f t="shared" si="89"/>
        <v>5532409.5972900186</v>
      </c>
      <c r="W374">
        <f t="shared" si="85"/>
        <v>5444931.1457723267</v>
      </c>
      <c r="X374">
        <f>$F$5-F374</f>
        <v>2443947.8104364015</v>
      </c>
      <c r="Y374">
        <f t="shared" si="86"/>
        <v>7976357.4077264182</v>
      </c>
      <c r="Z374">
        <f>Y374-F374-Q374</f>
        <v>-3135746.9714007787</v>
      </c>
      <c r="AA374">
        <f t="shared" si="92"/>
        <v>-0.39313019854943942</v>
      </c>
      <c r="AB374" t="e">
        <f>#REF!</f>
        <v>#REF!</v>
      </c>
      <c r="AC374">
        <f>$F$5-F374</f>
        <v>2443947.8104364015</v>
      </c>
      <c r="AD374" t="e">
        <f>AB374*P374</f>
        <v>#REF!</v>
      </c>
      <c r="AE374">
        <f>P374*$F$4*MAX(AA374,0)</f>
        <v>0</v>
      </c>
      <c r="AF374" s="1" t="e">
        <f>MAX(#REF!*AA374,0)</f>
        <v>#REF!</v>
      </c>
      <c r="AG374" t="e">
        <f t="shared" si="93"/>
        <v>#REF!</v>
      </c>
    </row>
    <row r="375" spans="4:33" x14ac:dyDescent="0.35">
      <c r="D375">
        <v>358</v>
      </c>
      <c r="E375">
        <f t="shared" si="78"/>
        <v>358</v>
      </c>
      <c r="F375">
        <f>F374+AE374</f>
        <v>5556052.1895635985</v>
      </c>
      <c r="G375">
        <f>F375-Q375</f>
        <v>0</v>
      </c>
      <c r="H375">
        <f t="shared" si="79"/>
        <v>0</v>
      </c>
      <c r="I375">
        <f>MAX(G375-P375,0)</f>
        <v>0</v>
      </c>
      <c r="J375">
        <f t="shared" si="80"/>
        <v>0</v>
      </c>
      <c r="K375">
        <f t="shared" si="81"/>
        <v>0</v>
      </c>
      <c r="L375">
        <f>MIN($F$11,K375)</f>
        <v>0</v>
      </c>
      <c r="M375">
        <f>ABS(L375-K375)</f>
        <v>0</v>
      </c>
      <c r="N375">
        <f>IFERROR(M375/G375,0)</f>
        <v>0</v>
      </c>
      <c r="O375">
        <f t="shared" si="82"/>
        <v>1</v>
      </c>
      <c r="P375">
        <f>IF(E375&gt;$F$6,VLOOKUP(E375-$F$6,E$17:G$558,3,FALSE),0)</f>
        <v>0</v>
      </c>
      <c r="Q375">
        <f>IF(E375&gt;$F$7,VLOOKUP(E375-$F$7,E$17:F$558,2,FALSE),0)</f>
        <v>5556052.1895635985</v>
      </c>
      <c r="R375">
        <f t="shared" si="87"/>
        <v>0</v>
      </c>
      <c r="S375">
        <f t="shared" si="83"/>
        <v>0</v>
      </c>
      <c r="T375">
        <f t="shared" si="84"/>
        <v>0</v>
      </c>
      <c r="U375">
        <f t="shared" si="88"/>
        <v>23642.592273581566</v>
      </c>
      <c r="V375">
        <f t="shared" si="89"/>
        <v>5532409.5972900186</v>
      </c>
      <c r="W375">
        <f t="shared" si="85"/>
        <v>5444931.1457723267</v>
      </c>
      <c r="X375">
        <f>$F$5-F375</f>
        <v>2443947.8104364015</v>
      </c>
      <c r="Y375">
        <f t="shared" si="86"/>
        <v>7976357.4077264182</v>
      </c>
      <c r="Z375">
        <f>Y375-F375-Q375</f>
        <v>-3135746.9714007787</v>
      </c>
      <c r="AA375">
        <f t="shared" si="92"/>
        <v>-0.39313019854943942</v>
      </c>
      <c r="AB375" t="e">
        <f>#REF!</f>
        <v>#REF!</v>
      </c>
      <c r="AC375">
        <f>$F$5-F375</f>
        <v>2443947.8104364015</v>
      </c>
      <c r="AD375" t="e">
        <f>AB375*P375</f>
        <v>#REF!</v>
      </c>
      <c r="AE375">
        <f>P375*$F$4*MAX(AA375,0)</f>
        <v>0</v>
      </c>
      <c r="AF375" s="1" t="e">
        <f>MAX(#REF!*AA375,0)</f>
        <v>#REF!</v>
      </c>
      <c r="AG375" t="e">
        <f t="shared" si="93"/>
        <v>#REF!</v>
      </c>
    </row>
    <row r="376" spans="4:33" x14ac:dyDescent="0.35">
      <c r="D376">
        <v>359</v>
      </c>
      <c r="E376">
        <f t="shared" si="78"/>
        <v>359</v>
      </c>
      <c r="F376">
        <f>F375+AE375</f>
        <v>5556052.1895635985</v>
      </c>
      <c r="G376">
        <f>F376-Q376</f>
        <v>0</v>
      </c>
      <c r="H376">
        <f t="shared" si="79"/>
        <v>0</v>
      </c>
      <c r="I376">
        <f>MAX(G376-P376,0)</f>
        <v>0</v>
      </c>
      <c r="J376">
        <f t="shared" si="80"/>
        <v>0</v>
      </c>
      <c r="K376">
        <f t="shared" si="81"/>
        <v>0</v>
      </c>
      <c r="L376">
        <f>MIN($F$11,K376)</f>
        <v>0</v>
      </c>
      <c r="M376">
        <f>ABS(L376-K376)</f>
        <v>0</v>
      </c>
      <c r="N376">
        <f>IFERROR(M376/G376,0)</f>
        <v>0</v>
      </c>
      <c r="O376">
        <f t="shared" si="82"/>
        <v>1</v>
      </c>
      <c r="P376">
        <f>IF(E376&gt;$F$6,VLOOKUP(E376-$F$6,E$17:G$558,3,FALSE),0)</f>
        <v>0</v>
      </c>
      <c r="Q376">
        <f>IF(E376&gt;$F$7,VLOOKUP(E376-$F$7,E$17:F$558,2,FALSE),0)</f>
        <v>5556052.1895635985</v>
      </c>
      <c r="R376">
        <f t="shared" si="87"/>
        <v>0</v>
      </c>
      <c r="S376">
        <f t="shared" si="83"/>
        <v>0</v>
      </c>
      <c r="T376">
        <f t="shared" si="84"/>
        <v>0</v>
      </c>
      <c r="U376">
        <f t="shared" si="88"/>
        <v>23642.592273581566</v>
      </c>
      <c r="V376">
        <f t="shared" si="89"/>
        <v>5532409.5972900186</v>
      </c>
      <c r="W376">
        <f t="shared" si="85"/>
        <v>5444931.1457723267</v>
      </c>
      <c r="X376">
        <f>$F$5-F376</f>
        <v>2443947.8104364015</v>
      </c>
      <c r="Y376">
        <f t="shared" si="86"/>
        <v>7976357.4077264182</v>
      </c>
      <c r="Z376">
        <f>Y376-F376-Q376</f>
        <v>-3135746.9714007787</v>
      </c>
      <c r="AA376">
        <f t="shared" si="92"/>
        <v>-0.39313019854943942</v>
      </c>
      <c r="AB376" t="e">
        <f>#REF!</f>
        <v>#REF!</v>
      </c>
      <c r="AC376">
        <f>$F$5-F376</f>
        <v>2443947.8104364015</v>
      </c>
      <c r="AD376" t="e">
        <f>AB376*P376</f>
        <v>#REF!</v>
      </c>
      <c r="AE376">
        <f>P376*$F$4*MAX(AA376,0)</f>
        <v>0</v>
      </c>
      <c r="AF376" s="1" t="e">
        <f>MAX(#REF!*AA376,0)</f>
        <v>#REF!</v>
      </c>
      <c r="AG376" t="e">
        <f t="shared" si="93"/>
        <v>#REF!</v>
      </c>
    </row>
    <row r="377" spans="4:33" x14ac:dyDescent="0.35">
      <c r="D377">
        <v>360</v>
      </c>
      <c r="E377">
        <f t="shared" si="78"/>
        <v>360</v>
      </c>
      <c r="F377">
        <f>F376+AE376</f>
        <v>5556052.1895635985</v>
      </c>
      <c r="G377">
        <f>F377-Q377</f>
        <v>0</v>
      </c>
      <c r="H377">
        <f t="shared" si="79"/>
        <v>0</v>
      </c>
      <c r="I377">
        <f>MAX(G377-P377,0)</f>
        <v>0</v>
      </c>
      <c r="J377">
        <f t="shared" si="80"/>
        <v>0</v>
      </c>
      <c r="K377">
        <f t="shared" si="81"/>
        <v>0</v>
      </c>
      <c r="L377">
        <f>MIN($F$11,K377)</f>
        <v>0</v>
      </c>
      <c r="M377">
        <f>ABS(L377-K377)</f>
        <v>0</v>
      </c>
      <c r="N377">
        <f>IFERROR(M377/G377,0)</f>
        <v>0</v>
      </c>
      <c r="O377">
        <f t="shared" si="82"/>
        <v>1</v>
      </c>
      <c r="P377">
        <f>IF(E377&gt;$F$6,VLOOKUP(E377-$F$6,E$17:G$558,3,FALSE),0)</f>
        <v>0</v>
      </c>
      <c r="Q377">
        <f>IF(E377&gt;$F$7,VLOOKUP(E377-$F$7,E$17:F$558,2,FALSE),0)</f>
        <v>5556052.1895635985</v>
      </c>
      <c r="R377">
        <f t="shared" si="87"/>
        <v>0</v>
      </c>
      <c r="S377">
        <f t="shared" si="83"/>
        <v>0</v>
      </c>
      <c r="T377">
        <f t="shared" si="84"/>
        <v>0</v>
      </c>
      <c r="U377">
        <f t="shared" si="88"/>
        <v>23642.592273581566</v>
      </c>
      <c r="V377">
        <f t="shared" si="89"/>
        <v>5532409.5972900186</v>
      </c>
      <c r="W377">
        <f t="shared" si="85"/>
        <v>5444931.1457723267</v>
      </c>
      <c r="X377">
        <f>$F$5-F377</f>
        <v>2443947.8104364015</v>
      </c>
      <c r="Y377">
        <f t="shared" si="86"/>
        <v>7976357.4077264182</v>
      </c>
      <c r="Z377">
        <f>Y377-F377-Q377</f>
        <v>-3135746.9714007787</v>
      </c>
      <c r="AA377">
        <f t="shared" si="92"/>
        <v>-0.39313019854943942</v>
      </c>
      <c r="AB377" t="e">
        <f>#REF!</f>
        <v>#REF!</v>
      </c>
      <c r="AC377">
        <f>$F$5-F377</f>
        <v>2443947.8104364015</v>
      </c>
      <c r="AD377" t="e">
        <f>AB377*P377</f>
        <v>#REF!</v>
      </c>
      <c r="AE377">
        <f>P377*$F$4*MAX(AA377,0)</f>
        <v>0</v>
      </c>
      <c r="AF377" s="1" t="e">
        <f>MAX(#REF!*AA377,0)</f>
        <v>#REF!</v>
      </c>
      <c r="AG377" t="e">
        <f t="shared" si="93"/>
        <v>#REF!</v>
      </c>
    </row>
    <row r="378" spans="4:33" x14ac:dyDescent="0.35">
      <c r="D378">
        <v>361</v>
      </c>
      <c r="E378">
        <f t="shared" si="78"/>
        <v>361</v>
      </c>
      <c r="F378">
        <f>F377+AE377</f>
        <v>5556052.1895635985</v>
      </c>
      <c r="G378">
        <f>F378-Q378</f>
        <v>0</v>
      </c>
      <c r="H378">
        <f t="shared" si="79"/>
        <v>0</v>
      </c>
      <c r="I378">
        <f>MAX(G378-P378,0)</f>
        <v>0</v>
      </c>
      <c r="J378">
        <f t="shared" si="80"/>
        <v>0</v>
      </c>
      <c r="K378">
        <f t="shared" si="81"/>
        <v>0</v>
      </c>
      <c r="L378">
        <f>MIN($F$11,K378)</f>
        <v>0</v>
      </c>
      <c r="M378">
        <f>ABS(L378-K378)</f>
        <v>0</v>
      </c>
      <c r="N378">
        <f>IFERROR(M378/G378,0)</f>
        <v>0</v>
      </c>
      <c r="O378">
        <f t="shared" si="82"/>
        <v>1</v>
      </c>
      <c r="P378">
        <f>IF(E378&gt;$F$6,VLOOKUP(E378-$F$6,E$17:G$558,3,FALSE),0)</f>
        <v>0</v>
      </c>
      <c r="Q378">
        <f>IF(E378&gt;$F$7,VLOOKUP(E378-$F$7,E$17:F$558,2,FALSE),0)</f>
        <v>5556052.1895635985</v>
      </c>
      <c r="R378">
        <f t="shared" si="87"/>
        <v>0</v>
      </c>
      <c r="S378">
        <f t="shared" si="83"/>
        <v>0</v>
      </c>
      <c r="T378">
        <f t="shared" si="84"/>
        <v>0</v>
      </c>
      <c r="U378">
        <f t="shared" si="88"/>
        <v>23642.592273581566</v>
      </c>
      <c r="V378">
        <f t="shared" si="89"/>
        <v>5532409.5972900186</v>
      </c>
      <c r="W378">
        <f t="shared" si="85"/>
        <v>5444931.1457723267</v>
      </c>
      <c r="X378">
        <f>$F$5-F378</f>
        <v>2443947.8104364015</v>
      </c>
      <c r="Y378">
        <f t="shared" si="86"/>
        <v>7976357.4077264182</v>
      </c>
      <c r="Z378">
        <f>Y378-F378-Q378</f>
        <v>-3135746.9714007787</v>
      </c>
      <c r="AA378">
        <f t="shared" si="92"/>
        <v>-0.39313019854943942</v>
      </c>
      <c r="AB378" t="e">
        <f>#REF!</f>
        <v>#REF!</v>
      </c>
      <c r="AC378">
        <f>$F$5-F378</f>
        <v>2443947.8104364015</v>
      </c>
      <c r="AD378" t="e">
        <f>AB378*P378</f>
        <v>#REF!</v>
      </c>
      <c r="AE378">
        <f>P378*$F$4*MAX(AA378,0)</f>
        <v>0</v>
      </c>
      <c r="AF378" s="1" t="e">
        <f>MAX(#REF!*AA378,0)</f>
        <v>#REF!</v>
      </c>
      <c r="AG378" t="e">
        <f t="shared" si="93"/>
        <v>#REF!</v>
      </c>
    </row>
    <row r="379" spans="4:33" x14ac:dyDescent="0.35">
      <c r="D379">
        <v>362</v>
      </c>
      <c r="E379">
        <f t="shared" si="78"/>
        <v>362</v>
      </c>
      <c r="F379">
        <f>F378+AE378</f>
        <v>5556052.1895635985</v>
      </c>
      <c r="G379">
        <f>F379-Q379</f>
        <v>0</v>
      </c>
      <c r="H379">
        <f t="shared" si="79"/>
        <v>0</v>
      </c>
      <c r="I379">
        <f>MAX(G379-P379,0)</f>
        <v>0</v>
      </c>
      <c r="J379">
        <f t="shared" si="80"/>
        <v>0</v>
      </c>
      <c r="K379">
        <f t="shared" si="81"/>
        <v>0</v>
      </c>
      <c r="L379">
        <f>MIN($F$11,K379)</f>
        <v>0</v>
      </c>
      <c r="M379">
        <f>ABS(L379-K379)</f>
        <v>0</v>
      </c>
      <c r="N379">
        <f>IFERROR(M379/G379,0)</f>
        <v>0</v>
      </c>
      <c r="O379">
        <f t="shared" si="82"/>
        <v>1</v>
      </c>
      <c r="P379">
        <f>IF(E379&gt;$F$6,VLOOKUP(E379-$F$6,E$17:G$558,3,FALSE),0)</f>
        <v>0</v>
      </c>
      <c r="Q379">
        <f>IF(E379&gt;$F$7,VLOOKUP(E379-$F$7,E$17:F$558,2,FALSE),0)</f>
        <v>5556052.1895635985</v>
      </c>
      <c r="R379">
        <f t="shared" si="87"/>
        <v>0</v>
      </c>
      <c r="S379">
        <f t="shared" si="83"/>
        <v>0</v>
      </c>
      <c r="T379">
        <f t="shared" si="84"/>
        <v>0</v>
      </c>
      <c r="U379">
        <f t="shared" si="88"/>
        <v>23642.592273581566</v>
      </c>
      <c r="V379">
        <f t="shared" si="89"/>
        <v>5532409.5972900186</v>
      </c>
      <c r="W379">
        <f t="shared" si="85"/>
        <v>5444931.1457723267</v>
      </c>
      <c r="X379">
        <f>$F$5-F379</f>
        <v>2443947.8104364015</v>
      </c>
      <c r="Y379">
        <f t="shared" si="86"/>
        <v>7976357.4077264182</v>
      </c>
      <c r="Z379">
        <f>Y379-F379-Q379</f>
        <v>-3135746.9714007787</v>
      </c>
      <c r="AA379">
        <f t="shared" si="92"/>
        <v>-0.39313019854943942</v>
      </c>
      <c r="AB379" t="e">
        <f>#REF!</f>
        <v>#REF!</v>
      </c>
      <c r="AC379">
        <f>$F$5-F379</f>
        <v>2443947.8104364015</v>
      </c>
      <c r="AD379" t="e">
        <f>AB379*P379</f>
        <v>#REF!</v>
      </c>
      <c r="AE379">
        <f>P379*$F$4*MAX(AA379,0)</f>
        <v>0</v>
      </c>
      <c r="AF379" s="1" t="e">
        <f>MAX(#REF!*AA379,0)</f>
        <v>#REF!</v>
      </c>
      <c r="AG379" t="e">
        <f t="shared" si="93"/>
        <v>#REF!</v>
      </c>
    </row>
    <row r="380" spans="4:33" x14ac:dyDescent="0.35">
      <c r="D380">
        <v>363</v>
      </c>
      <c r="E380">
        <f t="shared" si="78"/>
        <v>363</v>
      </c>
      <c r="F380">
        <f>F379+AE379</f>
        <v>5556052.1895635985</v>
      </c>
      <c r="G380">
        <f>F380-Q380</f>
        <v>0</v>
      </c>
      <c r="H380">
        <f t="shared" si="79"/>
        <v>0</v>
      </c>
      <c r="I380">
        <f>MAX(G380-P380,0)</f>
        <v>0</v>
      </c>
      <c r="J380">
        <f t="shared" si="80"/>
        <v>0</v>
      </c>
      <c r="K380">
        <f t="shared" si="81"/>
        <v>0</v>
      </c>
      <c r="L380">
        <f>MIN($F$11,K380)</f>
        <v>0</v>
      </c>
      <c r="M380">
        <f>ABS(L380-K380)</f>
        <v>0</v>
      </c>
      <c r="N380">
        <f>IFERROR(M380/G380,0)</f>
        <v>0</v>
      </c>
      <c r="O380">
        <f t="shared" si="82"/>
        <v>1</v>
      </c>
      <c r="P380">
        <f>IF(E380&gt;$F$6,VLOOKUP(E380-$F$6,E$17:G$558,3,FALSE),0)</f>
        <v>0</v>
      </c>
      <c r="Q380">
        <f>IF(E380&gt;$F$7,VLOOKUP(E380-$F$7,E$17:F$558,2,FALSE),0)</f>
        <v>5556052.1895635985</v>
      </c>
      <c r="R380">
        <f t="shared" si="87"/>
        <v>0</v>
      </c>
      <c r="S380">
        <f t="shared" si="83"/>
        <v>0</v>
      </c>
      <c r="T380">
        <f t="shared" si="84"/>
        <v>0</v>
      </c>
      <c r="U380">
        <f t="shared" si="88"/>
        <v>23642.592273581566</v>
      </c>
      <c r="V380">
        <f t="shared" si="89"/>
        <v>5532409.5972900186</v>
      </c>
      <c r="W380">
        <f t="shared" si="85"/>
        <v>5444931.1457723267</v>
      </c>
      <c r="X380">
        <f>$F$5-F380</f>
        <v>2443947.8104364015</v>
      </c>
      <c r="Y380">
        <f t="shared" si="86"/>
        <v>7976357.4077264182</v>
      </c>
      <c r="Z380">
        <f>Y380-F380-Q380</f>
        <v>-3135746.9714007787</v>
      </c>
      <c r="AA380">
        <f t="shared" si="92"/>
        <v>-0.39313019854943942</v>
      </c>
      <c r="AB380" t="e">
        <f>#REF!</f>
        <v>#REF!</v>
      </c>
      <c r="AC380">
        <f>$F$5-F380</f>
        <v>2443947.8104364015</v>
      </c>
      <c r="AD380" t="e">
        <f>AB380*P380</f>
        <v>#REF!</v>
      </c>
      <c r="AE380">
        <f>P380*$F$4*MAX(AA380,0)</f>
        <v>0</v>
      </c>
      <c r="AF380" s="1" t="e">
        <f>MAX(#REF!*AA380,0)</f>
        <v>#REF!</v>
      </c>
      <c r="AG380" t="e">
        <f t="shared" si="93"/>
        <v>#REF!</v>
      </c>
    </row>
    <row r="381" spans="4:33" x14ac:dyDescent="0.35">
      <c r="D381">
        <v>364</v>
      </c>
      <c r="E381">
        <f t="shared" si="78"/>
        <v>364</v>
      </c>
      <c r="F381">
        <f>F380+AE380</f>
        <v>5556052.1895635985</v>
      </c>
      <c r="G381">
        <f>F381-Q381</f>
        <v>0</v>
      </c>
      <c r="H381">
        <f t="shared" si="79"/>
        <v>0</v>
      </c>
      <c r="I381">
        <f>MAX(G381-P381,0)</f>
        <v>0</v>
      </c>
      <c r="J381">
        <f t="shared" si="80"/>
        <v>0</v>
      </c>
      <c r="K381">
        <f t="shared" si="81"/>
        <v>0</v>
      </c>
      <c r="L381">
        <f>MIN($F$11,K381)</f>
        <v>0</v>
      </c>
      <c r="M381">
        <f>ABS(L381-K381)</f>
        <v>0</v>
      </c>
      <c r="N381">
        <f>IFERROR(M381/G381,0)</f>
        <v>0</v>
      </c>
      <c r="O381">
        <f t="shared" si="82"/>
        <v>1</v>
      </c>
      <c r="P381">
        <f>IF(E381&gt;$F$6,VLOOKUP(E381-$F$6,E$17:G$558,3,FALSE),0)</f>
        <v>0</v>
      </c>
      <c r="Q381">
        <f>IF(E381&gt;$F$7,VLOOKUP(E381-$F$7,E$17:F$558,2,FALSE),0)</f>
        <v>5556052.1895635985</v>
      </c>
      <c r="R381">
        <f t="shared" si="87"/>
        <v>0</v>
      </c>
      <c r="S381">
        <f t="shared" si="83"/>
        <v>0</v>
      </c>
      <c r="T381">
        <f t="shared" si="84"/>
        <v>0</v>
      </c>
      <c r="U381">
        <f t="shared" si="88"/>
        <v>23642.592273581566</v>
      </c>
      <c r="V381">
        <f t="shared" si="89"/>
        <v>5532409.5972900186</v>
      </c>
      <c r="W381">
        <f t="shared" si="85"/>
        <v>5444931.1457723267</v>
      </c>
      <c r="X381">
        <f>$F$5-F381</f>
        <v>2443947.8104364015</v>
      </c>
      <c r="Y381">
        <f t="shared" si="86"/>
        <v>7976357.4077264182</v>
      </c>
      <c r="Z381">
        <f>Y381-F381-Q381</f>
        <v>-3135746.9714007787</v>
      </c>
      <c r="AA381">
        <f t="shared" si="92"/>
        <v>-0.39313019854943942</v>
      </c>
      <c r="AB381" t="e">
        <f>#REF!</f>
        <v>#REF!</v>
      </c>
      <c r="AC381">
        <f>$F$5-F381</f>
        <v>2443947.8104364015</v>
      </c>
      <c r="AD381" t="e">
        <f>AB381*P381</f>
        <v>#REF!</v>
      </c>
      <c r="AE381">
        <f>P381*$F$4*MAX(AA381,0)</f>
        <v>0</v>
      </c>
      <c r="AF381" s="1" t="e">
        <f>MAX(#REF!*AA381,0)</f>
        <v>#REF!</v>
      </c>
      <c r="AG381" t="e">
        <f t="shared" si="93"/>
        <v>#REF!</v>
      </c>
    </row>
    <row r="382" spans="4:33" x14ac:dyDescent="0.35">
      <c r="D382">
        <v>365</v>
      </c>
      <c r="E382">
        <f t="shared" si="78"/>
        <v>365</v>
      </c>
      <c r="F382">
        <f>F381+AE381</f>
        <v>5556052.1895635985</v>
      </c>
      <c r="G382">
        <f>F382-Q382</f>
        <v>0</v>
      </c>
      <c r="H382">
        <f t="shared" si="79"/>
        <v>0</v>
      </c>
      <c r="I382">
        <f>MAX(G382-P382,0)</f>
        <v>0</v>
      </c>
      <c r="J382">
        <f t="shared" si="80"/>
        <v>0</v>
      </c>
      <c r="K382">
        <f t="shared" si="81"/>
        <v>0</v>
      </c>
      <c r="L382">
        <f>MIN($F$11,K382)</f>
        <v>0</v>
      </c>
      <c r="M382">
        <f>ABS(L382-K382)</f>
        <v>0</v>
      </c>
      <c r="N382">
        <f>IFERROR(M382/G382,0)</f>
        <v>0</v>
      </c>
      <c r="O382">
        <f t="shared" si="82"/>
        <v>1</v>
      </c>
      <c r="P382">
        <f>IF(E382&gt;$F$6,VLOOKUP(E382-$F$6,E$17:G$558,3,FALSE),0)</f>
        <v>0</v>
      </c>
      <c r="Q382">
        <f>IF(E382&gt;$F$7,VLOOKUP(E382-$F$7,E$17:F$558,2,FALSE),0)</f>
        <v>5556052.1895635985</v>
      </c>
      <c r="R382">
        <f t="shared" si="87"/>
        <v>0</v>
      </c>
      <c r="S382">
        <f t="shared" si="83"/>
        <v>0</v>
      </c>
      <c r="T382">
        <f t="shared" si="84"/>
        <v>0</v>
      </c>
      <c r="U382">
        <f t="shared" si="88"/>
        <v>23642.592273581566</v>
      </c>
      <c r="V382">
        <f t="shared" si="89"/>
        <v>5532409.5972900186</v>
      </c>
      <c r="W382">
        <f t="shared" si="85"/>
        <v>5444931.1457723267</v>
      </c>
      <c r="X382">
        <f>$F$5-F382</f>
        <v>2443947.8104364015</v>
      </c>
      <c r="Y382">
        <f t="shared" si="86"/>
        <v>7976357.4077264182</v>
      </c>
      <c r="Z382">
        <f>Y382-F382-Q382</f>
        <v>-3135746.9714007787</v>
      </c>
      <c r="AA382">
        <f t="shared" si="92"/>
        <v>-0.39313019854943942</v>
      </c>
      <c r="AB382" t="e">
        <f>#REF!</f>
        <v>#REF!</v>
      </c>
      <c r="AC382">
        <f>$F$5-F382</f>
        <v>2443947.8104364015</v>
      </c>
      <c r="AD382" t="e">
        <f>AB382*P382</f>
        <v>#REF!</v>
      </c>
      <c r="AE382">
        <f>P382*$F$4*MAX(AA382,0)</f>
        <v>0</v>
      </c>
      <c r="AF382" s="1" t="e">
        <f>MAX(#REF!*AA382,0)</f>
        <v>#REF!</v>
      </c>
      <c r="AG382" t="e">
        <f t="shared" si="93"/>
        <v>#REF!</v>
      </c>
    </row>
    <row r="383" spans="4:33" x14ac:dyDescent="0.35">
      <c r="D383">
        <v>366</v>
      </c>
      <c r="E383">
        <f t="shared" si="78"/>
        <v>366</v>
      </c>
      <c r="F383">
        <f>F382+AE382</f>
        <v>5556052.1895635985</v>
      </c>
      <c r="G383">
        <f>F383-Q383</f>
        <v>0</v>
      </c>
      <c r="H383">
        <f t="shared" si="79"/>
        <v>0</v>
      </c>
      <c r="I383">
        <f>MAX(G383-P383,0)</f>
        <v>0</v>
      </c>
      <c r="J383">
        <f t="shared" si="80"/>
        <v>0</v>
      </c>
      <c r="K383">
        <f t="shared" si="81"/>
        <v>0</v>
      </c>
      <c r="L383">
        <f>MIN($F$11,K383)</f>
        <v>0</v>
      </c>
      <c r="M383">
        <f>ABS(L383-K383)</f>
        <v>0</v>
      </c>
      <c r="N383">
        <f>IFERROR(M383/G383,0)</f>
        <v>0</v>
      </c>
      <c r="O383">
        <f t="shared" si="82"/>
        <v>1</v>
      </c>
      <c r="P383">
        <f>IF(E383&gt;$F$6,VLOOKUP(E383-$F$6,E$17:G$558,3,FALSE),0)</f>
        <v>0</v>
      </c>
      <c r="Q383">
        <f>IF(E383&gt;$F$7,VLOOKUP(E383-$F$7,E$17:F$558,2,FALSE),0)</f>
        <v>5556052.1895635985</v>
      </c>
      <c r="R383">
        <f t="shared" si="87"/>
        <v>0</v>
      </c>
      <c r="S383">
        <f t="shared" si="83"/>
        <v>0</v>
      </c>
      <c r="T383">
        <f t="shared" si="84"/>
        <v>0</v>
      </c>
      <c r="U383">
        <f t="shared" si="88"/>
        <v>23642.592273581566</v>
      </c>
      <c r="V383">
        <f t="shared" si="89"/>
        <v>5532409.5972900186</v>
      </c>
      <c r="W383">
        <f t="shared" si="85"/>
        <v>5444931.1457723267</v>
      </c>
      <c r="X383">
        <f>$F$5-F383</f>
        <v>2443947.8104364015</v>
      </c>
      <c r="Y383">
        <f t="shared" si="86"/>
        <v>7976357.4077264182</v>
      </c>
      <c r="Z383">
        <f>Y383-F383-Q383</f>
        <v>-3135746.9714007787</v>
      </c>
      <c r="AA383">
        <f t="shared" si="92"/>
        <v>-0.39313019854943942</v>
      </c>
      <c r="AB383" t="e">
        <f>#REF!</f>
        <v>#REF!</v>
      </c>
      <c r="AC383">
        <f>$F$5-F383</f>
        <v>2443947.8104364015</v>
      </c>
      <c r="AD383" t="e">
        <f>AB383*P383</f>
        <v>#REF!</v>
      </c>
      <c r="AE383">
        <f>P383*$F$4*MAX(AA383,0)</f>
        <v>0</v>
      </c>
      <c r="AF383" s="1" t="e">
        <f>MAX(#REF!*AA383,0)</f>
        <v>#REF!</v>
      </c>
      <c r="AG383" t="e">
        <f t="shared" si="93"/>
        <v>#REF!</v>
      </c>
    </row>
    <row r="384" spans="4:33" x14ac:dyDescent="0.35">
      <c r="D384">
        <v>367</v>
      </c>
      <c r="E384">
        <f t="shared" si="78"/>
        <v>367</v>
      </c>
      <c r="F384">
        <f>F383+AE383</f>
        <v>5556052.1895635985</v>
      </c>
      <c r="G384">
        <f>F384-Q384</f>
        <v>0</v>
      </c>
      <c r="H384">
        <f t="shared" si="79"/>
        <v>0</v>
      </c>
      <c r="I384">
        <f>MAX(G384-P384,0)</f>
        <v>0</v>
      </c>
      <c r="J384">
        <f t="shared" si="80"/>
        <v>0</v>
      </c>
      <c r="K384">
        <f t="shared" si="81"/>
        <v>0</v>
      </c>
      <c r="L384">
        <f>MIN($F$11,K384)</f>
        <v>0</v>
      </c>
      <c r="M384">
        <f>ABS(L384-K384)</f>
        <v>0</v>
      </c>
      <c r="N384">
        <f>IFERROR(M384/G384,0)</f>
        <v>0</v>
      </c>
      <c r="O384">
        <f t="shared" si="82"/>
        <v>1</v>
      </c>
      <c r="P384">
        <f>IF(E384&gt;$F$6,VLOOKUP(E384-$F$6,E$17:G$558,3,FALSE),0)</f>
        <v>0</v>
      </c>
      <c r="Q384">
        <f>IF(E384&gt;$F$7,VLOOKUP(E384-$F$7,E$17:F$558,2,FALSE),0)</f>
        <v>5556052.1895635985</v>
      </c>
      <c r="R384">
        <f t="shared" si="87"/>
        <v>0</v>
      </c>
      <c r="S384">
        <f t="shared" si="83"/>
        <v>0</v>
      </c>
      <c r="T384">
        <f t="shared" si="84"/>
        <v>0</v>
      </c>
      <c r="U384">
        <f t="shared" si="88"/>
        <v>23642.592273581566</v>
      </c>
      <c r="V384">
        <f t="shared" si="89"/>
        <v>5532409.5972900186</v>
      </c>
      <c r="W384">
        <f t="shared" si="85"/>
        <v>5444931.1457723267</v>
      </c>
      <c r="X384">
        <f>$F$5-F384</f>
        <v>2443947.8104364015</v>
      </c>
      <c r="Y384">
        <f t="shared" si="86"/>
        <v>7976357.4077264182</v>
      </c>
      <c r="Z384">
        <f>Y384-F384-Q384</f>
        <v>-3135746.9714007787</v>
      </c>
      <c r="AA384">
        <f t="shared" si="92"/>
        <v>-0.39313019854943942</v>
      </c>
      <c r="AB384" t="e">
        <f>#REF!</f>
        <v>#REF!</v>
      </c>
      <c r="AC384">
        <f>$F$5-F384</f>
        <v>2443947.8104364015</v>
      </c>
      <c r="AD384" t="e">
        <f>AB384*P384</f>
        <v>#REF!</v>
      </c>
      <c r="AE384">
        <f>P384*$F$4*MAX(AA384,0)</f>
        <v>0</v>
      </c>
      <c r="AF384" s="1" t="e">
        <f>MAX(#REF!*AA384,0)</f>
        <v>#REF!</v>
      </c>
      <c r="AG384" t="e">
        <f t="shared" si="93"/>
        <v>#REF!</v>
      </c>
    </row>
    <row r="385" spans="4:33" x14ac:dyDescent="0.35">
      <c r="D385">
        <v>368</v>
      </c>
      <c r="E385">
        <f t="shared" si="78"/>
        <v>368</v>
      </c>
      <c r="F385">
        <f>F384+AE384</f>
        <v>5556052.1895635985</v>
      </c>
      <c r="G385">
        <f>F385-Q385</f>
        <v>0</v>
      </c>
      <c r="H385">
        <f t="shared" si="79"/>
        <v>0</v>
      </c>
      <c r="I385">
        <f>MAX(G385-P385,0)</f>
        <v>0</v>
      </c>
      <c r="J385">
        <f t="shared" si="80"/>
        <v>0</v>
      </c>
      <c r="K385">
        <f t="shared" si="81"/>
        <v>0</v>
      </c>
      <c r="L385">
        <f>MIN($F$11,K385)</f>
        <v>0</v>
      </c>
      <c r="M385">
        <f>ABS(L385-K385)</f>
        <v>0</v>
      </c>
      <c r="N385">
        <f>IFERROR(M385/G385,0)</f>
        <v>0</v>
      </c>
      <c r="O385">
        <f t="shared" si="82"/>
        <v>1</v>
      </c>
      <c r="P385">
        <f>IF(E385&gt;$F$6,VLOOKUP(E385-$F$6,E$17:G$558,3,FALSE),0)</f>
        <v>0</v>
      </c>
      <c r="Q385">
        <f>IF(E385&gt;$F$7,VLOOKUP(E385-$F$7,E$17:F$558,2,FALSE),0)</f>
        <v>5556052.1895635985</v>
      </c>
      <c r="R385">
        <f t="shared" si="87"/>
        <v>0</v>
      </c>
      <c r="S385">
        <f t="shared" si="83"/>
        <v>0</v>
      </c>
      <c r="T385">
        <f t="shared" si="84"/>
        <v>0</v>
      </c>
      <c r="U385">
        <f t="shared" si="88"/>
        <v>23642.592273581566</v>
      </c>
      <c r="V385">
        <f t="shared" si="89"/>
        <v>5532409.5972900186</v>
      </c>
      <c r="W385">
        <f t="shared" si="85"/>
        <v>5444931.1457723267</v>
      </c>
      <c r="X385">
        <f>$F$5-F385</f>
        <v>2443947.8104364015</v>
      </c>
      <c r="Y385">
        <f t="shared" si="86"/>
        <v>7976357.4077264182</v>
      </c>
      <c r="Z385">
        <f>Y385-F385-Q385</f>
        <v>-3135746.9714007787</v>
      </c>
      <c r="AA385">
        <f t="shared" si="92"/>
        <v>-0.39313019854943942</v>
      </c>
      <c r="AB385" t="e">
        <f>#REF!</f>
        <v>#REF!</v>
      </c>
      <c r="AC385">
        <f>$F$5-F385</f>
        <v>2443947.8104364015</v>
      </c>
      <c r="AD385" t="e">
        <f>AB385*P385</f>
        <v>#REF!</v>
      </c>
      <c r="AE385">
        <f>P385*$F$4*MAX(AA385,0)</f>
        <v>0</v>
      </c>
      <c r="AF385" s="1" t="e">
        <f>MAX(#REF!*AA385,0)</f>
        <v>#REF!</v>
      </c>
      <c r="AG385" t="e">
        <f t="shared" si="93"/>
        <v>#REF!</v>
      </c>
    </row>
    <row r="386" spans="4:33" x14ac:dyDescent="0.35">
      <c r="D386">
        <v>369</v>
      </c>
      <c r="E386">
        <f t="shared" si="78"/>
        <v>369</v>
      </c>
      <c r="F386">
        <f>F385+AE385</f>
        <v>5556052.1895635985</v>
      </c>
      <c r="G386">
        <f>F386-Q386</f>
        <v>0</v>
      </c>
      <c r="H386">
        <f t="shared" si="79"/>
        <v>0</v>
      </c>
      <c r="I386">
        <f>MAX(G386-P386,0)</f>
        <v>0</v>
      </c>
      <c r="J386">
        <f t="shared" si="80"/>
        <v>0</v>
      </c>
      <c r="K386">
        <f t="shared" si="81"/>
        <v>0</v>
      </c>
      <c r="L386">
        <f>MIN($F$11,K386)</f>
        <v>0</v>
      </c>
      <c r="M386">
        <f>ABS(L386-K386)</f>
        <v>0</v>
      </c>
      <c r="N386">
        <f>IFERROR(M386/G386,0)</f>
        <v>0</v>
      </c>
      <c r="O386">
        <f t="shared" si="82"/>
        <v>1</v>
      </c>
      <c r="P386">
        <f>IF(E386&gt;$F$6,VLOOKUP(E386-$F$6,E$17:G$558,3,FALSE),0)</f>
        <v>0</v>
      </c>
      <c r="Q386">
        <f>IF(E386&gt;$F$7,VLOOKUP(E386-$F$7,E$17:F$558,2,FALSE),0)</f>
        <v>5556052.1895635985</v>
      </c>
      <c r="R386">
        <f t="shared" si="87"/>
        <v>0</v>
      </c>
      <c r="S386">
        <f t="shared" si="83"/>
        <v>0</v>
      </c>
      <c r="T386">
        <f t="shared" si="84"/>
        <v>0</v>
      </c>
      <c r="U386">
        <f t="shared" si="88"/>
        <v>23642.592273581566</v>
      </c>
      <c r="V386">
        <f t="shared" si="89"/>
        <v>5532409.5972900186</v>
      </c>
      <c r="W386">
        <f t="shared" si="85"/>
        <v>5444931.1457723267</v>
      </c>
      <c r="X386">
        <f>$F$5-F386</f>
        <v>2443947.8104364015</v>
      </c>
      <c r="Y386">
        <f t="shared" si="86"/>
        <v>7976357.4077264182</v>
      </c>
      <c r="Z386">
        <f>Y386-F386-Q386</f>
        <v>-3135746.9714007787</v>
      </c>
      <c r="AA386">
        <f t="shared" si="92"/>
        <v>-0.39313019854943942</v>
      </c>
      <c r="AB386" t="e">
        <f>#REF!</f>
        <v>#REF!</v>
      </c>
      <c r="AC386">
        <f>$F$5-F386</f>
        <v>2443947.8104364015</v>
      </c>
      <c r="AD386" t="e">
        <f>AB386*P386</f>
        <v>#REF!</v>
      </c>
      <c r="AE386">
        <f>P386*$F$4*MAX(AA386,0)</f>
        <v>0</v>
      </c>
      <c r="AF386" s="1" t="e">
        <f>MAX(#REF!*AA386,0)</f>
        <v>#REF!</v>
      </c>
      <c r="AG386" t="e">
        <f t="shared" si="93"/>
        <v>#REF!</v>
      </c>
    </row>
    <row r="387" spans="4:33" x14ac:dyDescent="0.35">
      <c r="D387">
        <v>370</v>
      </c>
      <c r="E387">
        <f t="shared" si="78"/>
        <v>370</v>
      </c>
      <c r="F387">
        <f>F386+AE386</f>
        <v>5556052.1895635985</v>
      </c>
      <c r="G387">
        <f>F387-Q387</f>
        <v>0</v>
      </c>
      <c r="H387">
        <f t="shared" si="79"/>
        <v>0</v>
      </c>
      <c r="I387">
        <f>MAX(G387-P387,0)</f>
        <v>0</v>
      </c>
      <c r="J387">
        <f t="shared" si="80"/>
        <v>0</v>
      </c>
      <c r="K387">
        <f t="shared" si="81"/>
        <v>0</v>
      </c>
      <c r="L387">
        <f>MIN($F$11,K387)</f>
        <v>0</v>
      </c>
      <c r="M387">
        <f>ABS(L387-K387)</f>
        <v>0</v>
      </c>
      <c r="N387">
        <f>IFERROR(M387/G387,0)</f>
        <v>0</v>
      </c>
      <c r="O387">
        <f t="shared" si="82"/>
        <v>1</v>
      </c>
      <c r="P387">
        <f>IF(E387&gt;$F$6,VLOOKUP(E387-$F$6,E$17:G$558,3,FALSE),0)</f>
        <v>0</v>
      </c>
      <c r="Q387">
        <f>IF(E387&gt;$F$7,VLOOKUP(E387-$F$7,E$17:F$558,2,FALSE),0)</f>
        <v>5556052.1895635985</v>
      </c>
      <c r="R387">
        <f t="shared" si="87"/>
        <v>0</v>
      </c>
      <c r="S387">
        <f t="shared" si="83"/>
        <v>0</v>
      </c>
      <c r="T387">
        <f t="shared" si="84"/>
        <v>0</v>
      </c>
      <c r="U387">
        <f t="shared" si="88"/>
        <v>23642.592273581566</v>
      </c>
      <c r="V387">
        <f t="shared" si="89"/>
        <v>5532409.5972900186</v>
      </c>
      <c r="W387">
        <f t="shared" si="85"/>
        <v>5444931.1457723267</v>
      </c>
      <c r="X387">
        <f>$F$5-F387</f>
        <v>2443947.8104364015</v>
      </c>
      <c r="Y387">
        <f t="shared" si="86"/>
        <v>7976357.4077264182</v>
      </c>
      <c r="Z387">
        <f>Y387-F387-Q387</f>
        <v>-3135746.9714007787</v>
      </c>
      <c r="AA387">
        <f t="shared" si="92"/>
        <v>-0.39313019854943942</v>
      </c>
      <c r="AB387" t="e">
        <f>#REF!</f>
        <v>#REF!</v>
      </c>
      <c r="AC387">
        <f>$F$5-F387</f>
        <v>2443947.8104364015</v>
      </c>
      <c r="AD387" t="e">
        <f>AB387*P387</f>
        <v>#REF!</v>
      </c>
      <c r="AE387">
        <f>P387*$F$4*MAX(AA387,0)</f>
        <v>0</v>
      </c>
      <c r="AF387" s="1" t="e">
        <f>MAX(#REF!*AA387,0)</f>
        <v>#REF!</v>
      </c>
      <c r="AG387" t="e">
        <f t="shared" si="93"/>
        <v>#REF!</v>
      </c>
    </row>
    <row r="388" spans="4:33" x14ac:dyDescent="0.35">
      <c r="D388">
        <v>371</v>
      </c>
      <c r="E388">
        <f t="shared" si="78"/>
        <v>371</v>
      </c>
      <c r="F388">
        <f>F387+AE387</f>
        <v>5556052.1895635985</v>
      </c>
      <c r="G388">
        <f>F388-Q388</f>
        <v>0</v>
      </c>
      <c r="H388">
        <f t="shared" si="79"/>
        <v>0</v>
      </c>
      <c r="I388">
        <f>MAX(G388-P388,0)</f>
        <v>0</v>
      </c>
      <c r="J388">
        <f t="shared" si="80"/>
        <v>0</v>
      </c>
      <c r="K388">
        <f t="shared" si="81"/>
        <v>0</v>
      </c>
      <c r="L388">
        <f>MIN($F$11,K388)</f>
        <v>0</v>
      </c>
      <c r="M388">
        <f>ABS(L388-K388)</f>
        <v>0</v>
      </c>
      <c r="N388">
        <f>IFERROR(M388/G388,0)</f>
        <v>0</v>
      </c>
      <c r="O388">
        <f t="shared" si="82"/>
        <v>1</v>
      </c>
      <c r="P388">
        <f>IF(E388&gt;$F$6,VLOOKUP(E388-$F$6,E$17:G$558,3,FALSE),0)</f>
        <v>0</v>
      </c>
      <c r="Q388">
        <f>IF(E388&gt;$F$7,VLOOKUP(E388-$F$7,E$17:F$558,2,FALSE),0)</f>
        <v>5556052.1895635985</v>
      </c>
      <c r="R388">
        <f t="shared" si="87"/>
        <v>0</v>
      </c>
      <c r="S388">
        <f t="shared" si="83"/>
        <v>0</v>
      </c>
      <c r="T388">
        <f t="shared" si="84"/>
        <v>0</v>
      </c>
      <c r="U388">
        <f t="shared" si="88"/>
        <v>23642.592273581566</v>
      </c>
      <c r="V388">
        <f t="shared" si="89"/>
        <v>5532409.5972900186</v>
      </c>
      <c r="W388">
        <f t="shared" si="85"/>
        <v>5444931.1457723267</v>
      </c>
      <c r="X388">
        <f>$F$5-F388</f>
        <v>2443947.8104364015</v>
      </c>
      <c r="Y388">
        <f t="shared" si="86"/>
        <v>7976357.4077264182</v>
      </c>
      <c r="Z388">
        <f>Y388-F388-Q388</f>
        <v>-3135746.9714007787</v>
      </c>
      <c r="AA388">
        <f t="shared" si="92"/>
        <v>-0.39313019854943942</v>
      </c>
      <c r="AB388" t="e">
        <f>#REF!</f>
        <v>#REF!</v>
      </c>
      <c r="AC388">
        <f>$F$5-F388</f>
        <v>2443947.8104364015</v>
      </c>
      <c r="AD388" t="e">
        <f>AB388*P388</f>
        <v>#REF!</v>
      </c>
      <c r="AE388">
        <f>P388*$F$4*MAX(AA388,0)</f>
        <v>0</v>
      </c>
      <c r="AF388" s="1" t="e">
        <f>MAX(#REF!*AA388,0)</f>
        <v>#REF!</v>
      </c>
      <c r="AG388" t="e">
        <f t="shared" si="93"/>
        <v>#REF!</v>
      </c>
    </row>
    <row r="389" spans="4:33" x14ac:dyDescent="0.35">
      <c r="D389">
        <v>372</v>
      </c>
      <c r="E389">
        <f t="shared" si="78"/>
        <v>372</v>
      </c>
      <c r="F389">
        <f>F388+AE388</f>
        <v>5556052.1895635985</v>
      </c>
      <c r="G389">
        <f>F389-Q389</f>
        <v>0</v>
      </c>
      <c r="H389">
        <f t="shared" si="79"/>
        <v>0</v>
      </c>
      <c r="I389">
        <f>MAX(G389-P389,0)</f>
        <v>0</v>
      </c>
      <c r="J389">
        <f t="shared" si="80"/>
        <v>0</v>
      </c>
      <c r="K389">
        <f t="shared" si="81"/>
        <v>0</v>
      </c>
      <c r="L389">
        <f>MIN($F$11,K389)</f>
        <v>0</v>
      </c>
      <c r="M389">
        <f>ABS(L389-K389)</f>
        <v>0</v>
      </c>
      <c r="N389">
        <f>IFERROR(M389/G389,0)</f>
        <v>0</v>
      </c>
      <c r="O389">
        <f t="shared" si="82"/>
        <v>1</v>
      </c>
      <c r="P389">
        <f>IF(E389&gt;$F$6,VLOOKUP(E389-$F$6,E$17:G$558,3,FALSE),0)</f>
        <v>0</v>
      </c>
      <c r="Q389">
        <f>IF(E389&gt;$F$7,VLOOKUP(E389-$F$7,E$17:F$558,2,FALSE),0)</f>
        <v>5556052.1895635985</v>
      </c>
      <c r="R389">
        <f t="shared" si="87"/>
        <v>0</v>
      </c>
      <c r="S389">
        <f t="shared" si="83"/>
        <v>0</v>
      </c>
      <c r="T389">
        <f t="shared" si="84"/>
        <v>0</v>
      </c>
      <c r="U389">
        <f t="shared" si="88"/>
        <v>23642.592273581566</v>
      </c>
      <c r="V389">
        <f t="shared" si="89"/>
        <v>5532409.5972900186</v>
      </c>
      <c r="W389">
        <f t="shared" si="85"/>
        <v>5444931.1457723267</v>
      </c>
      <c r="X389">
        <f>$F$5-F389</f>
        <v>2443947.8104364015</v>
      </c>
      <c r="Y389">
        <f t="shared" si="86"/>
        <v>7976357.4077264182</v>
      </c>
      <c r="Z389">
        <f>Y389-F389-Q389</f>
        <v>-3135746.9714007787</v>
      </c>
      <c r="AA389">
        <f t="shared" si="92"/>
        <v>-0.39313019854943942</v>
      </c>
      <c r="AB389" t="e">
        <f>#REF!</f>
        <v>#REF!</v>
      </c>
      <c r="AC389">
        <f>$F$5-F389</f>
        <v>2443947.8104364015</v>
      </c>
      <c r="AD389" t="e">
        <f>AB389*P389</f>
        <v>#REF!</v>
      </c>
      <c r="AE389">
        <f>P389*$F$4*MAX(AA389,0)</f>
        <v>0</v>
      </c>
      <c r="AF389" s="1" t="e">
        <f>MAX(#REF!*AA389,0)</f>
        <v>#REF!</v>
      </c>
      <c r="AG389" t="e">
        <f t="shared" si="93"/>
        <v>#REF!</v>
      </c>
    </row>
    <row r="390" spans="4:33" x14ac:dyDescent="0.35">
      <c r="D390">
        <v>373</v>
      </c>
      <c r="E390">
        <f t="shared" si="78"/>
        <v>373</v>
      </c>
      <c r="F390">
        <f>F389+AE389</f>
        <v>5556052.1895635985</v>
      </c>
      <c r="G390">
        <f>F390-Q390</f>
        <v>0</v>
      </c>
      <c r="H390">
        <f t="shared" si="79"/>
        <v>0</v>
      </c>
      <c r="I390">
        <f>MAX(G390-P390,0)</f>
        <v>0</v>
      </c>
      <c r="J390">
        <f t="shared" si="80"/>
        <v>0</v>
      </c>
      <c r="K390">
        <f t="shared" si="81"/>
        <v>0</v>
      </c>
      <c r="L390">
        <f>MIN($F$11,K390)</f>
        <v>0</v>
      </c>
      <c r="M390">
        <f>ABS(L390-K390)</f>
        <v>0</v>
      </c>
      <c r="N390">
        <f>IFERROR(M390/G390,0)</f>
        <v>0</v>
      </c>
      <c r="O390">
        <f t="shared" si="82"/>
        <v>1</v>
      </c>
      <c r="P390">
        <f>IF(E390&gt;$F$6,VLOOKUP(E390-$F$6,E$17:G$558,3,FALSE),0)</f>
        <v>0</v>
      </c>
      <c r="Q390">
        <f>IF(E390&gt;$F$7,VLOOKUP(E390-$F$7,E$17:F$558,2,FALSE),0)</f>
        <v>5556052.1895635985</v>
      </c>
      <c r="R390">
        <f t="shared" si="87"/>
        <v>0</v>
      </c>
      <c r="S390">
        <f t="shared" si="83"/>
        <v>0</v>
      </c>
      <c r="T390">
        <f t="shared" si="84"/>
        <v>0</v>
      </c>
      <c r="U390">
        <f t="shared" si="88"/>
        <v>23642.592273581566</v>
      </c>
      <c r="V390">
        <f t="shared" si="89"/>
        <v>5532409.5972900186</v>
      </c>
      <c r="W390">
        <f t="shared" si="85"/>
        <v>5444931.1457723267</v>
      </c>
      <c r="X390">
        <f>$F$5-F390</f>
        <v>2443947.8104364015</v>
      </c>
      <c r="Y390">
        <f t="shared" si="86"/>
        <v>7976357.4077264182</v>
      </c>
      <c r="Z390">
        <f>Y390-F390-Q390</f>
        <v>-3135746.9714007787</v>
      </c>
      <c r="AA390">
        <f t="shared" si="92"/>
        <v>-0.39313019854943942</v>
      </c>
      <c r="AB390" t="e">
        <f>#REF!</f>
        <v>#REF!</v>
      </c>
      <c r="AC390">
        <f>$F$5-F390</f>
        <v>2443947.8104364015</v>
      </c>
      <c r="AD390" t="e">
        <f>AB390*P390</f>
        <v>#REF!</v>
      </c>
      <c r="AE390">
        <f>P390*$F$4*MAX(AA390,0)</f>
        <v>0</v>
      </c>
      <c r="AF390" s="1" t="e">
        <f>MAX(#REF!*AA390,0)</f>
        <v>#REF!</v>
      </c>
      <c r="AG390" t="e">
        <f t="shared" si="93"/>
        <v>#REF!</v>
      </c>
    </row>
    <row r="391" spans="4:33" x14ac:dyDescent="0.35">
      <c r="D391">
        <v>374</v>
      </c>
      <c r="E391">
        <f t="shared" si="78"/>
        <v>374</v>
      </c>
      <c r="F391">
        <f>F390+AE390</f>
        <v>5556052.1895635985</v>
      </c>
      <c r="G391">
        <f>F391-Q391</f>
        <v>0</v>
      </c>
      <c r="H391">
        <f t="shared" si="79"/>
        <v>0</v>
      </c>
      <c r="I391">
        <f>MAX(G391-P391,0)</f>
        <v>0</v>
      </c>
      <c r="J391">
        <f t="shared" si="80"/>
        <v>0</v>
      </c>
      <c r="K391">
        <f t="shared" si="81"/>
        <v>0</v>
      </c>
      <c r="L391">
        <f>MIN($F$11,K391)</f>
        <v>0</v>
      </c>
      <c r="M391">
        <f>ABS(L391-K391)</f>
        <v>0</v>
      </c>
      <c r="N391">
        <f>IFERROR(M391/G391,0)</f>
        <v>0</v>
      </c>
      <c r="O391">
        <f t="shared" si="82"/>
        <v>1</v>
      </c>
      <c r="P391">
        <f>IF(E391&gt;$F$6,VLOOKUP(E391-$F$6,E$17:G$558,3,FALSE),0)</f>
        <v>0</v>
      </c>
      <c r="Q391">
        <f>IF(E391&gt;$F$7,VLOOKUP(E391-$F$7,E$17:F$558,2,FALSE),0)</f>
        <v>5556052.1895635985</v>
      </c>
      <c r="R391">
        <f t="shared" si="87"/>
        <v>0</v>
      </c>
      <c r="S391">
        <f t="shared" si="83"/>
        <v>0</v>
      </c>
      <c r="T391">
        <f t="shared" si="84"/>
        <v>0</v>
      </c>
      <c r="U391">
        <f t="shared" si="88"/>
        <v>23642.592273581566</v>
      </c>
      <c r="V391">
        <f t="shared" si="89"/>
        <v>5532409.5972900186</v>
      </c>
      <c r="W391">
        <f t="shared" si="85"/>
        <v>5444931.1457723267</v>
      </c>
      <c r="X391">
        <f>$F$5-F391</f>
        <v>2443947.8104364015</v>
      </c>
      <c r="Y391">
        <f t="shared" si="86"/>
        <v>7976357.4077264182</v>
      </c>
      <c r="Z391">
        <f>Y391-F391-Q391</f>
        <v>-3135746.9714007787</v>
      </c>
      <c r="AA391">
        <f t="shared" si="92"/>
        <v>-0.39313019854943942</v>
      </c>
      <c r="AB391" t="e">
        <f>#REF!</f>
        <v>#REF!</v>
      </c>
      <c r="AC391">
        <f>$F$5-F391</f>
        <v>2443947.8104364015</v>
      </c>
      <c r="AD391" t="e">
        <f>AB391*P391</f>
        <v>#REF!</v>
      </c>
      <c r="AE391">
        <f>P391*$F$4*MAX(AA391,0)</f>
        <v>0</v>
      </c>
      <c r="AF391" s="1" t="e">
        <f>MAX(#REF!*AA391,0)</f>
        <v>#REF!</v>
      </c>
      <c r="AG391" t="e">
        <f t="shared" si="93"/>
        <v>#REF!</v>
      </c>
    </row>
    <row r="392" spans="4:33" x14ac:dyDescent="0.35">
      <c r="D392">
        <v>375</v>
      </c>
      <c r="E392">
        <f t="shared" si="78"/>
        <v>375</v>
      </c>
      <c r="F392">
        <f>F391+AE391</f>
        <v>5556052.1895635985</v>
      </c>
      <c r="G392">
        <f>F392-Q392</f>
        <v>0</v>
      </c>
      <c r="H392">
        <f t="shared" si="79"/>
        <v>0</v>
      </c>
      <c r="I392">
        <f>MAX(G392-P392,0)</f>
        <v>0</v>
      </c>
      <c r="J392">
        <f t="shared" si="80"/>
        <v>0</v>
      </c>
      <c r="K392">
        <f t="shared" si="81"/>
        <v>0</v>
      </c>
      <c r="L392">
        <f>MIN($F$11,K392)</f>
        <v>0</v>
      </c>
      <c r="M392">
        <f>ABS(L392-K392)</f>
        <v>0</v>
      </c>
      <c r="N392">
        <f>IFERROR(M392/G392,0)</f>
        <v>0</v>
      </c>
      <c r="O392">
        <f t="shared" si="82"/>
        <v>1</v>
      </c>
      <c r="P392">
        <f>IF(E392&gt;$F$6,VLOOKUP(E392-$F$6,E$17:G$558,3,FALSE),0)</f>
        <v>0</v>
      </c>
      <c r="Q392">
        <f>IF(E392&gt;$F$7,VLOOKUP(E392-$F$7,E$17:F$558,2,FALSE),0)</f>
        <v>5556052.1895635985</v>
      </c>
      <c r="R392">
        <f t="shared" si="87"/>
        <v>0</v>
      </c>
      <c r="S392">
        <f t="shared" si="83"/>
        <v>0</v>
      </c>
      <c r="T392">
        <f t="shared" si="84"/>
        <v>0</v>
      </c>
      <c r="U392">
        <f t="shared" si="88"/>
        <v>23642.592273581566</v>
      </c>
      <c r="V392">
        <f t="shared" si="89"/>
        <v>5532409.5972900186</v>
      </c>
      <c r="W392">
        <f t="shared" si="85"/>
        <v>5444931.1457723267</v>
      </c>
      <c r="X392">
        <f>$F$5-F392</f>
        <v>2443947.8104364015</v>
      </c>
      <c r="Y392">
        <f t="shared" si="86"/>
        <v>7976357.4077264182</v>
      </c>
      <c r="Z392">
        <f>Y392-F392-Q392</f>
        <v>-3135746.9714007787</v>
      </c>
      <c r="AA392">
        <f t="shared" si="92"/>
        <v>-0.39313019854943942</v>
      </c>
      <c r="AB392" t="e">
        <f>#REF!</f>
        <v>#REF!</v>
      </c>
      <c r="AC392">
        <f>$F$5-F392</f>
        <v>2443947.8104364015</v>
      </c>
      <c r="AD392" t="e">
        <f>AB392*P392</f>
        <v>#REF!</v>
      </c>
      <c r="AE392">
        <f>P392*$F$4*MAX(AA392,0)</f>
        <v>0</v>
      </c>
      <c r="AF392" s="1" t="e">
        <f>MAX(#REF!*AA392,0)</f>
        <v>#REF!</v>
      </c>
      <c r="AG392" t="e">
        <f t="shared" si="93"/>
        <v>#REF!</v>
      </c>
    </row>
    <row r="393" spans="4:33" x14ac:dyDescent="0.35">
      <c r="D393">
        <v>376</v>
      </c>
      <c r="E393">
        <f t="shared" si="78"/>
        <v>376</v>
      </c>
      <c r="F393">
        <f>F392+AE392</f>
        <v>5556052.1895635985</v>
      </c>
      <c r="G393">
        <f>F393-Q393</f>
        <v>0</v>
      </c>
      <c r="H393">
        <f t="shared" si="79"/>
        <v>0</v>
      </c>
      <c r="I393">
        <f>MAX(G393-P393,0)</f>
        <v>0</v>
      </c>
      <c r="J393">
        <f t="shared" si="80"/>
        <v>0</v>
      </c>
      <c r="K393">
        <f t="shared" si="81"/>
        <v>0</v>
      </c>
      <c r="L393">
        <f>MIN($F$11,K393)</f>
        <v>0</v>
      </c>
      <c r="M393">
        <f>ABS(L393-K393)</f>
        <v>0</v>
      </c>
      <c r="N393">
        <f>IFERROR(M393/G393,0)</f>
        <v>0</v>
      </c>
      <c r="O393">
        <f t="shared" si="82"/>
        <v>1</v>
      </c>
      <c r="P393">
        <f>IF(E393&gt;$F$6,VLOOKUP(E393-$F$6,E$17:G$558,3,FALSE),0)</f>
        <v>0</v>
      </c>
      <c r="Q393">
        <f>IF(E393&gt;$F$7,VLOOKUP(E393-$F$7,E$17:F$558,2,FALSE),0)</f>
        <v>5556052.1895635985</v>
      </c>
      <c r="R393">
        <f t="shared" si="87"/>
        <v>0</v>
      </c>
      <c r="S393">
        <f t="shared" si="83"/>
        <v>0</v>
      </c>
      <c r="T393">
        <f t="shared" si="84"/>
        <v>0</v>
      </c>
      <c r="U393">
        <f t="shared" si="88"/>
        <v>23642.592273581566</v>
      </c>
      <c r="V393">
        <f t="shared" si="89"/>
        <v>5532409.5972900186</v>
      </c>
      <c r="W393">
        <f t="shared" si="85"/>
        <v>5444931.1457723267</v>
      </c>
      <c r="X393">
        <f>$F$5-F393</f>
        <v>2443947.8104364015</v>
      </c>
      <c r="Y393">
        <f t="shared" si="86"/>
        <v>7976357.4077264182</v>
      </c>
      <c r="Z393">
        <f>Y393-F393-Q393</f>
        <v>-3135746.9714007787</v>
      </c>
      <c r="AA393">
        <f t="shared" si="92"/>
        <v>-0.39313019854943942</v>
      </c>
      <c r="AB393" t="e">
        <f>#REF!</f>
        <v>#REF!</v>
      </c>
      <c r="AC393">
        <f>$F$5-F393</f>
        <v>2443947.8104364015</v>
      </c>
      <c r="AD393" t="e">
        <f>AB393*P393</f>
        <v>#REF!</v>
      </c>
      <c r="AE393">
        <f>P393*$F$4*MAX(AA393,0)</f>
        <v>0</v>
      </c>
      <c r="AF393" s="1" t="e">
        <f>MAX(#REF!*AA393,0)</f>
        <v>#REF!</v>
      </c>
      <c r="AG393" t="e">
        <f t="shared" si="93"/>
        <v>#REF!</v>
      </c>
    </row>
    <row r="394" spans="4:33" x14ac:dyDescent="0.35">
      <c r="D394">
        <v>377</v>
      </c>
      <c r="E394">
        <f t="shared" si="78"/>
        <v>377</v>
      </c>
      <c r="F394">
        <f>F393+AE393</f>
        <v>5556052.1895635985</v>
      </c>
      <c r="G394">
        <f>F394-Q394</f>
        <v>0</v>
      </c>
      <c r="H394">
        <f t="shared" si="79"/>
        <v>0</v>
      </c>
      <c r="I394">
        <f>MAX(G394-P394,0)</f>
        <v>0</v>
      </c>
      <c r="J394">
        <f t="shared" si="80"/>
        <v>0</v>
      </c>
      <c r="K394">
        <f t="shared" si="81"/>
        <v>0</v>
      </c>
      <c r="L394">
        <f>MIN($F$11,K394)</f>
        <v>0</v>
      </c>
      <c r="M394">
        <f>ABS(L394-K394)</f>
        <v>0</v>
      </c>
      <c r="N394">
        <f>IFERROR(M394/G394,0)</f>
        <v>0</v>
      </c>
      <c r="O394">
        <f t="shared" si="82"/>
        <v>1</v>
      </c>
      <c r="P394">
        <f>IF(E394&gt;$F$6,VLOOKUP(E394-$F$6,E$17:G$558,3,FALSE),0)</f>
        <v>0</v>
      </c>
      <c r="Q394">
        <f>IF(E394&gt;$F$7,VLOOKUP(E394-$F$7,E$17:F$558,2,FALSE),0)</f>
        <v>5556052.1895635985</v>
      </c>
      <c r="R394">
        <f t="shared" si="87"/>
        <v>0</v>
      </c>
      <c r="S394">
        <f t="shared" si="83"/>
        <v>0</v>
      </c>
      <c r="T394">
        <f t="shared" si="84"/>
        <v>0</v>
      </c>
      <c r="U394">
        <f t="shared" si="88"/>
        <v>23642.592273581566</v>
      </c>
      <c r="V394">
        <f t="shared" si="89"/>
        <v>5532409.5972900186</v>
      </c>
      <c r="W394">
        <f t="shared" si="85"/>
        <v>5444931.1457723267</v>
      </c>
      <c r="X394">
        <f>$F$5-F394</f>
        <v>2443947.8104364015</v>
      </c>
      <c r="Y394">
        <f t="shared" si="86"/>
        <v>7976357.4077264182</v>
      </c>
      <c r="Z394">
        <f>Y394-F394-Q394</f>
        <v>-3135746.9714007787</v>
      </c>
      <c r="AA394">
        <f t="shared" si="92"/>
        <v>-0.39313019854943942</v>
      </c>
      <c r="AB394" t="e">
        <f>#REF!</f>
        <v>#REF!</v>
      </c>
      <c r="AC394">
        <f>$F$5-F394</f>
        <v>2443947.8104364015</v>
      </c>
      <c r="AD394" t="e">
        <f>AB394*P394</f>
        <v>#REF!</v>
      </c>
      <c r="AE394">
        <f>P394*$F$4*MAX(AA394,0)</f>
        <v>0</v>
      </c>
      <c r="AF394" s="1" t="e">
        <f>MAX(#REF!*AA394,0)</f>
        <v>#REF!</v>
      </c>
      <c r="AG394" t="e">
        <f t="shared" si="93"/>
        <v>#REF!</v>
      </c>
    </row>
    <row r="395" spans="4:33" x14ac:dyDescent="0.35">
      <c r="D395">
        <v>378</v>
      </c>
      <c r="E395">
        <f t="shared" si="78"/>
        <v>378</v>
      </c>
      <c r="F395">
        <f>F394+AE394</f>
        <v>5556052.1895635985</v>
      </c>
      <c r="G395">
        <f>F395-Q395</f>
        <v>0</v>
      </c>
      <c r="H395">
        <f t="shared" si="79"/>
        <v>0</v>
      </c>
      <c r="I395">
        <f>MAX(G395-P395,0)</f>
        <v>0</v>
      </c>
      <c r="J395">
        <f t="shared" si="80"/>
        <v>0</v>
      </c>
      <c r="K395">
        <f t="shared" si="81"/>
        <v>0</v>
      </c>
      <c r="L395">
        <f>MIN($F$11,K395)</f>
        <v>0</v>
      </c>
      <c r="M395">
        <f>ABS(L395-K395)</f>
        <v>0</v>
      </c>
      <c r="N395">
        <f>IFERROR(M395/G395,0)</f>
        <v>0</v>
      </c>
      <c r="O395">
        <f t="shared" si="82"/>
        <v>1</v>
      </c>
      <c r="P395">
        <f>IF(E395&gt;$F$6,VLOOKUP(E395-$F$6,E$17:G$558,3,FALSE),0)</f>
        <v>0</v>
      </c>
      <c r="Q395">
        <f>IF(E395&gt;$F$7,VLOOKUP(E395-$F$7,E$17:F$558,2,FALSE),0)</f>
        <v>5556052.1895635985</v>
      </c>
      <c r="R395">
        <f t="shared" si="87"/>
        <v>0</v>
      </c>
      <c r="S395">
        <f t="shared" si="83"/>
        <v>0</v>
      </c>
      <c r="T395">
        <f t="shared" si="84"/>
        <v>0</v>
      </c>
      <c r="U395">
        <f t="shared" si="88"/>
        <v>23642.592273581566</v>
      </c>
      <c r="V395">
        <f t="shared" si="89"/>
        <v>5532409.5972900186</v>
      </c>
      <c r="W395">
        <f t="shared" si="85"/>
        <v>5444931.1457723267</v>
      </c>
      <c r="X395">
        <f>$F$5-F395</f>
        <v>2443947.8104364015</v>
      </c>
      <c r="Y395">
        <f t="shared" si="86"/>
        <v>7976357.4077264182</v>
      </c>
      <c r="Z395">
        <f>Y395-F395-Q395</f>
        <v>-3135746.9714007787</v>
      </c>
      <c r="AA395">
        <f t="shared" si="92"/>
        <v>-0.39313019854943942</v>
      </c>
      <c r="AB395" t="e">
        <f>#REF!</f>
        <v>#REF!</v>
      </c>
      <c r="AC395">
        <f>$F$5-F395</f>
        <v>2443947.8104364015</v>
      </c>
      <c r="AD395" t="e">
        <f>AB395*P395</f>
        <v>#REF!</v>
      </c>
      <c r="AE395">
        <f>P395*$F$4*MAX(AA395,0)</f>
        <v>0</v>
      </c>
      <c r="AF395" s="1" t="e">
        <f>MAX(#REF!*AA395,0)</f>
        <v>#REF!</v>
      </c>
      <c r="AG395" t="e">
        <f t="shared" si="93"/>
        <v>#REF!</v>
      </c>
    </row>
    <row r="396" spans="4:33" x14ac:dyDescent="0.35">
      <c r="D396">
        <v>379</v>
      </c>
      <c r="E396">
        <f t="shared" si="78"/>
        <v>379</v>
      </c>
      <c r="F396">
        <f>F395+AE395</f>
        <v>5556052.1895635985</v>
      </c>
      <c r="G396">
        <f>F396-Q396</f>
        <v>0</v>
      </c>
      <c r="H396">
        <f t="shared" si="79"/>
        <v>0</v>
      </c>
      <c r="I396">
        <f>MAX(G396-P396,0)</f>
        <v>0</v>
      </c>
      <c r="J396">
        <f t="shared" si="80"/>
        <v>0</v>
      </c>
      <c r="K396">
        <f t="shared" si="81"/>
        <v>0</v>
      </c>
      <c r="L396">
        <f>MIN($F$11,K396)</f>
        <v>0</v>
      </c>
      <c r="M396">
        <f>ABS(L396-K396)</f>
        <v>0</v>
      </c>
      <c r="N396">
        <f>IFERROR(M396/G396,0)</f>
        <v>0</v>
      </c>
      <c r="O396">
        <f t="shared" si="82"/>
        <v>1</v>
      </c>
      <c r="P396">
        <f>IF(E396&gt;$F$6,VLOOKUP(E396-$F$6,E$17:G$558,3,FALSE),0)</f>
        <v>0</v>
      </c>
      <c r="Q396">
        <f>IF(E396&gt;$F$7,VLOOKUP(E396-$F$7,E$17:F$558,2,FALSE),0)</f>
        <v>5556052.1895635985</v>
      </c>
      <c r="R396">
        <f t="shared" si="87"/>
        <v>0</v>
      </c>
      <c r="S396">
        <f t="shared" si="83"/>
        <v>0</v>
      </c>
      <c r="T396">
        <f t="shared" si="84"/>
        <v>0</v>
      </c>
      <c r="U396">
        <f t="shared" si="88"/>
        <v>23642.592273581566</v>
      </c>
      <c r="V396">
        <f t="shared" si="89"/>
        <v>5532409.5972900186</v>
      </c>
      <c r="W396">
        <f t="shared" si="85"/>
        <v>5444931.1457723267</v>
      </c>
      <c r="X396">
        <f>$F$5-F396</f>
        <v>2443947.8104364015</v>
      </c>
      <c r="Y396">
        <f t="shared" si="86"/>
        <v>7976357.4077264182</v>
      </c>
      <c r="Z396">
        <f>Y396-F396-Q396</f>
        <v>-3135746.9714007787</v>
      </c>
      <c r="AA396">
        <f t="shared" ref="AA396:AA406" si="94">Z396/Y396</f>
        <v>-0.39313019854943942</v>
      </c>
      <c r="AB396" t="e">
        <f>#REF!</f>
        <v>#REF!</v>
      </c>
      <c r="AC396">
        <f>$F$5-F396</f>
        <v>2443947.8104364015</v>
      </c>
      <c r="AD396" t="e">
        <f>AB396*P396</f>
        <v>#REF!</v>
      </c>
      <c r="AE396">
        <f>P396*$F$4*MAX(AA396,0)</f>
        <v>0</v>
      </c>
      <c r="AF396" s="1" t="e">
        <f>MAX(#REF!*AA396,0)</f>
        <v>#REF!</v>
      </c>
      <c r="AG396" t="e">
        <f t="shared" ref="AG396:AG406" si="95">AD396*AF396</f>
        <v>#REF!</v>
      </c>
    </row>
    <row r="397" spans="4:33" x14ac:dyDescent="0.35">
      <c r="D397">
        <v>380</v>
      </c>
      <c r="E397">
        <f t="shared" si="78"/>
        <v>380</v>
      </c>
      <c r="F397">
        <f>F396+AE396</f>
        <v>5556052.1895635985</v>
      </c>
      <c r="G397">
        <f>F397-Q397</f>
        <v>0</v>
      </c>
      <c r="H397">
        <f t="shared" si="79"/>
        <v>0</v>
      </c>
      <c r="I397">
        <f>MAX(G397-P397,0)</f>
        <v>0</v>
      </c>
      <c r="J397">
        <f t="shared" si="80"/>
        <v>0</v>
      </c>
      <c r="K397">
        <f t="shared" si="81"/>
        <v>0</v>
      </c>
      <c r="L397">
        <f>MIN($F$11,K397)</f>
        <v>0</v>
      </c>
      <c r="M397">
        <f>ABS(L397-K397)</f>
        <v>0</v>
      </c>
      <c r="N397">
        <f>IFERROR(M397/G397,0)</f>
        <v>0</v>
      </c>
      <c r="O397">
        <f t="shared" si="82"/>
        <v>1</v>
      </c>
      <c r="P397">
        <f>IF(E397&gt;$F$6,VLOOKUP(E397-$F$6,E$17:G$558,3,FALSE),0)</f>
        <v>0</v>
      </c>
      <c r="Q397">
        <f>IF(E397&gt;$F$7,VLOOKUP(E397-$F$7,E$17:F$558,2,FALSE),0)</f>
        <v>5556052.1895635985</v>
      </c>
      <c r="R397">
        <f t="shared" si="87"/>
        <v>0</v>
      </c>
      <c r="S397">
        <f t="shared" si="83"/>
        <v>0</v>
      </c>
      <c r="T397">
        <f t="shared" si="84"/>
        <v>0</v>
      </c>
      <c r="U397">
        <f t="shared" si="88"/>
        <v>23642.592273581566</v>
      </c>
      <c r="V397">
        <f t="shared" si="89"/>
        <v>5532409.5972900186</v>
      </c>
      <c r="W397">
        <f t="shared" si="85"/>
        <v>5444931.1457723267</v>
      </c>
      <c r="X397">
        <f>$F$5-F397</f>
        <v>2443947.8104364015</v>
      </c>
      <c r="Y397">
        <f t="shared" si="86"/>
        <v>7976357.4077264182</v>
      </c>
      <c r="Z397">
        <f>Y397-F397-Q397</f>
        <v>-3135746.9714007787</v>
      </c>
      <c r="AA397">
        <f t="shared" si="94"/>
        <v>-0.39313019854943942</v>
      </c>
      <c r="AB397" t="e">
        <f>#REF!</f>
        <v>#REF!</v>
      </c>
      <c r="AC397">
        <f>$F$5-F397</f>
        <v>2443947.8104364015</v>
      </c>
      <c r="AD397" t="e">
        <f>AB397*P397</f>
        <v>#REF!</v>
      </c>
      <c r="AE397">
        <f>P397*$F$4*MAX(AA397,0)</f>
        <v>0</v>
      </c>
      <c r="AF397" s="1" t="e">
        <f>MAX(#REF!*AA397,0)</f>
        <v>#REF!</v>
      </c>
      <c r="AG397" t="e">
        <f t="shared" si="95"/>
        <v>#REF!</v>
      </c>
    </row>
    <row r="398" spans="4:33" x14ac:dyDescent="0.35">
      <c r="D398">
        <v>381</v>
      </c>
      <c r="E398">
        <f t="shared" si="78"/>
        <v>381</v>
      </c>
      <c r="F398">
        <f>F397+AE397</f>
        <v>5556052.1895635985</v>
      </c>
      <c r="G398">
        <f>F398-Q398</f>
        <v>0</v>
      </c>
      <c r="H398">
        <f t="shared" si="79"/>
        <v>0</v>
      </c>
      <c r="I398">
        <f>MAX(G398-P398,0)</f>
        <v>0</v>
      </c>
      <c r="J398">
        <f t="shared" si="80"/>
        <v>0</v>
      </c>
      <c r="K398">
        <f t="shared" si="81"/>
        <v>0</v>
      </c>
      <c r="L398">
        <f>MIN($F$11,K398)</f>
        <v>0</v>
      </c>
      <c r="M398">
        <f>ABS(L398-K398)</f>
        <v>0</v>
      </c>
      <c r="N398">
        <f>IFERROR(M398/G398,0)</f>
        <v>0</v>
      </c>
      <c r="O398">
        <f t="shared" si="82"/>
        <v>1</v>
      </c>
      <c r="P398">
        <f>IF(E398&gt;$F$6,VLOOKUP(E398-$F$6,E$17:G$558,3,FALSE),0)</f>
        <v>0</v>
      </c>
      <c r="Q398">
        <f>IF(E398&gt;$F$7,VLOOKUP(E398-$F$7,E$17:F$558,2,FALSE),0)</f>
        <v>5556052.1895635985</v>
      </c>
      <c r="R398">
        <f t="shared" si="87"/>
        <v>0</v>
      </c>
      <c r="S398">
        <f t="shared" si="83"/>
        <v>0</v>
      </c>
      <c r="T398">
        <f t="shared" si="84"/>
        <v>0</v>
      </c>
      <c r="U398">
        <f t="shared" si="88"/>
        <v>23642.592273581566</v>
      </c>
      <c r="V398">
        <f t="shared" si="89"/>
        <v>5532409.5972900186</v>
      </c>
      <c r="W398">
        <f t="shared" si="85"/>
        <v>5444931.1457723267</v>
      </c>
      <c r="X398">
        <f>$F$5-F398</f>
        <v>2443947.8104364015</v>
      </c>
      <c r="Y398">
        <f t="shared" si="86"/>
        <v>7976357.4077264182</v>
      </c>
      <c r="Z398">
        <f>Y398-F398-Q398</f>
        <v>-3135746.9714007787</v>
      </c>
      <c r="AA398">
        <f t="shared" si="94"/>
        <v>-0.39313019854943942</v>
      </c>
      <c r="AB398" t="e">
        <f>#REF!</f>
        <v>#REF!</v>
      </c>
      <c r="AC398">
        <f>$F$5-F398</f>
        <v>2443947.8104364015</v>
      </c>
      <c r="AD398" t="e">
        <f>AB398*P398</f>
        <v>#REF!</v>
      </c>
      <c r="AE398">
        <f>P398*$F$4*MAX(AA398,0)</f>
        <v>0</v>
      </c>
      <c r="AF398" s="1" t="e">
        <f>MAX(#REF!*AA398,0)</f>
        <v>#REF!</v>
      </c>
      <c r="AG398" t="e">
        <f t="shared" si="95"/>
        <v>#REF!</v>
      </c>
    </row>
    <row r="399" spans="4:33" x14ac:dyDescent="0.35">
      <c r="D399">
        <v>382</v>
      </c>
      <c r="E399">
        <f t="shared" si="78"/>
        <v>382</v>
      </c>
      <c r="F399">
        <f>F398+AE398</f>
        <v>5556052.1895635985</v>
      </c>
      <c r="G399">
        <f>F399-Q399</f>
        <v>0</v>
      </c>
      <c r="H399">
        <f t="shared" si="79"/>
        <v>0</v>
      </c>
      <c r="I399">
        <f>MAX(G399-P399,0)</f>
        <v>0</v>
      </c>
      <c r="J399">
        <f t="shared" si="80"/>
        <v>0</v>
      </c>
      <c r="K399">
        <f t="shared" si="81"/>
        <v>0</v>
      </c>
      <c r="L399">
        <f>MIN($F$11,K399)</f>
        <v>0</v>
      </c>
      <c r="M399">
        <f>ABS(L399-K399)</f>
        <v>0</v>
      </c>
      <c r="N399">
        <f>IFERROR(M399/G399,0)</f>
        <v>0</v>
      </c>
      <c r="O399">
        <f t="shared" si="82"/>
        <v>1</v>
      </c>
      <c r="P399">
        <f>IF(E399&gt;$F$6,VLOOKUP(E399-$F$6,E$17:G$558,3,FALSE),0)</f>
        <v>0</v>
      </c>
      <c r="Q399">
        <f>IF(E399&gt;$F$7,VLOOKUP(E399-$F$7,E$17:F$558,2,FALSE),0)</f>
        <v>5556052.1895635985</v>
      </c>
      <c r="R399">
        <f t="shared" si="87"/>
        <v>0</v>
      </c>
      <c r="S399">
        <f t="shared" si="83"/>
        <v>0</v>
      </c>
      <c r="T399">
        <f t="shared" si="84"/>
        <v>0</v>
      </c>
      <c r="U399">
        <f t="shared" si="88"/>
        <v>23642.592273581566</v>
      </c>
      <c r="V399">
        <f t="shared" si="89"/>
        <v>5532409.5972900186</v>
      </c>
      <c r="W399">
        <f t="shared" si="85"/>
        <v>5444931.1457723267</v>
      </c>
      <c r="X399">
        <f>$F$5-F399</f>
        <v>2443947.8104364015</v>
      </c>
      <c r="Y399">
        <f t="shared" si="86"/>
        <v>7976357.4077264182</v>
      </c>
      <c r="Z399">
        <f>Y399-F399-Q399</f>
        <v>-3135746.9714007787</v>
      </c>
      <c r="AA399">
        <f t="shared" si="94"/>
        <v>-0.39313019854943942</v>
      </c>
      <c r="AB399" t="e">
        <f>#REF!</f>
        <v>#REF!</v>
      </c>
      <c r="AC399">
        <f>$F$5-F399</f>
        <v>2443947.8104364015</v>
      </c>
      <c r="AD399" t="e">
        <f>AB399*P399</f>
        <v>#REF!</v>
      </c>
      <c r="AE399">
        <f>P399*$F$4*MAX(AA399,0)</f>
        <v>0</v>
      </c>
      <c r="AF399" s="1" t="e">
        <f>MAX(#REF!*AA399,0)</f>
        <v>#REF!</v>
      </c>
      <c r="AG399" t="e">
        <f t="shared" si="95"/>
        <v>#REF!</v>
      </c>
    </row>
    <row r="400" spans="4:33" x14ac:dyDescent="0.35">
      <c r="D400">
        <v>383</v>
      </c>
      <c r="E400">
        <f t="shared" si="78"/>
        <v>383</v>
      </c>
      <c r="F400">
        <f>F399+AE399</f>
        <v>5556052.1895635985</v>
      </c>
      <c r="G400">
        <f>F400-Q400</f>
        <v>0</v>
      </c>
      <c r="H400">
        <f t="shared" si="79"/>
        <v>0</v>
      </c>
      <c r="I400">
        <f>MAX(G400-P400,0)</f>
        <v>0</v>
      </c>
      <c r="J400">
        <f t="shared" si="80"/>
        <v>0</v>
      </c>
      <c r="K400">
        <f t="shared" si="81"/>
        <v>0</v>
      </c>
      <c r="L400">
        <f>MIN($F$11,K400)</f>
        <v>0</v>
      </c>
      <c r="M400">
        <f>ABS(L400-K400)</f>
        <v>0</v>
      </c>
      <c r="N400">
        <f>IFERROR(M400/G400,0)</f>
        <v>0</v>
      </c>
      <c r="O400">
        <f t="shared" si="82"/>
        <v>1</v>
      </c>
      <c r="P400">
        <f>IF(E400&gt;$F$6,VLOOKUP(E400-$F$6,E$17:G$558,3,FALSE),0)</f>
        <v>0</v>
      </c>
      <c r="Q400">
        <f>IF(E400&gt;$F$7,VLOOKUP(E400-$F$7,E$17:F$558,2,FALSE),0)</f>
        <v>5556052.1895635985</v>
      </c>
      <c r="R400">
        <f t="shared" si="87"/>
        <v>0</v>
      </c>
      <c r="S400">
        <f t="shared" si="83"/>
        <v>0</v>
      </c>
      <c r="T400">
        <f t="shared" si="84"/>
        <v>0</v>
      </c>
      <c r="U400">
        <f t="shared" si="88"/>
        <v>23642.592273581566</v>
      </c>
      <c r="V400">
        <f t="shared" si="89"/>
        <v>5532409.5972900186</v>
      </c>
      <c r="W400">
        <f t="shared" si="85"/>
        <v>5444931.1457723267</v>
      </c>
      <c r="X400">
        <f>$F$5-F400</f>
        <v>2443947.8104364015</v>
      </c>
      <c r="Y400">
        <f t="shared" si="86"/>
        <v>7976357.4077264182</v>
      </c>
      <c r="Z400">
        <f>Y400-F400-Q400</f>
        <v>-3135746.9714007787</v>
      </c>
      <c r="AA400">
        <f t="shared" si="94"/>
        <v>-0.39313019854943942</v>
      </c>
      <c r="AB400" t="e">
        <f>#REF!</f>
        <v>#REF!</v>
      </c>
      <c r="AC400">
        <f>$F$5-F400</f>
        <v>2443947.8104364015</v>
      </c>
      <c r="AD400" t="e">
        <f>AB400*P400</f>
        <v>#REF!</v>
      </c>
      <c r="AE400">
        <f>P400*$F$4*MAX(AA400,0)</f>
        <v>0</v>
      </c>
      <c r="AF400" s="1" t="e">
        <f>MAX(#REF!*AA400,0)</f>
        <v>#REF!</v>
      </c>
      <c r="AG400" t="e">
        <f t="shared" si="95"/>
        <v>#REF!</v>
      </c>
    </row>
    <row r="401" spans="4:33" x14ac:dyDescent="0.35">
      <c r="D401">
        <v>384</v>
      </c>
      <c r="E401">
        <f t="shared" si="78"/>
        <v>384</v>
      </c>
      <c r="F401">
        <f>F400+AE400</f>
        <v>5556052.1895635985</v>
      </c>
      <c r="G401">
        <f>F401-Q401</f>
        <v>0</v>
      </c>
      <c r="H401">
        <f t="shared" si="79"/>
        <v>0</v>
      </c>
      <c r="I401">
        <f>MAX(G401-P401,0)</f>
        <v>0</v>
      </c>
      <c r="J401">
        <f t="shared" si="80"/>
        <v>0</v>
      </c>
      <c r="K401">
        <f t="shared" si="81"/>
        <v>0</v>
      </c>
      <c r="L401">
        <f>MIN($F$11,K401)</f>
        <v>0</v>
      </c>
      <c r="M401">
        <f>ABS(L401-K401)</f>
        <v>0</v>
      </c>
      <c r="N401">
        <f>IFERROR(M401/G401,0)</f>
        <v>0</v>
      </c>
      <c r="O401">
        <f t="shared" si="82"/>
        <v>1</v>
      </c>
      <c r="P401">
        <f>IF(E401&gt;$F$6,VLOOKUP(E401-$F$6,E$17:G$558,3,FALSE),0)</f>
        <v>0</v>
      </c>
      <c r="Q401">
        <f>IF(E401&gt;$F$7,VLOOKUP(E401-$F$7,E$17:F$558,2,FALSE),0)</f>
        <v>5556052.1895635985</v>
      </c>
      <c r="R401">
        <f t="shared" si="87"/>
        <v>0</v>
      </c>
      <c r="S401">
        <f t="shared" si="83"/>
        <v>0</v>
      </c>
      <c r="T401">
        <f t="shared" si="84"/>
        <v>0</v>
      </c>
      <c r="U401">
        <f t="shared" si="88"/>
        <v>23642.592273581566</v>
      </c>
      <c r="V401">
        <f t="shared" si="89"/>
        <v>5532409.5972900186</v>
      </c>
      <c r="W401">
        <f t="shared" si="85"/>
        <v>5444931.1457723267</v>
      </c>
      <c r="X401">
        <f>$F$5-F401</f>
        <v>2443947.8104364015</v>
      </c>
      <c r="Y401">
        <f t="shared" si="86"/>
        <v>7976357.4077264182</v>
      </c>
      <c r="Z401">
        <f>Y401-F401-Q401</f>
        <v>-3135746.9714007787</v>
      </c>
      <c r="AA401">
        <f t="shared" si="94"/>
        <v>-0.39313019854943942</v>
      </c>
      <c r="AB401" t="e">
        <f>#REF!</f>
        <v>#REF!</v>
      </c>
      <c r="AC401">
        <f>$F$5-F401</f>
        <v>2443947.8104364015</v>
      </c>
      <c r="AD401" t="e">
        <f>AB401*P401</f>
        <v>#REF!</v>
      </c>
      <c r="AE401">
        <f>P401*$F$4*MAX(AA401,0)</f>
        <v>0</v>
      </c>
      <c r="AF401" s="1" t="e">
        <f>MAX(#REF!*AA401,0)</f>
        <v>#REF!</v>
      </c>
      <c r="AG401" t="e">
        <f t="shared" si="95"/>
        <v>#REF!</v>
      </c>
    </row>
    <row r="402" spans="4:33" x14ac:dyDescent="0.35">
      <c r="D402">
        <v>385</v>
      </c>
      <c r="E402">
        <f t="shared" si="78"/>
        <v>385</v>
      </c>
      <c r="F402">
        <f>F401+AE401</f>
        <v>5556052.1895635985</v>
      </c>
      <c r="G402">
        <f>F402-Q402</f>
        <v>0</v>
      </c>
      <c r="H402">
        <f t="shared" si="79"/>
        <v>0</v>
      </c>
      <c r="I402">
        <f>MAX(G402-P402,0)</f>
        <v>0</v>
      </c>
      <c r="J402">
        <f t="shared" si="80"/>
        <v>0</v>
      </c>
      <c r="K402">
        <f t="shared" si="81"/>
        <v>0</v>
      </c>
      <c r="L402">
        <f>MIN($F$11,K402)</f>
        <v>0</v>
      </c>
      <c r="M402">
        <f>ABS(L402-K402)</f>
        <v>0</v>
      </c>
      <c r="N402">
        <f>IFERROR(M402/G402,0)</f>
        <v>0</v>
      </c>
      <c r="O402">
        <f t="shared" si="82"/>
        <v>1</v>
      </c>
      <c r="P402">
        <f>IF(E402&gt;$F$6,VLOOKUP(E402-$F$6,E$17:G$558,3,FALSE),0)</f>
        <v>0</v>
      </c>
      <c r="Q402">
        <f>IF(E402&gt;$F$7,VLOOKUP(E402-$F$7,E$17:F$558,2,FALSE),0)</f>
        <v>5556052.1895635985</v>
      </c>
      <c r="R402">
        <f t="shared" si="87"/>
        <v>0</v>
      </c>
      <c r="S402">
        <f t="shared" si="83"/>
        <v>0</v>
      </c>
      <c r="T402">
        <f t="shared" si="84"/>
        <v>0</v>
      </c>
      <c r="U402">
        <f t="shared" si="88"/>
        <v>23642.592273581566</v>
      </c>
      <c r="V402">
        <f t="shared" si="89"/>
        <v>5532409.5972900186</v>
      </c>
      <c r="W402">
        <f t="shared" si="85"/>
        <v>5444931.1457723267</v>
      </c>
      <c r="X402">
        <f>$F$5-F402</f>
        <v>2443947.8104364015</v>
      </c>
      <c r="Y402">
        <f t="shared" si="86"/>
        <v>7976357.4077264182</v>
      </c>
      <c r="Z402">
        <f>Y402-F402-Q402</f>
        <v>-3135746.9714007787</v>
      </c>
      <c r="AA402">
        <f t="shared" si="94"/>
        <v>-0.39313019854943942</v>
      </c>
      <c r="AB402" t="e">
        <f>#REF!</f>
        <v>#REF!</v>
      </c>
      <c r="AC402">
        <f>$F$5-F402</f>
        <v>2443947.8104364015</v>
      </c>
      <c r="AD402" t="e">
        <f>AB402*P402</f>
        <v>#REF!</v>
      </c>
      <c r="AE402">
        <f>P402*$F$4*MAX(AA402,0)</f>
        <v>0</v>
      </c>
      <c r="AF402" s="1" t="e">
        <f>MAX(#REF!*AA402,0)</f>
        <v>#REF!</v>
      </c>
      <c r="AG402" t="e">
        <f t="shared" si="95"/>
        <v>#REF!</v>
      </c>
    </row>
    <row r="403" spans="4:33" x14ac:dyDescent="0.35">
      <c r="D403">
        <v>386</v>
      </c>
      <c r="E403">
        <f t="shared" si="78"/>
        <v>386</v>
      </c>
      <c r="F403">
        <f>F402+AE402</f>
        <v>5556052.1895635985</v>
      </c>
      <c r="G403">
        <f>F403-Q403</f>
        <v>0</v>
      </c>
      <c r="H403">
        <f t="shared" ref="H403:H446" si="96">IF(G403&gt;1,1,0)</f>
        <v>0</v>
      </c>
      <c r="I403">
        <f>MAX(G403-P403,0)</f>
        <v>0</v>
      </c>
      <c r="J403">
        <f t="shared" ref="J403:J446" si="97">G403*(1-$F$10)</f>
        <v>0</v>
      </c>
      <c r="K403">
        <f t="shared" ref="K403:K446" si="98">G403*$F$10</f>
        <v>0</v>
      </c>
      <c r="L403">
        <f>MIN($F$11,K403)</f>
        <v>0</v>
      </c>
      <c r="M403">
        <f>ABS(L403-K403)</f>
        <v>0</v>
      </c>
      <c r="N403">
        <f>IFERROR(M403/G403,0)</f>
        <v>0</v>
      </c>
      <c r="O403">
        <f t="shared" ref="O403:O446" si="99">1-N403</f>
        <v>1</v>
      </c>
      <c r="P403">
        <f>IF(E403&gt;$F$6,VLOOKUP(E403-$F$6,E$17:G$558,3,FALSE),0)</f>
        <v>0</v>
      </c>
      <c r="Q403">
        <f>IF(E403&gt;$F$7,VLOOKUP(E403-$F$7,E$17:F$558,2,FALSE),0)</f>
        <v>5556052.1895635985</v>
      </c>
      <c r="R403">
        <f t="shared" si="87"/>
        <v>0</v>
      </c>
      <c r="S403">
        <f t="shared" ref="S403:S446" si="100">MIN(R403*$F$10,$F$11)*$F$8+MAX($F$10*R403-$F$11,0)*$F$9</f>
        <v>0</v>
      </c>
      <c r="T403">
        <f t="shared" ref="T403:T446" si="101">R403-S403</f>
        <v>0</v>
      </c>
      <c r="U403">
        <f t="shared" si="88"/>
        <v>23642.592273581566</v>
      </c>
      <c r="V403">
        <f t="shared" si="89"/>
        <v>5532409.5972900186</v>
      </c>
      <c r="W403">
        <f t="shared" si="85"/>
        <v>5444931.1457723267</v>
      </c>
      <c r="X403">
        <f>$F$5-F403</f>
        <v>2443947.8104364015</v>
      </c>
      <c r="Y403">
        <f t="shared" ref="Y403:Y446" si="102">$F$5-U403</f>
        <v>7976357.4077264182</v>
      </c>
      <c r="Z403">
        <f>Y403-F403-Q403</f>
        <v>-3135746.9714007787</v>
      </c>
      <c r="AA403">
        <f t="shared" si="94"/>
        <v>-0.39313019854943942</v>
      </c>
      <c r="AB403" t="e">
        <f>#REF!</f>
        <v>#REF!</v>
      </c>
      <c r="AC403">
        <f>$F$5-F403</f>
        <v>2443947.8104364015</v>
      </c>
      <c r="AD403" t="e">
        <f>AB403*P403</f>
        <v>#REF!</v>
      </c>
      <c r="AE403">
        <f>P403*$F$4*MAX(AA403,0)</f>
        <v>0</v>
      </c>
      <c r="AF403" s="1" t="e">
        <f>MAX(#REF!*AA403,0)</f>
        <v>#REF!</v>
      </c>
      <c r="AG403" t="e">
        <f t="shared" si="95"/>
        <v>#REF!</v>
      </c>
    </row>
    <row r="404" spans="4:33" x14ac:dyDescent="0.35">
      <c r="D404">
        <v>387</v>
      </c>
      <c r="E404">
        <f t="shared" ref="E404:E446" si="103">D404</f>
        <v>387</v>
      </c>
      <c r="F404">
        <f>F403+AE403</f>
        <v>5556052.1895635985</v>
      </c>
      <c r="G404">
        <f>F404-Q404</f>
        <v>0</v>
      </c>
      <c r="H404">
        <f t="shared" si="96"/>
        <v>0</v>
      </c>
      <c r="I404">
        <f>MAX(G404-P404,0)</f>
        <v>0</v>
      </c>
      <c r="J404">
        <f t="shared" si="97"/>
        <v>0</v>
      </c>
      <c r="K404">
        <f t="shared" si="98"/>
        <v>0</v>
      </c>
      <c r="L404">
        <f>MIN($F$11,K404)</f>
        <v>0</v>
      </c>
      <c r="M404">
        <f>ABS(L404-K404)</f>
        <v>0</v>
      </c>
      <c r="N404">
        <f>IFERROR(M404/G404,0)</f>
        <v>0</v>
      </c>
      <c r="O404">
        <f t="shared" si="99"/>
        <v>1</v>
      </c>
      <c r="P404">
        <f>IF(E404&gt;$F$6,VLOOKUP(E404-$F$6,E$17:G$558,3,FALSE),0)</f>
        <v>0</v>
      </c>
      <c r="Q404">
        <f>IF(E404&gt;$F$7,VLOOKUP(E404-$F$7,E$17:F$558,2,FALSE),0)</f>
        <v>5556052.1895635985</v>
      </c>
      <c r="R404">
        <f t="shared" ref="R404:R446" si="104">Q404-Q403</f>
        <v>0</v>
      </c>
      <c r="S404">
        <f t="shared" si="100"/>
        <v>0</v>
      </c>
      <c r="T404">
        <f t="shared" si="101"/>
        <v>0</v>
      </c>
      <c r="U404">
        <f t="shared" ref="U404:U446" si="105">U403+S404</f>
        <v>23642.592273581566</v>
      </c>
      <c r="V404">
        <f t="shared" ref="V404:V446" si="106">V403+T404</f>
        <v>5532409.5972900186</v>
      </c>
      <c r="W404">
        <f t="shared" ref="W404:W446" si="107">Q404*(1-$F$8)</f>
        <v>5444931.1457723267</v>
      </c>
      <c r="X404">
        <f>$F$5-F404</f>
        <v>2443947.8104364015</v>
      </c>
      <c r="Y404">
        <f t="shared" si="102"/>
        <v>7976357.4077264182</v>
      </c>
      <c r="Z404">
        <f>Y404-F404-Q404</f>
        <v>-3135746.9714007787</v>
      </c>
      <c r="AA404">
        <f t="shared" si="94"/>
        <v>-0.39313019854943942</v>
      </c>
      <c r="AB404" t="e">
        <f>#REF!</f>
        <v>#REF!</v>
      </c>
      <c r="AC404">
        <f>$F$5-F404</f>
        <v>2443947.8104364015</v>
      </c>
      <c r="AD404" t="e">
        <f>AB404*P404</f>
        <v>#REF!</v>
      </c>
      <c r="AE404">
        <f>P404*$F$4*MAX(AA404,0)</f>
        <v>0</v>
      </c>
      <c r="AF404" s="1" t="e">
        <f>MAX(#REF!*AA404,0)</f>
        <v>#REF!</v>
      </c>
      <c r="AG404" t="e">
        <f t="shared" si="95"/>
        <v>#REF!</v>
      </c>
    </row>
    <row r="405" spans="4:33" x14ac:dyDescent="0.35">
      <c r="D405">
        <v>388</v>
      </c>
      <c r="E405">
        <f t="shared" si="103"/>
        <v>388</v>
      </c>
      <c r="F405">
        <f>F404+AE404</f>
        <v>5556052.1895635985</v>
      </c>
      <c r="G405">
        <f>F405-Q405</f>
        <v>0</v>
      </c>
      <c r="H405">
        <f t="shared" si="96"/>
        <v>0</v>
      </c>
      <c r="I405">
        <f>MAX(G405-P405,0)</f>
        <v>0</v>
      </c>
      <c r="J405">
        <f t="shared" si="97"/>
        <v>0</v>
      </c>
      <c r="K405">
        <f t="shared" si="98"/>
        <v>0</v>
      </c>
      <c r="L405">
        <f>MIN($F$11,K405)</f>
        <v>0</v>
      </c>
      <c r="M405">
        <f>ABS(L405-K405)</f>
        <v>0</v>
      </c>
      <c r="N405">
        <f>IFERROR(M405/G405,0)</f>
        <v>0</v>
      </c>
      <c r="O405">
        <f t="shared" si="99"/>
        <v>1</v>
      </c>
      <c r="P405">
        <f>IF(E405&gt;$F$6,VLOOKUP(E405-$F$6,E$17:G$558,3,FALSE),0)</f>
        <v>0</v>
      </c>
      <c r="Q405">
        <f>IF(E405&gt;$F$7,VLOOKUP(E405-$F$7,E$17:F$558,2,FALSE),0)</f>
        <v>5556052.1895635985</v>
      </c>
      <c r="R405">
        <f t="shared" si="104"/>
        <v>0</v>
      </c>
      <c r="S405">
        <f t="shared" si="100"/>
        <v>0</v>
      </c>
      <c r="T405">
        <f t="shared" si="101"/>
        <v>0</v>
      </c>
      <c r="U405">
        <f t="shared" si="105"/>
        <v>23642.592273581566</v>
      </c>
      <c r="V405">
        <f t="shared" si="106"/>
        <v>5532409.5972900186</v>
      </c>
      <c r="W405">
        <f t="shared" si="107"/>
        <v>5444931.1457723267</v>
      </c>
      <c r="X405">
        <f>$F$5-F405</f>
        <v>2443947.8104364015</v>
      </c>
      <c r="Y405">
        <f t="shared" si="102"/>
        <v>7976357.4077264182</v>
      </c>
      <c r="Z405">
        <f>Y405-F405-Q405</f>
        <v>-3135746.9714007787</v>
      </c>
      <c r="AA405">
        <f t="shared" si="94"/>
        <v>-0.39313019854943942</v>
      </c>
      <c r="AB405" t="e">
        <f>#REF!</f>
        <v>#REF!</v>
      </c>
      <c r="AC405">
        <f>$F$5-F405</f>
        <v>2443947.8104364015</v>
      </c>
      <c r="AD405" t="e">
        <f>AB405*P405</f>
        <v>#REF!</v>
      </c>
      <c r="AE405">
        <f>P405*$F$4*MAX(AA405,0)</f>
        <v>0</v>
      </c>
      <c r="AF405" s="1" t="e">
        <f>MAX(#REF!*AA405,0)</f>
        <v>#REF!</v>
      </c>
      <c r="AG405" t="e">
        <f t="shared" si="95"/>
        <v>#REF!</v>
      </c>
    </row>
    <row r="406" spans="4:33" x14ac:dyDescent="0.35">
      <c r="D406">
        <v>389</v>
      </c>
      <c r="E406">
        <f t="shared" si="103"/>
        <v>389</v>
      </c>
      <c r="F406">
        <f>F405+AE405</f>
        <v>5556052.1895635985</v>
      </c>
      <c r="G406">
        <f>F406-Q406</f>
        <v>0</v>
      </c>
      <c r="H406">
        <f t="shared" si="96"/>
        <v>0</v>
      </c>
      <c r="I406">
        <f>MAX(G406-P406,0)</f>
        <v>0</v>
      </c>
      <c r="J406">
        <f t="shared" si="97"/>
        <v>0</v>
      </c>
      <c r="K406">
        <f t="shared" si="98"/>
        <v>0</v>
      </c>
      <c r="L406">
        <f>MIN($F$11,K406)</f>
        <v>0</v>
      </c>
      <c r="M406">
        <f>ABS(L406-K406)</f>
        <v>0</v>
      </c>
      <c r="N406">
        <f>IFERROR(M406/G406,0)</f>
        <v>0</v>
      </c>
      <c r="O406">
        <f t="shared" si="99"/>
        <v>1</v>
      </c>
      <c r="P406">
        <f>IF(E406&gt;$F$6,VLOOKUP(E406-$F$6,E$17:G$558,3,FALSE),0)</f>
        <v>0</v>
      </c>
      <c r="Q406">
        <f>IF(E406&gt;$F$7,VLOOKUP(E406-$F$7,E$17:F$558,2,FALSE),0)</f>
        <v>5556052.1895635985</v>
      </c>
      <c r="R406">
        <f t="shared" si="104"/>
        <v>0</v>
      </c>
      <c r="S406">
        <f t="shared" si="100"/>
        <v>0</v>
      </c>
      <c r="T406">
        <f t="shared" si="101"/>
        <v>0</v>
      </c>
      <c r="U406">
        <f t="shared" si="105"/>
        <v>23642.592273581566</v>
      </c>
      <c r="V406">
        <f t="shared" si="106"/>
        <v>5532409.5972900186</v>
      </c>
      <c r="W406">
        <f t="shared" si="107"/>
        <v>5444931.1457723267</v>
      </c>
      <c r="X406">
        <f>$F$5-F406</f>
        <v>2443947.8104364015</v>
      </c>
      <c r="Y406">
        <f t="shared" si="102"/>
        <v>7976357.4077264182</v>
      </c>
      <c r="Z406">
        <f>Y406-F406-Q406</f>
        <v>-3135746.9714007787</v>
      </c>
      <c r="AA406">
        <f t="shared" si="94"/>
        <v>-0.39313019854943942</v>
      </c>
      <c r="AB406" t="e">
        <f>#REF!</f>
        <v>#REF!</v>
      </c>
      <c r="AC406">
        <f>$F$5-F406</f>
        <v>2443947.8104364015</v>
      </c>
      <c r="AD406" t="e">
        <f>AB406*P406</f>
        <v>#REF!</v>
      </c>
      <c r="AE406">
        <f>P406*$F$4*MAX(AA406,0)</f>
        <v>0</v>
      </c>
      <c r="AF406" s="1" t="e">
        <f>MAX(#REF!*AA406,0)</f>
        <v>#REF!</v>
      </c>
      <c r="AG406" t="e">
        <f t="shared" si="95"/>
        <v>#REF!</v>
      </c>
    </row>
    <row r="407" spans="4:33" x14ac:dyDescent="0.35">
      <c r="D407">
        <v>390</v>
      </c>
      <c r="E407">
        <f t="shared" si="103"/>
        <v>390</v>
      </c>
      <c r="F407">
        <f>F406+AE406</f>
        <v>5556052.1895635985</v>
      </c>
      <c r="G407">
        <f>F407-Q407</f>
        <v>0</v>
      </c>
      <c r="H407">
        <f t="shared" si="96"/>
        <v>0</v>
      </c>
      <c r="I407">
        <f>MAX(G407-P407,0)</f>
        <v>0</v>
      </c>
      <c r="J407">
        <f t="shared" si="97"/>
        <v>0</v>
      </c>
      <c r="K407">
        <f t="shared" si="98"/>
        <v>0</v>
      </c>
      <c r="L407">
        <f>MIN($F$11,K407)</f>
        <v>0</v>
      </c>
      <c r="M407">
        <f>ABS(L407-K407)</f>
        <v>0</v>
      </c>
      <c r="N407">
        <f>IFERROR(M407/G407,0)</f>
        <v>0</v>
      </c>
      <c r="O407">
        <f t="shared" si="99"/>
        <v>1</v>
      </c>
      <c r="P407">
        <f>IF(E407&gt;$F$6,VLOOKUP(E407-$F$6,E$17:G$558,3,FALSE),0)</f>
        <v>0</v>
      </c>
      <c r="Q407">
        <f>IF(E407&gt;$F$7,VLOOKUP(E407-$F$7,E$17:F$558,2,FALSE),0)</f>
        <v>5556052.1895635985</v>
      </c>
      <c r="R407">
        <f t="shared" si="104"/>
        <v>0</v>
      </c>
      <c r="S407">
        <f t="shared" si="100"/>
        <v>0</v>
      </c>
      <c r="T407">
        <f t="shared" si="101"/>
        <v>0</v>
      </c>
      <c r="U407">
        <f t="shared" si="105"/>
        <v>23642.592273581566</v>
      </c>
      <c r="V407">
        <f t="shared" si="106"/>
        <v>5532409.5972900186</v>
      </c>
      <c r="W407">
        <f t="shared" si="107"/>
        <v>5444931.1457723267</v>
      </c>
      <c r="X407">
        <f>$F$5-F407</f>
        <v>2443947.8104364015</v>
      </c>
      <c r="Y407">
        <f t="shared" si="102"/>
        <v>7976357.4077264182</v>
      </c>
      <c r="Z407">
        <f>Y407-F407-Q407</f>
        <v>-3135746.9714007787</v>
      </c>
      <c r="AA407">
        <f t="shared" ref="AA407:AA431" si="108">Z407/Y407</f>
        <v>-0.39313019854943942</v>
      </c>
      <c r="AB407" t="e">
        <f>#REF!</f>
        <v>#REF!</v>
      </c>
      <c r="AC407">
        <f>$F$5-F407</f>
        <v>2443947.8104364015</v>
      </c>
      <c r="AD407" t="e">
        <f>AB407*P407</f>
        <v>#REF!</v>
      </c>
      <c r="AE407">
        <f>P407*$F$4*MAX(AA407,0)</f>
        <v>0</v>
      </c>
      <c r="AF407" s="1" t="e">
        <f>MAX(#REF!*AA407,0)</f>
        <v>#REF!</v>
      </c>
      <c r="AG407" t="e">
        <f t="shared" ref="AG407:AG431" si="109">AD407*AF407</f>
        <v>#REF!</v>
      </c>
    </row>
    <row r="408" spans="4:33" x14ac:dyDescent="0.35">
      <c r="D408">
        <v>391</v>
      </c>
      <c r="E408">
        <f t="shared" si="103"/>
        <v>391</v>
      </c>
      <c r="F408">
        <f>F407+AE407</f>
        <v>5556052.1895635985</v>
      </c>
      <c r="G408">
        <f>F408-Q408</f>
        <v>0</v>
      </c>
      <c r="H408">
        <f t="shared" si="96"/>
        <v>0</v>
      </c>
      <c r="I408">
        <f>MAX(G408-P408,0)</f>
        <v>0</v>
      </c>
      <c r="J408">
        <f t="shared" si="97"/>
        <v>0</v>
      </c>
      <c r="K408">
        <f t="shared" si="98"/>
        <v>0</v>
      </c>
      <c r="L408">
        <f>MIN($F$11,K408)</f>
        <v>0</v>
      </c>
      <c r="M408">
        <f>ABS(L408-K408)</f>
        <v>0</v>
      </c>
      <c r="N408">
        <f>IFERROR(M408/G408,0)</f>
        <v>0</v>
      </c>
      <c r="O408">
        <f t="shared" si="99"/>
        <v>1</v>
      </c>
      <c r="P408">
        <f>IF(E408&gt;$F$6,VLOOKUP(E408-$F$6,E$17:G$558,3,FALSE),0)</f>
        <v>0</v>
      </c>
      <c r="Q408">
        <f>IF(E408&gt;$F$7,VLOOKUP(E408-$F$7,E$17:F$558,2,FALSE),0)</f>
        <v>5556052.1895635985</v>
      </c>
      <c r="R408">
        <f t="shared" si="104"/>
        <v>0</v>
      </c>
      <c r="S408">
        <f t="shared" si="100"/>
        <v>0</v>
      </c>
      <c r="T408">
        <f t="shared" si="101"/>
        <v>0</v>
      </c>
      <c r="U408">
        <f t="shared" si="105"/>
        <v>23642.592273581566</v>
      </c>
      <c r="V408">
        <f t="shared" si="106"/>
        <v>5532409.5972900186</v>
      </c>
      <c r="W408">
        <f t="shared" si="107"/>
        <v>5444931.1457723267</v>
      </c>
      <c r="X408">
        <f>$F$5-F408</f>
        <v>2443947.8104364015</v>
      </c>
      <c r="Y408">
        <f t="shared" si="102"/>
        <v>7976357.4077264182</v>
      </c>
      <c r="Z408">
        <f>Y408-F408-Q408</f>
        <v>-3135746.9714007787</v>
      </c>
      <c r="AA408">
        <f t="shared" si="108"/>
        <v>-0.39313019854943942</v>
      </c>
      <c r="AB408" t="e">
        <f>#REF!</f>
        <v>#REF!</v>
      </c>
      <c r="AC408">
        <f>$F$5-F408</f>
        <v>2443947.8104364015</v>
      </c>
      <c r="AD408" t="e">
        <f>AB408*P408</f>
        <v>#REF!</v>
      </c>
      <c r="AE408">
        <f>P408*$F$4*MAX(AA408,0)</f>
        <v>0</v>
      </c>
      <c r="AF408" s="1" t="e">
        <f>MAX(#REF!*AA408,0)</f>
        <v>#REF!</v>
      </c>
      <c r="AG408" t="e">
        <f t="shared" si="109"/>
        <v>#REF!</v>
      </c>
    </row>
    <row r="409" spans="4:33" x14ac:dyDescent="0.35">
      <c r="D409">
        <v>392</v>
      </c>
      <c r="E409">
        <f t="shared" si="103"/>
        <v>392</v>
      </c>
      <c r="F409">
        <f>F408+AE408</f>
        <v>5556052.1895635985</v>
      </c>
      <c r="G409">
        <f>F409-Q409</f>
        <v>0</v>
      </c>
      <c r="H409">
        <f t="shared" si="96"/>
        <v>0</v>
      </c>
      <c r="I409">
        <f>MAX(G409-P409,0)</f>
        <v>0</v>
      </c>
      <c r="J409">
        <f t="shared" si="97"/>
        <v>0</v>
      </c>
      <c r="K409">
        <f t="shared" si="98"/>
        <v>0</v>
      </c>
      <c r="L409">
        <f>MIN($F$11,K409)</f>
        <v>0</v>
      </c>
      <c r="M409">
        <f>ABS(L409-K409)</f>
        <v>0</v>
      </c>
      <c r="N409">
        <f>IFERROR(M409/G409,0)</f>
        <v>0</v>
      </c>
      <c r="O409">
        <f t="shared" si="99"/>
        <v>1</v>
      </c>
      <c r="P409">
        <f>IF(E409&gt;$F$6,VLOOKUP(E409-$F$6,E$17:G$558,3,FALSE),0)</f>
        <v>0</v>
      </c>
      <c r="Q409">
        <f>IF(E409&gt;$F$7,VLOOKUP(E409-$F$7,E$17:F$558,2,FALSE),0)</f>
        <v>5556052.1895635985</v>
      </c>
      <c r="R409">
        <f t="shared" si="104"/>
        <v>0</v>
      </c>
      <c r="S409">
        <f t="shared" si="100"/>
        <v>0</v>
      </c>
      <c r="T409">
        <f t="shared" si="101"/>
        <v>0</v>
      </c>
      <c r="U409">
        <f t="shared" si="105"/>
        <v>23642.592273581566</v>
      </c>
      <c r="V409">
        <f t="shared" si="106"/>
        <v>5532409.5972900186</v>
      </c>
      <c r="W409">
        <f t="shared" si="107"/>
        <v>5444931.1457723267</v>
      </c>
      <c r="X409">
        <f>$F$5-F409</f>
        <v>2443947.8104364015</v>
      </c>
      <c r="Y409">
        <f t="shared" si="102"/>
        <v>7976357.4077264182</v>
      </c>
      <c r="Z409">
        <f>Y409-F409-Q409</f>
        <v>-3135746.9714007787</v>
      </c>
      <c r="AA409">
        <f t="shared" si="108"/>
        <v>-0.39313019854943942</v>
      </c>
      <c r="AB409" t="e">
        <f>#REF!</f>
        <v>#REF!</v>
      </c>
      <c r="AC409">
        <f>$F$5-F409</f>
        <v>2443947.8104364015</v>
      </c>
      <c r="AD409" t="e">
        <f>AB409*P409</f>
        <v>#REF!</v>
      </c>
      <c r="AE409">
        <f>P409*$F$4*MAX(AA409,0)</f>
        <v>0</v>
      </c>
      <c r="AF409" s="1" t="e">
        <f>MAX(#REF!*AA409,0)</f>
        <v>#REF!</v>
      </c>
      <c r="AG409" t="e">
        <f t="shared" si="109"/>
        <v>#REF!</v>
      </c>
    </row>
    <row r="410" spans="4:33" x14ac:dyDescent="0.35">
      <c r="D410">
        <v>393</v>
      </c>
      <c r="E410">
        <f t="shared" si="103"/>
        <v>393</v>
      </c>
      <c r="F410">
        <f>F409+AE409</f>
        <v>5556052.1895635985</v>
      </c>
      <c r="G410">
        <f>F410-Q410</f>
        <v>0</v>
      </c>
      <c r="H410">
        <f t="shared" si="96"/>
        <v>0</v>
      </c>
      <c r="I410">
        <f>MAX(G410-P410,0)</f>
        <v>0</v>
      </c>
      <c r="J410">
        <f t="shared" si="97"/>
        <v>0</v>
      </c>
      <c r="K410">
        <f t="shared" si="98"/>
        <v>0</v>
      </c>
      <c r="L410">
        <f>MIN($F$11,K410)</f>
        <v>0</v>
      </c>
      <c r="M410">
        <f>ABS(L410-K410)</f>
        <v>0</v>
      </c>
      <c r="N410">
        <f>IFERROR(M410/G410,0)</f>
        <v>0</v>
      </c>
      <c r="O410">
        <f t="shared" si="99"/>
        <v>1</v>
      </c>
      <c r="P410">
        <f>IF(E410&gt;$F$6,VLOOKUP(E410-$F$6,E$17:G$558,3,FALSE),0)</f>
        <v>0</v>
      </c>
      <c r="Q410">
        <f>IF(E410&gt;$F$7,VLOOKUP(E410-$F$7,E$17:F$558,2,FALSE),0)</f>
        <v>5556052.1895635985</v>
      </c>
      <c r="R410">
        <f t="shared" si="104"/>
        <v>0</v>
      </c>
      <c r="S410">
        <f t="shared" si="100"/>
        <v>0</v>
      </c>
      <c r="T410">
        <f t="shared" si="101"/>
        <v>0</v>
      </c>
      <c r="U410">
        <f t="shared" si="105"/>
        <v>23642.592273581566</v>
      </c>
      <c r="V410">
        <f t="shared" si="106"/>
        <v>5532409.5972900186</v>
      </c>
      <c r="W410">
        <f t="shared" si="107"/>
        <v>5444931.1457723267</v>
      </c>
      <c r="X410">
        <f>$F$5-F410</f>
        <v>2443947.8104364015</v>
      </c>
      <c r="Y410">
        <f t="shared" si="102"/>
        <v>7976357.4077264182</v>
      </c>
      <c r="Z410">
        <f>Y410-F410-Q410</f>
        <v>-3135746.9714007787</v>
      </c>
      <c r="AA410">
        <f t="shared" si="108"/>
        <v>-0.39313019854943942</v>
      </c>
      <c r="AB410" t="e">
        <f>#REF!</f>
        <v>#REF!</v>
      </c>
      <c r="AC410">
        <f>$F$5-F410</f>
        <v>2443947.8104364015</v>
      </c>
      <c r="AD410" t="e">
        <f>AB410*P410</f>
        <v>#REF!</v>
      </c>
      <c r="AE410">
        <f>P410*$F$4*MAX(AA410,0)</f>
        <v>0</v>
      </c>
      <c r="AF410" s="1" t="e">
        <f>MAX(#REF!*AA410,0)</f>
        <v>#REF!</v>
      </c>
      <c r="AG410" t="e">
        <f t="shared" si="109"/>
        <v>#REF!</v>
      </c>
    </row>
    <row r="411" spans="4:33" x14ac:dyDescent="0.35">
      <c r="D411">
        <v>394</v>
      </c>
      <c r="E411">
        <f t="shared" si="103"/>
        <v>394</v>
      </c>
      <c r="F411">
        <f>F410+AE410</f>
        <v>5556052.1895635985</v>
      </c>
      <c r="G411">
        <f>F411-Q411</f>
        <v>0</v>
      </c>
      <c r="H411">
        <f t="shared" si="96"/>
        <v>0</v>
      </c>
      <c r="I411">
        <f>MAX(G411-P411,0)</f>
        <v>0</v>
      </c>
      <c r="J411">
        <f t="shared" si="97"/>
        <v>0</v>
      </c>
      <c r="K411">
        <f t="shared" si="98"/>
        <v>0</v>
      </c>
      <c r="L411">
        <f>MIN($F$11,K411)</f>
        <v>0</v>
      </c>
      <c r="M411">
        <f>ABS(L411-K411)</f>
        <v>0</v>
      </c>
      <c r="N411">
        <f>IFERROR(M411/G411,0)</f>
        <v>0</v>
      </c>
      <c r="O411">
        <f t="shared" si="99"/>
        <v>1</v>
      </c>
      <c r="P411">
        <f>IF(E411&gt;$F$6,VLOOKUP(E411-$F$6,E$17:G$558,3,FALSE),0)</f>
        <v>0</v>
      </c>
      <c r="Q411">
        <f>IF(E411&gt;$F$7,VLOOKUP(E411-$F$7,E$17:F$558,2,FALSE),0)</f>
        <v>5556052.1895635985</v>
      </c>
      <c r="R411">
        <f t="shared" si="104"/>
        <v>0</v>
      </c>
      <c r="S411">
        <f t="shared" si="100"/>
        <v>0</v>
      </c>
      <c r="T411">
        <f t="shared" si="101"/>
        <v>0</v>
      </c>
      <c r="U411">
        <f t="shared" si="105"/>
        <v>23642.592273581566</v>
      </c>
      <c r="V411">
        <f t="shared" si="106"/>
        <v>5532409.5972900186</v>
      </c>
      <c r="W411">
        <f t="shared" si="107"/>
        <v>5444931.1457723267</v>
      </c>
      <c r="X411">
        <f>$F$5-F411</f>
        <v>2443947.8104364015</v>
      </c>
      <c r="Y411">
        <f t="shared" si="102"/>
        <v>7976357.4077264182</v>
      </c>
      <c r="Z411">
        <f>Y411-F411-Q411</f>
        <v>-3135746.9714007787</v>
      </c>
      <c r="AA411">
        <f t="shared" si="108"/>
        <v>-0.39313019854943942</v>
      </c>
      <c r="AB411" t="e">
        <f>#REF!</f>
        <v>#REF!</v>
      </c>
      <c r="AC411">
        <f>$F$5-F411</f>
        <v>2443947.8104364015</v>
      </c>
      <c r="AD411" t="e">
        <f>AB411*P411</f>
        <v>#REF!</v>
      </c>
      <c r="AE411">
        <f>P411*$F$4*MAX(AA411,0)</f>
        <v>0</v>
      </c>
      <c r="AF411" s="1" t="e">
        <f>MAX(#REF!*AA411,0)</f>
        <v>#REF!</v>
      </c>
      <c r="AG411" t="e">
        <f t="shared" si="109"/>
        <v>#REF!</v>
      </c>
    </row>
    <row r="412" spans="4:33" x14ac:dyDescent="0.35">
      <c r="D412">
        <v>395</v>
      </c>
      <c r="E412">
        <f t="shared" si="103"/>
        <v>395</v>
      </c>
      <c r="F412">
        <f>F411+AE411</f>
        <v>5556052.1895635985</v>
      </c>
      <c r="G412">
        <f>F412-Q412</f>
        <v>0</v>
      </c>
      <c r="H412">
        <f t="shared" si="96"/>
        <v>0</v>
      </c>
      <c r="I412">
        <f>MAX(G412-P412,0)</f>
        <v>0</v>
      </c>
      <c r="J412">
        <f t="shared" si="97"/>
        <v>0</v>
      </c>
      <c r="K412">
        <f t="shared" si="98"/>
        <v>0</v>
      </c>
      <c r="L412">
        <f>MIN($F$11,K412)</f>
        <v>0</v>
      </c>
      <c r="M412">
        <f>ABS(L412-K412)</f>
        <v>0</v>
      </c>
      <c r="N412">
        <f>IFERROR(M412/G412,0)</f>
        <v>0</v>
      </c>
      <c r="O412">
        <f t="shared" si="99"/>
        <v>1</v>
      </c>
      <c r="P412">
        <f>IF(E412&gt;$F$6,VLOOKUP(E412-$F$6,E$17:G$558,3,FALSE),0)</f>
        <v>0</v>
      </c>
      <c r="Q412">
        <f>IF(E412&gt;$F$7,VLOOKUP(E412-$F$7,E$17:F$558,2,FALSE),0)</f>
        <v>5556052.1895635985</v>
      </c>
      <c r="R412">
        <f t="shared" si="104"/>
        <v>0</v>
      </c>
      <c r="S412">
        <f t="shared" si="100"/>
        <v>0</v>
      </c>
      <c r="T412">
        <f t="shared" si="101"/>
        <v>0</v>
      </c>
      <c r="U412">
        <f t="shared" si="105"/>
        <v>23642.592273581566</v>
      </c>
      <c r="V412">
        <f t="shared" si="106"/>
        <v>5532409.5972900186</v>
      </c>
      <c r="W412">
        <f t="shared" si="107"/>
        <v>5444931.1457723267</v>
      </c>
      <c r="X412">
        <f>$F$5-F412</f>
        <v>2443947.8104364015</v>
      </c>
      <c r="Y412">
        <f t="shared" si="102"/>
        <v>7976357.4077264182</v>
      </c>
      <c r="Z412">
        <f>Y412-F412-Q412</f>
        <v>-3135746.9714007787</v>
      </c>
      <c r="AA412">
        <f t="shared" si="108"/>
        <v>-0.39313019854943942</v>
      </c>
      <c r="AB412" t="e">
        <f>#REF!</f>
        <v>#REF!</v>
      </c>
      <c r="AC412">
        <f>$F$5-F412</f>
        <v>2443947.8104364015</v>
      </c>
      <c r="AD412" t="e">
        <f>AB412*P412</f>
        <v>#REF!</v>
      </c>
      <c r="AE412">
        <f>P412*$F$4*MAX(AA412,0)</f>
        <v>0</v>
      </c>
      <c r="AF412" s="1" t="e">
        <f>MAX(#REF!*AA412,0)</f>
        <v>#REF!</v>
      </c>
      <c r="AG412" t="e">
        <f t="shared" si="109"/>
        <v>#REF!</v>
      </c>
    </row>
    <row r="413" spans="4:33" x14ac:dyDescent="0.35">
      <c r="D413">
        <v>396</v>
      </c>
      <c r="E413">
        <f t="shared" si="103"/>
        <v>396</v>
      </c>
      <c r="F413">
        <f>F412+AE412</f>
        <v>5556052.1895635985</v>
      </c>
      <c r="G413">
        <f>F413-Q413</f>
        <v>0</v>
      </c>
      <c r="H413">
        <f t="shared" si="96"/>
        <v>0</v>
      </c>
      <c r="I413">
        <f>MAX(G413-P413,0)</f>
        <v>0</v>
      </c>
      <c r="J413">
        <f t="shared" si="97"/>
        <v>0</v>
      </c>
      <c r="K413">
        <f t="shared" si="98"/>
        <v>0</v>
      </c>
      <c r="L413">
        <f>MIN($F$11,K413)</f>
        <v>0</v>
      </c>
      <c r="M413">
        <f>ABS(L413-K413)</f>
        <v>0</v>
      </c>
      <c r="N413">
        <f>IFERROR(M413/G413,0)</f>
        <v>0</v>
      </c>
      <c r="O413">
        <f t="shared" si="99"/>
        <v>1</v>
      </c>
      <c r="P413">
        <f>IF(E413&gt;$F$6,VLOOKUP(E413-$F$6,E$17:G$558,3,FALSE),0)</f>
        <v>0</v>
      </c>
      <c r="Q413">
        <f>IF(E413&gt;$F$7,VLOOKUP(E413-$F$7,E$17:F$558,2,FALSE),0)</f>
        <v>5556052.1895635985</v>
      </c>
      <c r="R413">
        <f t="shared" si="104"/>
        <v>0</v>
      </c>
      <c r="S413">
        <f t="shared" si="100"/>
        <v>0</v>
      </c>
      <c r="T413">
        <f t="shared" si="101"/>
        <v>0</v>
      </c>
      <c r="U413">
        <f t="shared" si="105"/>
        <v>23642.592273581566</v>
      </c>
      <c r="V413">
        <f t="shared" si="106"/>
        <v>5532409.5972900186</v>
      </c>
      <c r="W413">
        <f t="shared" si="107"/>
        <v>5444931.1457723267</v>
      </c>
      <c r="X413">
        <f>$F$5-F413</f>
        <v>2443947.8104364015</v>
      </c>
      <c r="Y413">
        <f t="shared" si="102"/>
        <v>7976357.4077264182</v>
      </c>
      <c r="Z413">
        <f>Y413-F413-Q413</f>
        <v>-3135746.9714007787</v>
      </c>
      <c r="AA413">
        <f t="shared" si="108"/>
        <v>-0.39313019854943942</v>
      </c>
      <c r="AB413" t="e">
        <f>#REF!</f>
        <v>#REF!</v>
      </c>
      <c r="AC413">
        <f>$F$5-F413</f>
        <v>2443947.8104364015</v>
      </c>
      <c r="AD413" t="e">
        <f>AB413*P413</f>
        <v>#REF!</v>
      </c>
      <c r="AE413">
        <f>P413*$F$4*MAX(AA413,0)</f>
        <v>0</v>
      </c>
      <c r="AF413" s="1" t="e">
        <f>MAX(#REF!*AA413,0)</f>
        <v>#REF!</v>
      </c>
      <c r="AG413" t="e">
        <f t="shared" si="109"/>
        <v>#REF!</v>
      </c>
    </row>
    <row r="414" spans="4:33" x14ac:dyDescent="0.35">
      <c r="D414">
        <v>397</v>
      </c>
      <c r="E414">
        <f t="shared" si="103"/>
        <v>397</v>
      </c>
      <c r="F414">
        <f>F413+AE413</f>
        <v>5556052.1895635985</v>
      </c>
      <c r="G414">
        <f>F414-Q414</f>
        <v>0</v>
      </c>
      <c r="H414">
        <f t="shared" si="96"/>
        <v>0</v>
      </c>
      <c r="I414">
        <f>MAX(G414-P414,0)</f>
        <v>0</v>
      </c>
      <c r="J414">
        <f t="shared" si="97"/>
        <v>0</v>
      </c>
      <c r="K414">
        <f t="shared" si="98"/>
        <v>0</v>
      </c>
      <c r="L414">
        <f>MIN($F$11,K414)</f>
        <v>0</v>
      </c>
      <c r="M414">
        <f>ABS(L414-K414)</f>
        <v>0</v>
      </c>
      <c r="N414">
        <f>IFERROR(M414/G414,0)</f>
        <v>0</v>
      </c>
      <c r="O414">
        <f t="shared" si="99"/>
        <v>1</v>
      </c>
      <c r="P414">
        <f>IF(E414&gt;$F$6,VLOOKUP(E414-$F$6,E$17:G$558,3,FALSE),0)</f>
        <v>0</v>
      </c>
      <c r="Q414">
        <f>IF(E414&gt;$F$7,VLOOKUP(E414-$F$7,E$17:F$558,2,FALSE),0)</f>
        <v>5556052.1895635985</v>
      </c>
      <c r="R414">
        <f t="shared" si="104"/>
        <v>0</v>
      </c>
      <c r="S414">
        <f t="shared" si="100"/>
        <v>0</v>
      </c>
      <c r="T414">
        <f t="shared" si="101"/>
        <v>0</v>
      </c>
      <c r="U414">
        <f t="shared" si="105"/>
        <v>23642.592273581566</v>
      </c>
      <c r="V414">
        <f t="shared" si="106"/>
        <v>5532409.5972900186</v>
      </c>
      <c r="W414">
        <f t="shared" si="107"/>
        <v>5444931.1457723267</v>
      </c>
      <c r="X414">
        <f>$F$5-F414</f>
        <v>2443947.8104364015</v>
      </c>
      <c r="Y414">
        <f t="shared" si="102"/>
        <v>7976357.4077264182</v>
      </c>
      <c r="Z414">
        <f>Y414-F414-Q414</f>
        <v>-3135746.9714007787</v>
      </c>
      <c r="AA414">
        <f t="shared" si="108"/>
        <v>-0.39313019854943942</v>
      </c>
      <c r="AB414" t="e">
        <f>#REF!</f>
        <v>#REF!</v>
      </c>
      <c r="AC414">
        <f>$F$5-F414</f>
        <v>2443947.8104364015</v>
      </c>
      <c r="AD414" t="e">
        <f>AB414*P414</f>
        <v>#REF!</v>
      </c>
      <c r="AE414">
        <f>P414*$F$4*MAX(AA414,0)</f>
        <v>0</v>
      </c>
      <c r="AF414" s="1" t="e">
        <f>MAX(#REF!*AA414,0)</f>
        <v>#REF!</v>
      </c>
      <c r="AG414" t="e">
        <f t="shared" si="109"/>
        <v>#REF!</v>
      </c>
    </row>
    <row r="415" spans="4:33" x14ac:dyDescent="0.35">
      <c r="D415">
        <v>398</v>
      </c>
      <c r="E415">
        <f t="shared" si="103"/>
        <v>398</v>
      </c>
      <c r="F415">
        <f>F414+AE414</f>
        <v>5556052.1895635985</v>
      </c>
      <c r="G415">
        <f>F415-Q415</f>
        <v>0</v>
      </c>
      <c r="H415">
        <f t="shared" si="96"/>
        <v>0</v>
      </c>
      <c r="I415">
        <f>MAX(G415-P415,0)</f>
        <v>0</v>
      </c>
      <c r="J415">
        <f t="shared" si="97"/>
        <v>0</v>
      </c>
      <c r="K415">
        <f t="shared" si="98"/>
        <v>0</v>
      </c>
      <c r="L415">
        <f>MIN($F$11,K415)</f>
        <v>0</v>
      </c>
      <c r="M415">
        <f>ABS(L415-K415)</f>
        <v>0</v>
      </c>
      <c r="N415">
        <f>IFERROR(M415/G415,0)</f>
        <v>0</v>
      </c>
      <c r="O415">
        <f t="shared" si="99"/>
        <v>1</v>
      </c>
      <c r="P415">
        <f>IF(E415&gt;$F$6,VLOOKUP(E415-$F$6,E$17:G$558,3,FALSE),0)</f>
        <v>0</v>
      </c>
      <c r="Q415">
        <f>IF(E415&gt;$F$7,VLOOKUP(E415-$F$7,E$17:F$558,2,FALSE),0)</f>
        <v>5556052.1895635985</v>
      </c>
      <c r="R415">
        <f t="shared" si="104"/>
        <v>0</v>
      </c>
      <c r="S415">
        <f t="shared" si="100"/>
        <v>0</v>
      </c>
      <c r="T415">
        <f t="shared" si="101"/>
        <v>0</v>
      </c>
      <c r="U415">
        <f t="shared" si="105"/>
        <v>23642.592273581566</v>
      </c>
      <c r="V415">
        <f t="shared" si="106"/>
        <v>5532409.5972900186</v>
      </c>
      <c r="W415">
        <f t="shared" si="107"/>
        <v>5444931.1457723267</v>
      </c>
      <c r="X415">
        <f>$F$5-F415</f>
        <v>2443947.8104364015</v>
      </c>
      <c r="Y415">
        <f t="shared" si="102"/>
        <v>7976357.4077264182</v>
      </c>
      <c r="Z415">
        <f>Y415-F415-Q415</f>
        <v>-3135746.9714007787</v>
      </c>
      <c r="AA415">
        <f t="shared" si="108"/>
        <v>-0.39313019854943942</v>
      </c>
      <c r="AB415" t="e">
        <f>#REF!</f>
        <v>#REF!</v>
      </c>
      <c r="AC415">
        <f>$F$5-F415</f>
        <v>2443947.8104364015</v>
      </c>
      <c r="AD415" t="e">
        <f>AB415*P415</f>
        <v>#REF!</v>
      </c>
      <c r="AE415">
        <f>P415*$F$4*MAX(AA415,0)</f>
        <v>0</v>
      </c>
      <c r="AF415" s="1" t="e">
        <f>MAX(#REF!*AA415,0)</f>
        <v>#REF!</v>
      </c>
      <c r="AG415" t="e">
        <f t="shared" si="109"/>
        <v>#REF!</v>
      </c>
    </row>
    <row r="416" spans="4:33" x14ac:dyDescent="0.35">
      <c r="D416">
        <v>399</v>
      </c>
      <c r="E416">
        <f t="shared" si="103"/>
        <v>399</v>
      </c>
      <c r="F416">
        <f>F415+AE415</f>
        <v>5556052.1895635985</v>
      </c>
      <c r="G416">
        <f>F416-Q416</f>
        <v>0</v>
      </c>
      <c r="H416">
        <f t="shared" si="96"/>
        <v>0</v>
      </c>
      <c r="I416">
        <f>MAX(G416-P416,0)</f>
        <v>0</v>
      </c>
      <c r="J416">
        <f t="shared" si="97"/>
        <v>0</v>
      </c>
      <c r="K416">
        <f t="shared" si="98"/>
        <v>0</v>
      </c>
      <c r="L416">
        <f>MIN($F$11,K416)</f>
        <v>0</v>
      </c>
      <c r="M416">
        <f>ABS(L416-K416)</f>
        <v>0</v>
      </c>
      <c r="N416">
        <f>IFERROR(M416/G416,0)</f>
        <v>0</v>
      </c>
      <c r="O416">
        <f t="shared" si="99"/>
        <v>1</v>
      </c>
      <c r="P416">
        <f>IF(E416&gt;$F$6,VLOOKUP(E416-$F$6,E$17:G$558,3,FALSE),0)</f>
        <v>0</v>
      </c>
      <c r="Q416">
        <f>IF(E416&gt;$F$7,VLOOKUP(E416-$F$7,E$17:F$558,2,FALSE),0)</f>
        <v>5556052.1895635985</v>
      </c>
      <c r="R416">
        <f t="shared" si="104"/>
        <v>0</v>
      </c>
      <c r="S416">
        <f t="shared" si="100"/>
        <v>0</v>
      </c>
      <c r="T416">
        <f t="shared" si="101"/>
        <v>0</v>
      </c>
      <c r="U416">
        <f t="shared" si="105"/>
        <v>23642.592273581566</v>
      </c>
      <c r="V416">
        <f t="shared" si="106"/>
        <v>5532409.5972900186</v>
      </c>
      <c r="W416">
        <f t="shared" si="107"/>
        <v>5444931.1457723267</v>
      </c>
      <c r="X416">
        <f>$F$5-F416</f>
        <v>2443947.8104364015</v>
      </c>
      <c r="Y416">
        <f t="shared" si="102"/>
        <v>7976357.4077264182</v>
      </c>
      <c r="Z416">
        <f>Y416-F416-Q416</f>
        <v>-3135746.9714007787</v>
      </c>
      <c r="AA416">
        <f t="shared" si="108"/>
        <v>-0.39313019854943942</v>
      </c>
      <c r="AB416" t="e">
        <f>#REF!</f>
        <v>#REF!</v>
      </c>
      <c r="AC416">
        <f>$F$5-F416</f>
        <v>2443947.8104364015</v>
      </c>
      <c r="AD416" t="e">
        <f>AB416*P416</f>
        <v>#REF!</v>
      </c>
      <c r="AE416">
        <f>P416*$F$4*MAX(AA416,0)</f>
        <v>0</v>
      </c>
      <c r="AF416" s="1" t="e">
        <f>MAX(#REF!*AA416,0)</f>
        <v>#REF!</v>
      </c>
      <c r="AG416" t="e">
        <f t="shared" si="109"/>
        <v>#REF!</v>
      </c>
    </row>
    <row r="417" spans="4:33" x14ac:dyDescent="0.35">
      <c r="D417">
        <v>400</v>
      </c>
      <c r="E417">
        <f t="shared" si="103"/>
        <v>400</v>
      </c>
      <c r="F417">
        <f>F416+AE416</f>
        <v>5556052.1895635985</v>
      </c>
      <c r="G417">
        <f>F417-Q417</f>
        <v>0</v>
      </c>
      <c r="H417">
        <f t="shared" si="96"/>
        <v>0</v>
      </c>
      <c r="I417">
        <f>MAX(G417-P417,0)</f>
        <v>0</v>
      </c>
      <c r="J417">
        <f t="shared" si="97"/>
        <v>0</v>
      </c>
      <c r="K417">
        <f t="shared" si="98"/>
        <v>0</v>
      </c>
      <c r="L417">
        <f>MIN($F$11,K417)</f>
        <v>0</v>
      </c>
      <c r="M417">
        <f>ABS(L417-K417)</f>
        <v>0</v>
      </c>
      <c r="N417">
        <f>IFERROR(M417/G417,0)</f>
        <v>0</v>
      </c>
      <c r="O417">
        <f t="shared" si="99"/>
        <v>1</v>
      </c>
      <c r="P417">
        <f>IF(E417&gt;$F$6,VLOOKUP(E417-$F$6,E$17:G$558,3,FALSE),0)</f>
        <v>0</v>
      </c>
      <c r="Q417">
        <f>IF(E417&gt;$F$7,VLOOKUP(E417-$F$7,E$17:F$558,2,FALSE),0)</f>
        <v>5556052.1895635985</v>
      </c>
      <c r="R417">
        <f t="shared" si="104"/>
        <v>0</v>
      </c>
      <c r="S417">
        <f t="shared" si="100"/>
        <v>0</v>
      </c>
      <c r="T417">
        <f t="shared" si="101"/>
        <v>0</v>
      </c>
      <c r="U417">
        <f t="shared" si="105"/>
        <v>23642.592273581566</v>
      </c>
      <c r="V417">
        <f t="shared" si="106"/>
        <v>5532409.5972900186</v>
      </c>
      <c r="W417">
        <f t="shared" si="107"/>
        <v>5444931.1457723267</v>
      </c>
      <c r="X417">
        <f>$F$5-F417</f>
        <v>2443947.8104364015</v>
      </c>
      <c r="Y417">
        <f t="shared" si="102"/>
        <v>7976357.4077264182</v>
      </c>
      <c r="Z417">
        <f>Y417-F417-Q417</f>
        <v>-3135746.9714007787</v>
      </c>
      <c r="AA417">
        <f t="shared" si="108"/>
        <v>-0.39313019854943942</v>
      </c>
      <c r="AB417" t="e">
        <f>#REF!</f>
        <v>#REF!</v>
      </c>
      <c r="AC417">
        <f>$F$5-F417</f>
        <v>2443947.8104364015</v>
      </c>
      <c r="AD417" t="e">
        <f>AB417*P417</f>
        <v>#REF!</v>
      </c>
      <c r="AE417">
        <f>P417*$F$4*MAX(AA417,0)</f>
        <v>0</v>
      </c>
      <c r="AF417" s="1" t="e">
        <f>MAX(#REF!*AA417,0)</f>
        <v>#REF!</v>
      </c>
      <c r="AG417" t="e">
        <f t="shared" si="109"/>
        <v>#REF!</v>
      </c>
    </row>
    <row r="418" spans="4:33" x14ac:dyDescent="0.35">
      <c r="D418">
        <v>401</v>
      </c>
      <c r="E418">
        <f t="shared" si="103"/>
        <v>401</v>
      </c>
      <c r="F418">
        <f>F417+AE417</f>
        <v>5556052.1895635985</v>
      </c>
      <c r="G418">
        <f>F418-Q418</f>
        <v>0</v>
      </c>
      <c r="H418">
        <f t="shared" si="96"/>
        <v>0</v>
      </c>
      <c r="I418">
        <f>MAX(G418-P418,0)</f>
        <v>0</v>
      </c>
      <c r="J418">
        <f t="shared" si="97"/>
        <v>0</v>
      </c>
      <c r="K418">
        <f t="shared" si="98"/>
        <v>0</v>
      </c>
      <c r="L418">
        <f>MIN($F$11,K418)</f>
        <v>0</v>
      </c>
      <c r="M418">
        <f>ABS(L418-K418)</f>
        <v>0</v>
      </c>
      <c r="N418">
        <f>IFERROR(M418/G418,0)</f>
        <v>0</v>
      </c>
      <c r="O418">
        <f t="shared" si="99"/>
        <v>1</v>
      </c>
      <c r="P418">
        <f>IF(E418&gt;$F$6,VLOOKUP(E418-$F$6,E$17:G$558,3,FALSE),0)</f>
        <v>0</v>
      </c>
      <c r="Q418">
        <f>IF(E418&gt;$F$7,VLOOKUP(E418-$F$7,E$17:F$558,2,FALSE),0)</f>
        <v>5556052.1895635985</v>
      </c>
      <c r="R418">
        <f t="shared" si="104"/>
        <v>0</v>
      </c>
      <c r="S418">
        <f t="shared" si="100"/>
        <v>0</v>
      </c>
      <c r="T418">
        <f t="shared" si="101"/>
        <v>0</v>
      </c>
      <c r="U418">
        <f t="shared" si="105"/>
        <v>23642.592273581566</v>
      </c>
      <c r="V418">
        <f t="shared" si="106"/>
        <v>5532409.5972900186</v>
      </c>
      <c r="W418">
        <f t="shared" si="107"/>
        <v>5444931.1457723267</v>
      </c>
      <c r="X418">
        <f>$F$5-F418</f>
        <v>2443947.8104364015</v>
      </c>
      <c r="Y418">
        <f t="shared" si="102"/>
        <v>7976357.4077264182</v>
      </c>
      <c r="Z418">
        <f>Y418-F418-Q418</f>
        <v>-3135746.9714007787</v>
      </c>
      <c r="AA418">
        <f t="shared" si="108"/>
        <v>-0.39313019854943942</v>
      </c>
      <c r="AB418" t="e">
        <f>#REF!</f>
        <v>#REF!</v>
      </c>
      <c r="AC418">
        <f>$F$5-F418</f>
        <v>2443947.8104364015</v>
      </c>
      <c r="AD418" t="e">
        <f>AB418*P418</f>
        <v>#REF!</v>
      </c>
      <c r="AE418">
        <f>P418*$F$4*MAX(AA418,0)</f>
        <v>0</v>
      </c>
      <c r="AF418" s="1" t="e">
        <f>MAX(#REF!*AA418,0)</f>
        <v>#REF!</v>
      </c>
      <c r="AG418" t="e">
        <f t="shared" si="109"/>
        <v>#REF!</v>
      </c>
    </row>
    <row r="419" spans="4:33" x14ac:dyDescent="0.35">
      <c r="D419">
        <v>402</v>
      </c>
      <c r="E419">
        <f t="shared" si="103"/>
        <v>402</v>
      </c>
      <c r="F419">
        <f>F418+AE418</f>
        <v>5556052.1895635985</v>
      </c>
      <c r="G419">
        <f>F419-Q419</f>
        <v>0</v>
      </c>
      <c r="H419">
        <f t="shared" si="96"/>
        <v>0</v>
      </c>
      <c r="I419">
        <f>MAX(G419-P419,0)</f>
        <v>0</v>
      </c>
      <c r="J419">
        <f t="shared" si="97"/>
        <v>0</v>
      </c>
      <c r="K419">
        <f t="shared" si="98"/>
        <v>0</v>
      </c>
      <c r="L419">
        <f>MIN($F$11,K419)</f>
        <v>0</v>
      </c>
      <c r="M419">
        <f>ABS(L419-K419)</f>
        <v>0</v>
      </c>
      <c r="N419">
        <f>IFERROR(M419/G419,0)</f>
        <v>0</v>
      </c>
      <c r="O419">
        <f t="shared" si="99"/>
        <v>1</v>
      </c>
      <c r="P419">
        <f>IF(E419&gt;$F$6,VLOOKUP(E419-$F$6,E$17:G$558,3,FALSE),0)</f>
        <v>0</v>
      </c>
      <c r="Q419">
        <f>IF(E419&gt;$F$7,VLOOKUP(E419-$F$7,E$17:F$558,2,FALSE),0)</f>
        <v>5556052.1895635985</v>
      </c>
      <c r="R419">
        <f t="shared" si="104"/>
        <v>0</v>
      </c>
      <c r="S419">
        <f t="shared" si="100"/>
        <v>0</v>
      </c>
      <c r="T419">
        <f t="shared" si="101"/>
        <v>0</v>
      </c>
      <c r="U419">
        <f t="shared" si="105"/>
        <v>23642.592273581566</v>
      </c>
      <c r="V419">
        <f t="shared" si="106"/>
        <v>5532409.5972900186</v>
      </c>
      <c r="W419">
        <f t="shared" si="107"/>
        <v>5444931.1457723267</v>
      </c>
      <c r="X419">
        <f>$F$5-F419</f>
        <v>2443947.8104364015</v>
      </c>
      <c r="Y419">
        <f t="shared" si="102"/>
        <v>7976357.4077264182</v>
      </c>
      <c r="Z419">
        <f>Y419-F419-Q419</f>
        <v>-3135746.9714007787</v>
      </c>
      <c r="AA419">
        <f t="shared" si="108"/>
        <v>-0.39313019854943942</v>
      </c>
      <c r="AB419" t="e">
        <f>#REF!</f>
        <v>#REF!</v>
      </c>
      <c r="AC419">
        <f>$F$5-F419</f>
        <v>2443947.8104364015</v>
      </c>
      <c r="AD419" t="e">
        <f>AB419*P419</f>
        <v>#REF!</v>
      </c>
      <c r="AE419">
        <f>P419*$F$4*MAX(AA419,0)</f>
        <v>0</v>
      </c>
      <c r="AF419" s="1" t="e">
        <f>MAX(#REF!*AA419,0)</f>
        <v>#REF!</v>
      </c>
      <c r="AG419" t="e">
        <f t="shared" si="109"/>
        <v>#REF!</v>
      </c>
    </row>
    <row r="420" spans="4:33" x14ac:dyDescent="0.35">
      <c r="D420">
        <v>403</v>
      </c>
      <c r="E420">
        <f t="shared" si="103"/>
        <v>403</v>
      </c>
      <c r="F420">
        <f>F419+AE419</f>
        <v>5556052.1895635985</v>
      </c>
      <c r="G420">
        <f>F420-Q420</f>
        <v>0</v>
      </c>
      <c r="H420">
        <f t="shared" si="96"/>
        <v>0</v>
      </c>
      <c r="I420">
        <f>MAX(G420-P420,0)</f>
        <v>0</v>
      </c>
      <c r="J420">
        <f t="shared" si="97"/>
        <v>0</v>
      </c>
      <c r="K420">
        <f t="shared" si="98"/>
        <v>0</v>
      </c>
      <c r="L420">
        <f>MIN($F$11,K420)</f>
        <v>0</v>
      </c>
      <c r="M420">
        <f>ABS(L420-K420)</f>
        <v>0</v>
      </c>
      <c r="N420">
        <f>IFERROR(M420/G420,0)</f>
        <v>0</v>
      </c>
      <c r="O420">
        <f t="shared" si="99"/>
        <v>1</v>
      </c>
      <c r="P420">
        <f>IF(E420&gt;$F$6,VLOOKUP(E420-$F$6,E$17:G$558,3,FALSE),0)</f>
        <v>0</v>
      </c>
      <c r="Q420">
        <f>IF(E420&gt;$F$7,VLOOKUP(E420-$F$7,E$17:F$558,2,FALSE),0)</f>
        <v>5556052.1895635985</v>
      </c>
      <c r="R420">
        <f t="shared" si="104"/>
        <v>0</v>
      </c>
      <c r="S420">
        <f t="shared" si="100"/>
        <v>0</v>
      </c>
      <c r="T420">
        <f t="shared" si="101"/>
        <v>0</v>
      </c>
      <c r="U420">
        <f t="shared" si="105"/>
        <v>23642.592273581566</v>
      </c>
      <c r="V420">
        <f t="shared" si="106"/>
        <v>5532409.5972900186</v>
      </c>
      <c r="W420">
        <f t="shared" si="107"/>
        <v>5444931.1457723267</v>
      </c>
      <c r="X420">
        <f>$F$5-F420</f>
        <v>2443947.8104364015</v>
      </c>
      <c r="Y420">
        <f t="shared" si="102"/>
        <v>7976357.4077264182</v>
      </c>
      <c r="Z420">
        <f>Y420-F420-Q420</f>
        <v>-3135746.9714007787</v>
      </c>
      <c r="AA420">
        <f t="shared" si="108"/>
        <v>-0.39313019854943942</v>
      </c>
      <c r="AB420" t="e">
        <f>#REF!</f>
        <v>#REF!</v>
      </c>
      <c r="AC420">
        <f>$F$5-F420</f>
        <v>2443947.8104364015</v>
      </c>
      <c r="AD420" t="e">
        <f>AB420*P420</f>
        <v>#REF!</v>
      </c>
      <c r="AE420">
        <f>P420*$F$4*MAX(AA420,0)</f>
        <v>0</v>
      </c>
      <c r="AF420" s="1" t="e">
        <f>MAX(#REF!*AA420,0)</f>
        <v>#REF!</v>
      </c>
      <c r="AG420" t="e">
        <f t="shared" si="109"/>
        <v>#REF!</v>
      </c>
    </row>
    <row r="421" spans="4:33" x14ac:dyDescent="0.35">
      <c r="D421">
        <v>404</v>
      </c>
      <c r="E421">
        <f t="shared" si="103"/>
        <v>404</v>
      </c>
      <c r="F421">
        <f>F420+AE420</f>
        <v>5556052.1895635985</v>
      </c>
      <c r="G421">
        <f>F421-Q421</f>
        <v>0</v>
      </c>
      <c r="H421">
        <f t="shared" si="96"/>
        <v>0</v>
      </c>
      <c r="I421">
        <f>MAX(G421-P421,0)</f>
        <v>0</v>
      </c>
      <c r="J421">
        <f t="shared" si="97"/>
        <v>0</v>
      </c>
      <c r="K421">
        <f t="shared" si="98"/>
        <v>0</v>
      </c>
      <c r="L421">
        <f>MIN($F$11,K421)</f>
        <v>0</v>
      </c>
      <c r="M421">
        <f>ABS(L421-K421)</f>
        <v>0</v>
      </c>
      <c r="N421">
        <f>IFERROR(M421/G421,0)</f>
        <v>0</v>
      </c>
      <c r="O421">
        <f t="shared" si="99"/>
        <v>1</v>
      </c>
      <c r="P421">
        <f>IF(E421&gt;$F$6,VLOOKUP(E421-$F$6,E$17:G$558,3,FALSE),0)</f>
        <v>0</v>
      </c>
      <c r="Q421">
        <f>IF(E421&gt;$F$7,VLOOKUP(E421-$F$7,E$17:F$558,2,FALSE),0)</f>
        <v>5556052.1895635985</v>
      </c>
      <c r="R421">
        <f t="shared" si="104"/>
        <v>0</v>
      </c>
      <c r="S421">
        <f t="shared" si="100"/>
        <v>0</v>
      </c>
      <c r="T421">
        <f t="shared" si="101"/>
        <v>0</v>
      </c>
      <c r="U421">
        <f t="shared" si="105"/>
        <v>23642.592273581566</v>
      </c>
      <c r="V421">
        <f t="shared" si="106"/>
        <v>5532409.5972900186</v>
      </c>
      <c r="W421">
        <f t="shared" si="107"/>
        <v>5444931.1457723267</v>
      </c>
      <c r="X421">
        <f>$F$5-F421</f>
        <v>2443947.8104364015</v>
      </c>
      <c r="Y421">
        <f t="shared" si="102"/>
        <v>7976357.4077264182</v>
      </c>
      <c r="Z421">
        <f>Y421-F421-Q421</f>
        <v>-3135746.9714007787</v>
      </c>
      <c r="AA421">
        <f t="shared" si="108"/>
        <v>-0.39313019854943942</v>
      </c>
      <c r="AB421" t="e">
        <f>#REF!</f>
        <v>#REF!</v>
      </c>
      <c r="AC421">
        <f>$F$5-F421</f>
        <v>2443947.8104364015</v>
      </c>
      <c r="AD421" t="e">
        <f>AB421*P421</f>
        <v>#REF!</v>
      </c>
      <c r="AE421">
        <f>P421*$F$4*MAX(AA421,0)</f>
        <v>0</v>
      </c>
      <c r="AF421" s="1" t="e">
        <f>MAX(#REF!*AA421,0)</f>
        <v>#REF!</v>
      </c>
      <c r="AG421" t="e">
        <f t="shared" si="109"/>
        <v>#REF!</v>
      </c>
    </row>
    <row r="422" spans="4:33" x14ac:dyDescent="0.35">
      <c r="D422">
        <v>405</v>
      </c>
      <c r="E422">
        <f t="shared" si="103"/>
        <v>405</v>
      </c>
      <c r="F422">
        <f>F421+AE421</f>
        <v>5556052.1895635985</v>
      </c>
      <c r="G422">
        <f>F422-Q422</f>
        <v>0</v>
      </c>
      <c r="H422">
        <f t="shared" si="96"/>
        <v>0</v>
      </c>
      <c r="I422">
        <f>MAX(G422-P422,0)</f>
        <v>0</v>
      </c>
      <c r="J422">
        <f t="shared" si="97"/>
        <v>0</v>
      </c>
      <c r="K422">
        <f t="shared" si="98"/>
        <v>0</v>
      </c>
      <c r="L422">
        <f>MIN($F$11,K422)</f>
        <v>0</v>
      </c>
      <c r="M422">
        <f>ABS(L422-K422)</f>
        <v>0</v>
      </c>
      <c r="N422">
        <f>IFERROR(M422/G422,0)</f>
        <v>0</v>
      </c>
      <c r="O422">
        <f t="shared" si="99"/>
        <v>1</v>
      </c>
      <c r="P422">
        <f>IF(E422&gt;$F$6,VLOOKUP(E422-$F$6,E$17:G$558,3,FALSE),0)</f>
        <v>0</v>
      </c>
      <c r="Q422">
        <f>IF(E422&gt;$F$7,VLOOKUP(E422-$F$7,E$17:F$558,2,FALSE),0)</f>
        <v>5556052.1895635985</v>
      </c>
      <c r="R422">
        <f t="shared" si="104"/>
        <v>0</v>
      </c>
      <c r="S422">
        <f t="shared" si="100"/>
        <v>0</v>
      </c>
      <c r="T422">
        <f t="shared" si="101"/>
        <v>0</v>
      </c>
      <c r="U422">
        <f t="shared" si="105"/>
        <v>23642.592273581566</v>
      </c>
      <c r="V422">
        <f t="shared" si="106"/>
        <v>5532409.5972900186</v>
      </c>
      <c r="W422">
        <f t="shared" si="107"/>
        <v>5444931.1457723267</v>
      </c>
      <c r="X422">
        <f>$F$5-F422</f>
        <v>2443947.8104364015</v>
      </c>
      <c r="Y422">
        <f t="shared" si="102"/>
        <v>7976357.4077264182</v>
      </c>
      <c r="Z422">
        <f>Y422-F422-Q422</f>
        <v>-3135746.9714007787</v>
      </c>
      <c r="AA422">
        <f t="shared" si="108"/>
        <v>-0.39313019854943942</v>
      </c>
      <c r="AB422" t="e">
        <f>#REF!</f>
        <v>#REF!</v>
      </c>
      <c r="AC422">
        <f>$F$5-F422</f>
        <v>2443947.8104364015</v>
      </c>
      <c r="AD422" t="e">
        <f>AB422*P422</f>
        <v>#REF!</v>
      </c>
      <c r="AE422">
        <f>P422*$F$4*MAX(AA422,0)</f>
        <v>0</v>
      </c>
      <c r="AF422" s="1" t="e">
        <f>MAX(#REF!*AA422,0)</f>
        <v>#REF!</v>
      </c>
      <c r="AG422" t="e">
        <f t="shared" si="109"/>
        <v>#REF!</v>
      </c>
    </row>
    <row r="423" spans="4:33" x14ac:dyDescent="0.35">
      <c r="D423">
        <v>406</v>
      </c>
      <c r="E423">
        <f t="shared" si="103"/>
        <v>406</v>
      </c>
      <c r="F423">
        <f>F422+AE422</f>
        <v>5556052.1895635985</v>
      </c>
      <c r="G423">
        <f>F423-Q423</f>
        <v>0</v>
      </c>
      <c r="H423">
        <f t="shared" si="96"/>
        <v>0</v>
      </c>
      <c r="I423">
        <f>MAX(G423-P423,0)</f>
        <v>0</v>
      </c>
      <c r="J423">
        <f t="shared" si="97"/>
        <v>0</v>
      </c>
      <c r="K423">
        <f t="shared" si="98"/>
        <v>0</v>
      </c>
      <c r="L423">
        <f>MIN($F$11,K423)</f>
        <v>0</v>
      </c>
      <c r="M423">
        <f>ABS(L423-K423)</f>
        <v>0</v>
      </c>
      <c r="N423">
        <f>IFERROR(M423/G423,0)</f>
        <v>0</v>
      </c>
      <c r="O423">
        <f t="shared" si="99"/>
        <v>1</v>
      </c>
      <c r="P423">
        <f>IF(E423&gt;$F$6,VLOOKUP(E423-$F$6,E$17:G$558,3,FALSE),0)</f>
        <v>0</v>
      </c>
      <c r="Q423">
        <f>IF(E423&gt;$F$7,VLOOKUP(E423-$F$7,E$17:F$558,2,FALSE),0)</f>
        <v>5556052.1895635985</v>
      </c>
      <c r="R423">
        <f t="shared" si="104"/>
        <v>0</v>
      </c>
      <c r="S423">
        <f t="shared" si="100"/>
        <v>0</v>
      </c>
      <c r="T423">
        <f t="shared" si="101"/>
        <v>0</v>
      </c>
      <c r="U423">
        <f t="shared" si="105"/>
        <v>23642.592273581566</v>
      </c>
      <c r="V423">
        <f t="shared" si="106"/>
        <v>5532409.5972900186</v>
      </c>
      <c r="W423">
        <f t="shared" si="107"/>
        <v>5444931.1457723267</v>
      </c>
      <c r="X423">
        <f>$F$5-F423</f>
        <v>2443947.8104364015</v>
      </c>
      <c r="Y423">
        <f t="shared" si="102"/>
        <v>7976357.4077264182</v>
      </c>
      <c r="Z423">
        <f>Y423-F423-Q423</f>
        <v>-3135746.9714007787</v>
      </c>
      <c r="AA423">
        <f t="shared" si="108"/>
        <v>-0.39313019854943942</v>
      </c>
      <c r="AB423" t="e">
        <f>#REF!</f>
        <v>#REF!</v>
      </c>
      <c r="AC423">
        <f>$F$5-F423</f>
        <v>2443947.8104364015</v>
      </c>
      <c r="AD423" t="e">
        <f>AB423*P423</f>
        <v>#REF!</v>
      </c>
      <c r="AE423">
        <f>P423*$F$4*MAX(AA423,0)</f>
        <v>0</v>
      </c>
      <c r="AF423" s="1" t="e">
        <f>MAX(#REF!*AA423,0)</f>
        <v>#REF!</v>
      </c>
      <c r="AG423" t="e">
        <f t="shared" si="109"/>
        <v>#REF!</v>
      </c>
    </row>
    <row r="424" spans="4:33" x14ac:dyDescent="0.35">
      <c r="D424">
        <v>407</v>
      </c>
      <c r="E424">
        <f t="shared" si="103"/>
        <v>407</v>
      </c>
      <c r="F424">
        <f>F423+AE423</f>
        <v>5556052.1895635985</v>
      </c>
      <c r="G424">
        <f>F424-Q424</f>
        <v>0</v>
      </c>
      <c r="H424">
        <f t="shared" si="96"/>
        <v>0</v>
      </c>
      <c r="I424">
        <f>MAX(G424-P424,0)</f>
        <v>0</v>
      </c>
      <c r="J424">
        <f t="shared" si="97"/>
        <v>0</v>
      </c>
      <c r="K424">
        <f t="shared" si="98"/>
        <v>0</v>
      </c>
      <c r="L424">
        <f>MIN($F$11,K424)</f>
        <v>0</v>
      </c>
      <c r="M424">
        <f>ABS(L424-K424)</f>
        <v>0</v>
      </c>
      <c r="N424">
        <f>IFERROR(M424/G424,0)</f>
        <v>0</v>
      </c>
      <c r="O424">
        <f t="shared" si="99"/>
        <v>1</v>
      </c>
      <c r="P424">
        <f>IF(E424&gt;$F$6,VLOOKUP(E424-$F$6,E$17:G$558,3,FALSE),0)</f>
        <v>0</v>
      </c>
      <c r="Q424">
        <f>IF(E424&gt;$F$7,VLOOKUP(E424-$F$7,E$17:F$558,2,FALSE),0)</f>
        <v>5556052.1895635985</v>
      </c>
      <c r="R424">
        <f t="shared" si="104"/>
        <v>0</v>
      </c>
      <c r="S424">
        <f t="shared" si="100"/>
        <v>0</v>
      </c>
      <c r="T424">
        <f t="shared" si="101"/>
        <v>0</v>
      </c>
      <c r="U424">
        <f t="shared" si="105"/>
        <v>23642.592273581566</v>
      </c>
      <c r="V424">
        <f t="shared" si="106"/>
        <v>5532409.5972900186</v>
      </c>
      <c r="W424">
        <f t="shared" si="107"/>
        <v>5444931.1457723267</v>
      </c>
      <c r="X424">
        <f>$F$5-F424</f>
        <v>2443947.8104364015</v>
      </c>
      <c r="Y424">
        <f t="shared" si="102"/>
        <v>7976357.4077264182</v>
      </c>
      <c r="Z424">
        <f>Y424-F424-Q424</f>
        <v>-3135746.9714007787</v>
      </c>
      <c r="AA424">
        <f t="shared" si="108"/>
        <v>-0.39313019854943942</v>
      </c>
      <c r="AB424" t="e">
        <f>#REF!</f>
        <v>#REF!</v>
      </c>
      <c r="AC424">
        <f>$F$5-F424</f>
        <v>2443947.8104364015</v>
      </c>
      <c r="AD424" t="e">
        <f>AB424*P424</f>
        <v>#REF!</v>
      </c>
      <c r="AE424">
        <f>P424*$F$4*MAX(AA424,0)</f>
        <v>0</v>
      </c>
      <c r="AF424" s="1" t="e">
        <f>MAX(#REF!*AA424,0)</f>
        <v>#REF!</v>
      </c>
      <c r="AG424" t="e">
        <f t="shared" si="109"/>
        <v>#REF!</v>
      </c>
    </row>
    <row r="425" spans="4:33" x14ac:dyDescent="0.35">
      <c r="D425">
        <v>408</v>
      </c>
      <c r="E425">
        <f t="shared" si="103"/>
        <v>408</v>
      </c>
      <c r="F425">
        <f>F424+AE424</f>
        <v>5556052.1895635985</v>
      </c>
      <c r="G425">
        <f>F425-Q425</f>
        <v>0</v>
      </c>
      <c r="H425">
        <f t="shared" si="96"/>
        <v>0</v>
      </c>
      <c r="I425">
        <f>MAX(G425-P425,0)</f>
        <v>0</v>
      </c>
      <c r="J425">
        <f t="shared" si="97"/>
        <v>0</v>
      </c>
      <c r="K425">
        <f t="shared" si="98"/>
        <v>0</v>
      </c>
      <c r="L425">
        <f>MIN($F$11,K425)</f>
        <v>0</v>
      </c>
      <c r="M425">
        <f>ABS(L425-K425)</f>
        <v>0</v>
      </c>
      <c r="N425">
        <f>IFERROR(M425/G425,0)</f>
        <v>0</v>
      </c>
      <c r="O425">
        <f t="shared" si="99"/>
        <v>1</v>
      </c>
      <c r="P425">
        <f>IF(E425&gt;$F$6,VLOOKUP(E425-$F$6,E$17:G$558,3,FALSE),0)</f>
        <v>0</v>
      </c>
      <c r="Q425">
        <f>IF(E425&gt;$F$7,VLOOKUP(E425-$F$7,E$17:F$558,2,FALSE),0)</f>
        <v>5556052.1895635985</v>
      </c>
      <c r="R425">
        <f t="shared" si="104"/>
        <v>0</v>
      </c>
      <c r="S425">
        <f t="shared" si="100"/>
        <v>0</v>
      </c>
      <c r="T425">
        <f t="shared" si="101"/>
        <v>0</v>
      </c>
      <c r="U425">
        <f t="shared" si="105"/>
        <v>23642.592273581566</v>
      </c>
      <c r="V425">
        <f t="shared" si="106"/>
        <v>5532409.5972900186</v>
      </c>
      <c r="W425">
        <f t="shared" si="107"/>
        <v>5444931.1457723267</v>
      </c>
      <c r="X425">
        <f>$F$5-F425</f>
        <v>2443947.8104364015</v>
      </c>
      <c r="Y425">
        <f t="shared" si="102"/>
        <v>7976357.4077264182</v>
      </c>
      <c r="Z425">
        <f>Y425-F425-Q425</f>
        <v>-3135746.9714007787</v>
      </c>
      <c r="AA425">
        <f t="shared" si="108"/>
        <v>-0.39313019854943942</v>
      </c>
      <c r="AB425" t="e">
        <f>#REF!</f>
        <v>#REF!</v>
      </c>
      <c r="AC425">
        <f>$F$5-F425</f>
        <v>2443947.8104364015</v>
      </c>
      <c r="AD425" t="e">
        <f>AB425*P425</f>
        <v>#REF!</v>
      </c>
      <c r="AE425">
        <f>P425*$F$4*MAX(AA425,0)</f>
        <v>0</v>
      </c>
      <c r="AF425" s="1" t="e">
        <f>MAX(#REF!*AA425,0)</f>
        <v>#REF!</v>
      </c>
      <c r="AG425" t="e">
        <f t="shared" si="109"/>
        <v>#REF!</v>
      </c>
    </row>
    <row r="426" spans="4:33" x14ac:dyDescent="0.35">
      <c r="D426">
        <v>409</v>
      </c>
      <c r="E426">
        <f t="shared" si="103"/>
        <v>409</v>
      </c>
      <c r="F426">
        <f>F425+AE425</f>
        <v>5556052.1895635985</v>
      </c>
      <c r="G426">
        <f>F426-Q426</f>
        <v>0</v>
      </c>
      <c r="H426">
        <f t="shared" si="96"/>
        <v>0</v>
      </c>
      <c r="I426">
        <f>MAX(G426-P426,0)</f>
        <v>0</v>
      </c>
      <c r="J426">
        <f t="shared" si="97"/>
        <v>0</v>
      </c>
      <c r="K426">
        <f t="shared" si="98"/>
        <v>0</v>
      </c>
      <c r="L426">
        <f>MIN($F$11,K426)</f>
        <v>0</v>
      </c>
      <c r="M426">
        <f>ABS(L426-K426)</f>
        <v>0</v>
      </c>
      <c r="N426">
        <f>IFERROR(M426/G426,0)</f>
        <v>0</v>
      </c>
      <c r="O426">
        <f t="shared" si="99"/>
        <v>1</v>
      </c>
      <c r="P426">
        <f>IF(E426&gt;$F$6,VLOOKUP(E426-$F$6,E$17:G$558,3,FALSE),0)</f>
        <v>0</v>
      </c>
      <c r="Q426">
        <f>IF(E426&gt;$F$7,VLOOKUP(E426-$F$7,E$17:F$558,2,FALSE),0)</f>
        <v>5556052.1895635985</v>
      </c>
      <c r="R426">
        <f t="shared" si="104"/>
        <v>0</v>
      </c>
      <c r="S426">
        <f t="shared" si="100"/>
        <v>0</v>
      </c>
      <c r="T426">
        <f t="shared" si="101"/>
        <v>0</v>
      </c>
      <c r="U426">
        <f t="shared" si="105"/>
        <v>23642.592273581566</v>
      </c>
      <c r="V426">
        <f t="shared" si="106"/>
        <v>5532409.5972900186</v>
      </c>
      <c r="W426">
        <f t="shared" si="107"/>
        <v>5444931.1457723267</v>
      </c>
      <c r="X426">
        <f>$F$5-F426</f>
        <v>2443947.8104364015</v>
      </c>
      <c r="Y426">
        <f t="shared" si="102"/>
        <v>7976357.4077264182</v>
      </c>
      <c r="Z426">
        <f>Y426-F426-Q426</f>
        <v>-3135746.9714007787</v>
      </c>
      <c r="AA426">
        <f t="shared" si="108"/>
        <v>-0.39313019854943942</v>
      </c>
      <c r="AB426" t="e">
        <f>#REF!</f>
        <v>#REF!</v>
      </c>
      <c r="AC426">
        <f>$F$5-F426</f>
        <v>2443947.8104364015</v>
      </c>
      <c r="AD426" t="e">
        <f>AB426*P426</f>
        <v>#REF!</v>
      </c>
      <c r="AE426">
        <f>P426*$F$4*MAX(AA426,0)</f>
        <v>0</v>
      </c>
      <c r="AF426" s="1" t="e">
        <f>MAX(#REF!*AA426,0)</f>
        <v>#REF!</v>
      </c>
      <c r="AG426" t="e">
        <f t="shared" si="109"/>
        <v>#REF!</v>
      </c>
    </row>
    <row r="427" spans="4:33" x14ac:dyDescent="0.35">
      <c r="D427">
        <v>410</v>
      </c>
      <c r="E427">
        <f t="shared" si="103"/>
        <v>410</v>
      </c>
      <c r="F427">
        <f>F426+AE426</f>
        <v>5556052.1895635985</v>
      </c>
      <c r="G427">
        <f>F427-Q427</f>
        <v>0</v>
      </c>
      <c r="H427">
        <f t="shared" si="96"/>
        <v>0</v>
      </c>
      <c r="I427">
        <f>MAX(G427-P427,0)</f>
        <v>0</v>
      </c>
      <c r="J427">
        <f t="shared" si="97"/>
        <v>0</v>
      </c>
      <c r="K427">
        <f t="shared" si="98"/>
        <v>0</v>
      </c>
      <c r="L427">
        <f>MIN($F$11,K427)</f>
        <v>0</v>
      </c>
      <c r="M427">
        <f>ABS(L427-K427)</f>
        <v>0</v>
      </c>
      <c r="N427">
        <f>IFERROR(M427/G427,0)</f>
        <v>0</v>
      </c>
      <c r="O427">
        <f t="shared" si="99"/>
        <v>1</v>
      </c>
      <c r="P427">
        <f>IF(E427&gt;$F$6,VLOOKUP(E427-$F$6,E$17:G$558,3,FALSE),0)</f>
        <v>0</v>
      </c>
      <c r="Q427">
        <f>IF(E427&gt;$F$7,VLOOKUP(E427-$F$7,E$17:F$558,2,FALSE),0)</f>
        <v>5556052.1895635985</v>
      </c>
      <c r="R427">
        <f t="shared" si="104"/>
        <v>0</v>
      </c>
      <c r="S427">
        <f t="shared" si="100"/>
        <v>0</v>
      </c>
      <c r="T427">
        <f t="shared" si="101"/>
        <v>0</v>
      </c>
      <c r="U427">
        <f t="shared" si="105"/>
        <v>23642.592273581566</v>
      </c>
      <c r="V427">
        <f t="shared" si="106"/>
        <v>5532409.5972900186</v>
      </c>
      <c r="W427">
        <f t="shared" si="107"/>
        <v>5444931.1457723267</v>
      </c>
      <c r="X427">
        <f>$F$5-F427</f>
        <v>2443947.8104364015</v>
      </c>
      <c r="Y427">
        <f t="shared" si="102"/>
        <v>7976357.4077264182</v>
      </c>
      <c r="Z427">
        <f>Y427-F427-Q427</f>
        <v>-3135746.9714007787</v>
      </c>
      <c r="AA427">
        <f t="shared" si="108"/>
        <v>-0.39313019854943942</v>
      </c>
      <c r="AB427" t="e">
        <f>#REF!</f>
        <v>#REF!</v>
      </c>
      <c r="AC427">
        <f>$F$5-F427</f>
        <v>2443947.8104364015</v>
      </c>
      <c r="AD427" t="e">
        <f>AB427*P427</f>
        <v>#REF!</v>
      </c>
      <c r="AE427">
        <f>P427*$F$4*MAX(AA427,0)</f>
        <v>0</v>
      </c>
      <c r="AF427" s="1" t="e">
        <f>MAX(#REF!*AA427,0)</f>
        <v>#REF!</v>
      </c>
      <c r="AG427" t="e">
        <f t="shared" si="109"/>
        <v>#REF!</v>
      </c>
    </row>
    <row r="428" spans="4:33" x14ac:dyDescent="0.35">
      <c r="D428">
        <v>411</v>
      </c>
      <c r="E428">
        <f t="shared" si="103"/>
        <v>411</v>
      </c>
      <c r="F428">
        <f>F427+AE427</f>
        <v>5556052.1895635985</v>
      </c>
      <c r="G428">
        <f>F428-Q428</f>
        <v>0</v>
      </c>
      <c r="H428">
        <f t="shared" si="96"/>
        <v>0</v>
      </c>
      <c r="I428">
        <f>MAX(G428-P428,0)</f>
        <v>0</v>
      </c>
      <c r="J428">
        <f t="shared" si="97"/>
        <v>0</v>
      </c>
      <c r="K428">
        <f t="shared" si="98"/>
        <v>0</v>
      </c>
      <c r="L428">
        <f>MIN($F$11,K428)</f>
        <v>0</v>
      </c>
      <c r="M428">
        <f>ABS(L428-K428)</f>
        <v>0</v>
      </c>
      <c r="N428">
        <f>IFERROR(M428/G428,0)</f>
        <v>0</v>
      </c>
      <c r="O428">
        <f t="shared" si="99"/>
        <v>1</v>
      </c>
      <c r="P428">
        <f>IF(E428&gt;$F$6,VLOOKUP(E428-$F$6,E$17:G$558,3,FALSE),0)</f>
        <v>0</v>
      </c>
      <c r="Q428">
        <f>IF(E428&gt;$F$7,VLOOKUP(E428-$F$7,E$17:F$558,2,FALSE),0)</f>
        <v>5556052.1895635985</v>
      </c>
      <c r="R428">
        <f t="shared" si="104"/>
        <v>0</v>
      </c>
      <c r="S428">
        <f t="shared" si="100"/>
        <v>0</v>
      </c>
      <c r="T428">
        <f t="shared" si="101"/>
        <v>0</v>
      </c>
      <c r="U428">
        <f t="shared" si="105"/>
        <v>23642.592273581566</v>
      </c>
      <c r="V428">
        <f t="shared" si="106"/>
        <v>5532409.5972900186</v>
      </c>
      <c r="W428">
        <f t="shared" si="107"/>
        <v>5444931.1457723267</v>
      </c>
      <c r="X428">
        <f>$F$5-F428</f>
        <v>2443947.8104364015</v>
      </c>
      <c r="Y428">
        <f t="shared" si="102"/>
        <v>7976357.4077264182</v>
      </c>
      <c r="Z428">
        <f>Y428-F428-Q428</f>
        <v>-3135746.9714007787</v>
      </c>
      <c r="AA428">
        <f t="shared" si="108"/>
        <v>-0.39313019854943942</v>
      </c>
      <c r="AB428" t="e">
        <f>#REF!</f>
        <v>#REF!</v>
      </c>
      <c r="AC428">
        <f>$F$5-F428</f>
        <v>2443947.8104364015</v>
      </c>
      <c r="AD428" t="e">
        <f>AB428*P428</f>
        <v>#REF!</v>
      </c>
      <c r="AE428">
        <f>P428*$F$4*MAX(AA428,0)</f>
        <v>0</v>
      </c>
      <c r="AF428" s="1" t="e">
        <f>MAX(#REF!*AA428,0)</f>
        <v>#REF!</v>
      </c>
      <c r="AG428" t="e">
        <f t="shared" si="109"/>
        <v>#REF!</v>
      </c>
    </row>
    <row r="429" spans="4:33" x14ac:dyDescent="0.35">
      <c r="D429">
        <v>412</v>
      </c>
      <c r="E429">
        <f t="shared" si="103"/>
        <v>412</v>
      </c>
      <c r="F429">
        <f>F428+AE428</f>
        <v>5556052.1895635985</v>
      </c>
      <c r="G429">
        <f>F429-Q429</f>
        <v>0</v>
      </c>
      <c r="H429">
        <f t="shared" si="96"/>
        <v>0</v>
      </c>
      <c r="I429">
        <f>MAX(G429-P429,0)</f>
        <v>0</v>
      </c>
      <c r="J429">
        <f t="shared" si="97"/>
        <v>0</v>
      </c>
      <c r="K429">
        <f t="shared" si="98"/>
        <v>0</v>
      </c>
      <c r="L429">
        <f>MIN($F$11,K429)</f>
        <v>0</v>
      </c>
      <c r="M429">
        <f>ABS(L429-K429)</f>
        <v>0</v>
      </c>
      <c r="N429">
        <f>IFERROR(M429/G429,0)</f>
        <v>0</v>
      </c>
      <c r="O429">
        <f t="shared" si="99"/>
        <v>1</v>
      </c>
      <c r="P429">
        <f>IF(E429&gt;$F$6,VLOOKUP(E429-$F$6,E$17:G$558,3,FALSE),0)</f>
        <v>0</v>
      </c>
      <c r="Q429">
        <f>IF(E429&gt;$F$7,VLOOKUP(E429-$F$7,E$17:F$558,2,FALSE),0)</f>
        <v>5556052.1895635985</v>
      </c>
      <c r="R429">
        <f t="shared" si="104"/>
        <v>0</v>
      </c>
      <c r="S429">
        <f t="shared" si="100"/>
        <v>0</v>
      </c>
      <c r="T429">
        <f t="shared" si="101"/>
        <v>0</v>
      </c>
      <c r="U429">
        <f t="shared" si="105"/>
        <v>23642.592273581566</v>
      </c>
      <c r="V429">
        <f t="shared" si="106"/>
        <v>5532409.5972900186</v>
      </c>
      <c r="W429">
        <f t="shared" si="107"/>
        <v>5444931.1457723267</v>
      </c>
      <c r="X429">
        <f>$F$5-F429</f>
        <v>2443947.8104364015</v>
      </c>
      <c r="Y429">
        <f t="shared" si="102"/>
        <v>7976357.4077264182</v>
      </c>
      <c r="Z429">
        <f>Y429-F429-Q429</f>
        <v>-3135746.9714007787</v>
      </c>
      <c r="AA429">
        <f t="shared" si="108"/>
        <v>-0.39313019854943942</v>
      </c>
      <c r="AB429" t="e">
        <f>#REF!</f>
        <v>#REF!</v>
      </c>
      <c r="AC429">
        <f>$F$5-F429</f>
        <v>2443947.8104364015</v>
      </c>
      <c r="AD429" t="e">
        <f>AB429*P429</f>
        <v>#REF!</v>
      </c>
      <c r="AE429">
        <f>P429*$F$4*MAX(AA429,0)</f>
        <v>0</v>
      </c>
      <c r="AF429" s="1" t="e">
        <f>MAX(#REF!*AA429,0)</f>
        <v>#REF!</v>
      </c>
      <c r="AG429" t="e">
        <f t="shared" si="109"/>
        <v>#REF!</v>
      </c>
    </row>
    <row r="430" spans="4:33" x14ac:dyDescent="0.35">
      <c r="D430">
        <v>413</v>
      </c>
      <c r="E430">
        <f t="shared" si="103"/>
        <v>413</v>
      </c>
      <c r="F430">
        <f>F429+AE429</f>
        <v>5556052.1895635985</v>
      </c>
      <c r="G430">
        <f>F430-Q430</f>
        <v>0</v>
      </c>
      <c r="H430">
        <f t="shared" si="96"/>
        <v>0</v>
      </c>
      <c r="I430">
        <f>MAX(G430-P430,0)</f>
        <v>0</v>
      </c>
      <c r="J430">
        <f t="shared" si="97"/>
        <v>0</v>
      </c>
      <c r="K430">
        <f t="shared" si="98"/>
        <v>0</v>
      </c>
      <c r="L430">
        <f>MIN($F$11,K430)</f>
        <v>0</v>
      </c>
      <c r="M430">
        <f>ABS(L430-K430)</f>
        <v>0</v>
      </c>
      <c r="N430">
        <f>IFERROR(M430/G430,0)</f>
        <v>0</v>
      </c>
      <c r="O430">
        <f t="shared" si="99"/>
        <v>1</v>
      </c>
      <c r="P430">
        <f>IF(E430&gt;$F$6,VLOOKUP(E430-$F$6,E$17:G$558,3,FALSE),0)</f>
        <v>0</v>
      </c>
      <c r="Q430">
        <f>IF(E430&gt;$F$7,VLOOKUP(E430-$F$7,E$17:F$558,2,FALSE),0)</f>
        <v>5556052.1895635985</v>
      </c>
      <c r="R430">
        <f t="shared" si="104"/>
        <v>0</v>
      </c>
      <c r="S430">
        <f t="shared" si="100"/>
        <v>0</v>
      </c>
      <c r="T430">
        <f t="shared" si="101"/>
        <v>0</v>
      </c>
      <c r="U430">
        <f t="shared" si="105"/>
        <v>23642.592273581566</v>
      </c>
      <c r="V430">
        <f t="shared" si="106"/>
        <v>5532409.5972900186</v>
      </c>
      <c r="W430">
        <f t="shared" si="107"/>
        <v>5444931.1457723267</v>
      </c>
      <c r="X430">
        <f>$F$5-F430</f>
        <v>2443947.8104364015</v>
      </c>
      <c r="Y430">
        <f t="shared" si="102"/>
        <v>7976357.4077264182</v>
      </c>
      <c r="Z430">
        <f>Y430-F430-Q430</f>
        <v>-3135746.9714007787</v>
      </c>
      <c r="AA430">
        <f t="shared" si="108"/>
        <v>-0.39313019854943942</v>
      </c>
      <c r="AB430" t="e">
        <f>#REF!</f>
        <v>#REF!</v>
      </c>
      <c r="AC430">
        <f>$F$5-F430</f>
        <v>2443947.8104364015</v>
      </c>
      <c r="AD430" t="e">
        <f>AB430*P430</f>
        <v>#REF!</v>
      </c>
      <c r="AE430">
        <f>P430*$F$4*MAX(AA430,0)</f>
        <v>0</v>
      </c>
      <c r="AF430" s="1" t="e">
        <f>MAX(#REF!*AA430,0)</f>
        <v>#REF!</v>
      </c>
      <c r="AG430" t="e">
        <f t="shared" si="109"/>
        <v>#REF!</v>
      </c>
    </row>
    <row r="431" spans="4:33" x14ac:dyDescent="0.35">
      <c r="D431">
        <v>414</v>
      </c>
      <c r="E431">
        <f t="shared" si="103"/>
        <v>414</v>
      </c>
      <c r="F431">
        <f>F430+AE430</f>
        <v>5556052.1895635985</v>
      </c>
      <c r="G431">
        <f>F431-Q431</f>
        <v>0</v>
      </c>
      <c r="H431">
        <f t="shared" si="96"/>
        <v>0</v>
      </c>
      <c r="I431">
        <f>MAX(G431-P431,0)</f>
        <v>0</v>
      </c>
      <c r="J431">
        <f t="shared" si="97"/>
        <v>0</v>
      </c>
      <c r="K431">
        <f t="shared" si="98"/>
        <v>0</v>
      </c>
      <c r="L431">
        <f>MIN($F$11,K431)</f>
        <v>0</v>
      </c>
      <c r="M431">
        <f>ABS(L431-K431)</f>
        <v>0</v>
      </c>
      <c r="N431">
        <f>IFERROR(M431/G431,0)</f>
        <v>0</v>
      </c>
      <c r="O431">
        <f t="shared" si="99"/>
        <v>1</v>
      </c>
      <c r="P431">
        <f>IF(E431&gt;$F$6,VLOOKUP(E431-$F$6,E$17:G$558,3,FALSE),0)</f>
        <v>0</v>
      </c>
      <c r="Q431">
        <f>IF(E431&gt;$F$7,VLOOKUP(E431-$F$7,E$17:F$558,2,FALSE),0)</f>
        <v>5556052.1895635985</v>
      </c>
      <c r="R431">
        <f t="shared" si="104"/>
        <v>0</v>
      </c>
      <c r="S431">
        <f t="shared" si="100"/>
        <v>0</v>
      </c>
      <c r="T431">
        <f t="shared" si="101"/>
        <v>0</v>
      </c>
      <c r="U431">
        <f t="shared" si="105"/>
        <v>23642.592273581566</v>
      </c>
      <c r="V431">
        <f t="shared" si="106"/>
        <v>5532409.5972900186</v>
      </c>
      <c r="W431">
        <f t="shared" si="107"/>
        <v>5444931.1457723267</v>
      </c>
      <c r="X431">
        <f>$F$5-F431</f>
        <v>2443947.8104364015</v>
      </c>
      <c r="Y431">
        <f t="shared" si="102"/>
        <v>7976357.4077264182</v>
      </c>
      <c r="Z431">
        <f>Y431-F431-Q431</f>
        <v>-3135746.9714007787</v>
      </c>
      <c r="AA431">
        <f t="shared" si="108"/>
        <v>-0.39313019854943942</v>
      </c>
      <c r="AB431" t="e">
        <f>#REF!</f>
        <v>#REF!</v>
      </c>
      <c r="AC431">
        <f>$F$5-F431</f>
        <v>2443947.8104364015</v>
      </c>
      <c r="AD431" t="e">
        <f>AB431*P431</f>
        <v>#REF!</v>
      </c>
      <c r="AE431">
        <f>P431*$F$4*MAX(AA431,0)</f>
        <v>0</v>
      </c>
      <c r="AF431" s="1" t="e">
        <f>MAX(#REF!*AA431,0)</f>
        <v>#REF!</v>
      </c>
      <c r="AG431" t="e">
        <f t="shared" si="109"/>
        <v>#REF!</v>
      </c>
    </row>
    <row r="432" spans="4:33" x14ac:dyDescent="0.35">
      <c r="D432">
        <v>415</v>
      </c>
      <c r="E432">
        <f t="shared" si="103"/>
        <v>415</v>
      </c>
      <c r="F432">
        <f>F431+AE431</f>
        <v>5556052.1895635985</v>
      </c>
      <c r="G432">
        <f>F432-Q432</f>
        <v>0</v>
      </c>
      <c r="H432">
        <f t="shared" si="96"/>
        <v>0</v>
      </c>
      <c r="I432">
        <f>MAX(G432-P432,0)</f>
        <v>0</v>
      </c>
      <c r="J432">
        <f t="shared" si="97"/>
        <v>0</v>
      </c>
      <c r="K432">
        <f t="shared" si="98"/>
        <v>0</v>
      </c>
      <c r="L432">
        <f>MIN($F$11,K432)</f>
        <v>0</v>
      </c>
      <c r="M432">
        <f>ABS(L432-K432)</f>
        <v>0</v>
      </c>
      <c r="N432">
        <f>IFERROR(M432/G432,0)</f>
        <v>0</v>
      </c>
      <c r="O432">
        <f t="shared" si="99"/>
        <v>1</v>
      </c>
      <c r="P432">
        <f>IF(E432&gt;$F$6,VLOOKUP(E432-$F$6,E$17:G$558,3,FALSE),0)</f>
        <v>0</v>
      </c>
      <c r="Q432">
        <f>IF(E432&gt;$F$7,VLOOKUP(E432-$F$7,E$17:F$558,2,FALSE),0)</f>
        <v>5556052.1895635985</v>
      </c>
      <c r="R432">
        <f t="shared" si="104"/>
        <v>0</v>
      </c>
      <c r="S432">
        <f t="shared" si="100"/>
        <v>0</v>
      </c>
      <c r="T432">
        <f t="shared" si="101"/>
        <v>0</v>
      </c>
      <c r="U432">
        <f t="shared" si="105"/>
        <v>23642.592273581566</v>
      </c>
      <c r="V432">
        <f t="shared" si="106"/>
        <v>5532409.5972900186</v>
      </c>
      <c r="W432">
        <f t="shared" si="107"/>
        <v>5444931.1457723267</v>
      </c>
      <c r="X432">
        <f>$F$5-F432</f>
        <v>2443947.8104364015</v>
      </c>
      <c r="Y432">
        <f t="shared" si="102"/>
        <v>7976357.4077264182</v>
      </c>
      <c r="Z432">
        <f>Y432-F432-Q432</f>
        <v>-3135746.9714007787</v>
      </c>
      <c r="AA432">
        <f t="shared" ref="AA432:AA446" si="110">Z432/Y432</f>
        <v>-0.39313019854943942</v>
      </c>
      <c r="AB432" t="e">
        <f>#REF!</f>
        <v>#REF!</v>
      </c>
      <c r="AC432">
        <f>$F$5-F432</f>
        <v>2443947.8104364015</v>
      </c>
      <c r="AD432" t="e">
        <f>AB432*P432</f>
        <v>#REF!</v>
      </c>
      <c r="AE432">
        <f>P432*$F$4*MAX(AA432,0)</f>
        <v>0</v>
      </c>
      <c r="AF432" s="1" t="e">
        <f>MAX(#REF!*AA432,0)</f>
        <v>#REF!</v>
      </c>
      <c r="AG432" t="e">
        <f t="shared" ref="AG432:AG446" si="111">AD432*AF432</f>
        <v>#REF!</v>
      </c>
    </row>
    <row r="433" spans="4:33" x14ac:dyDescent="0.35">
      <c r="D433">
        <v>416</v>
      </c>
      <c r="E433">
        <f t="shared" si="103"/>
        <v>416</v>
      </c>
      <c r="F433">
        <f>F432+AE432</f>
        <v>5556052.1895635985</v>
      </c>
      <c r="G433">
        <f>F433-Q433</f>
        <v>0</v>
      </c>
      <c r="H433">
        <f t="shared" si="96"/>
        <v>0</v>
      </c>
      <c r="I433">
        <f>MAX(G433-P433,0)</f>
        <v>0</v>
      </c>
      <c r="J433">
        <f t="shared" si="97"/>
        <v>0</v>
      </c>
      <c r="K433">
        <f t="shared" si="98"/>
        <v>0</v>
      </c>
      <c r="L433">
        <f>MIN($F$11,K433)</f>
        <v>0</v>
      </c>
      <c r="M433">
        <f>ABS(L433-K433)</f>
        <v>0</v>
      </c>
      <c r="N433">
        <f>IFERROR(M433/G433,0)</f>
        <v>0</v>
      </c>
      <c r="O433">
        <f t="shared" si="99"/>
        <v>1</v>
      </c>
      <c r="P433">
        <f>IF(E433&gt;$F$6,VLOOKUP(E433-$F$6,E$17:G$558,3,FALSE),0)</f>
        <v>0</v>
      </c>
      <c r="Q433">
        <f>IF(E433&gt;$F$7,VLOOKUP(E433-$F$7,E$17:F$558,2,FALSE),0)</f>
        <v>5556052.1895635985</v>
      </c>
      <c r="R433">
        <f t="shared" si="104"/>
        <v>0</v>
      </c>
      <c r="S433">
        <f t="shared" si="100"/>
        <v>0</v>
      </c>
      <c r="T433">
        <f t="shared" si="101"/>
        <v>0</v>
      </c>
      <c r="U433">
        <f t="shared" si="105"/>
        <v>23642.592273581566</v>
      </c>
      <c r="V433">
        <f t="shared" si="106"/>
        <v>5532409.5972900186</v>
      </c>
      <c r="W433">
        <f t="shared" si="107"/>
        <v>5444931.1457723267</v>
      </c>
      <c r="X433">
        <f>$F$5-F433</f>
        <v>2443947.8104364015</v>
      </c>
      <c r="Y433">
        <f t="shared" si="102"/>
        <v>7976357.4077264182</v>
      </c>
      <c r="Z433">
        <f>Y433-F433-Q433</f>
        <v>-3135746.9714007787</v>
      </c>
      <c r="AA433">
        <f t="shared" si="110"/>
        <v>-0.39313019854943942</v>
      </c>
      <c r="AB433" t="e">
        <f>#REF!</f>
        <v>#REF!</v>
      </c>
      <c r="AC433">
        <f>$F$5-F433</f>
        <v>2443947.8104364015</v>
      </c>
      <c r="AD433" t="e">
        <f>AB433*P433</f>
        <v>#REF!</v>
      </c>
      <c r="AE433">
        <f>P433*$F$4*MAX(AA433,0)</f>
        <v>0</v>
      </c>
      <c r="AF433" s="1" t="e">
        <f>MAX(#REF!*AA433,0)</f>
        <v>#REF!</v>
      </c>
      <c r="AG433" t="e">
        <f t="shared" si="111"/>
        <v>#REF!</v>
      </c>
    </row>
    <row r="434" spans="4:33" x14ac:dyDescent="0.35">
      <c r="D434">
        <v>417</v>
      </c>
      <c r="E434">
        <f t="shared" si="103"/>
        <v>417</v>
      </c>
      <c r="F434">
        <f>F433+AE433</f>
        <v>5556052.1895635985</v>
      </c>
      <c r="G434">
        <f>F434-Q434</f>
        <v>0</v>
      </c>
      <c r="H434">
        <f t="shared" si="96"/>
        <v>0</v>
      </c>
      <c r="I434">
        <f>MAX(G434-P434,0)</f>
        <v>0</v>
      </c>
      <c r="J434">
        <f t="shared" si="97"/>
        <v>0</v>
      </c>
      <c r="K434">
        <f t="shared" si="98"/>
        <v>0</v>
      </c>
      <c r="L434">
        <f>MIN($F$11,K434)</f>
        <v>0</v>
      </c>
      <c r="M434">
        <f>ABS(L434-K434)</f>
        <v>0</v>
      </c>
      <c r="N434">
        <f>IFERROR(M434/G434,0)</f>
        <v>0</v>
      </c>
      <c r="O434">
        <f t="shared" si="99"/>
        <v>1</v>
      </c>
      <c r="P434">
        <f>IF(E434&gt;$F$6,VLOOKUP(E434-$F$6,E$17:G$558,3,FALSE),0)</f>
        <v>0</v>
      </c>
      <c r="Q434">
        <f>IF(E434&gt;$F$7,VLOOKUP(E434-$F$7,E$17:F$558,2,FALSE),0)</f>
        <v>5556052.1895635985</v>
      </c>
      <c r="R434">
        <f t="shared" si="104"/>
        <v>0</v>
      </c>
      <c r="S434">
        <f t="shared" si="100"/>
        <v>0</v>
      </c>
      <c r="T434">
        <f t="shared" si="101"/>
        <v>0</v>
      </c>
      <c r="U434">
        <f t="shared" si="105"/>
        <v>23642.592273581566</v>
      </c>
      <c r="V434">
        <f t="shared" si="106"/>
        <v>5532409.5972900186</v>
      </c>
      <c r="W434">
        <f t="shared" si="107"/>
        <v>5444931.1457723267</v>
      </c>
      <c r="X434">
        <f>$F$5-F434</f>
        <v>2443947.8104364015</v>
      </c>
      <c r="Y434">
        <f t="shared" si="102"/>
        <v>7976357.4077264182</v>
      </c>
      <c r="Z434">
        <f>Y434-F434-Q434</f>
        <v>-3135746.9714007787</v>
      </c>
      <c r="AA434">
        <f t="shared" si="110"/>
        <v>-0.39313019854943942</v>
      </c>
      <c r="AB434" t="e">
        <f>#REF!</f>
        <v>#REF!</v>
      </c>
      <c r="AC434">
        <f>$F$5-F434</f>
        <v>2443947.8104364015</v>
      </c>
      <c r="AD434" t="e">
        <f>AB434*P434</f>
        <v>#REF!</v>
      </c>
      <c r="AE434">
        <f>P434*$F$4*MAX(AA434,0)</f>
        <v>0</v>
      </c>
      <c r="AF434" s="1" t="e">
        <f>MAX(#REF!*AA434,0)</f>
        <v>#REF!</v>
      </c>
      <c r="AG434" t="e">
        <f t="shared" si="111"/>
        <v>#REF!</v>
      </c>
    </row>
    <row r="435" spans="4:33" x14ac:dyDescent="0.35">
      <c r="D435">
        <v>418</v>
      </c>
      <c r="E435">
        <f t="shared" si="103"/>
        <v>418</v>
      </c>
      <c r="F435">
        <f>F434+AE434</f>
        <v>5556052.1895635985</v>
      </c>
      <c r="G435">
        <f>F435-Q435</f>
        <v>0</v>
      </c>
      <c r="H435">
        <f t="shared" si="96"/>
        <v>0</v>
      </c>
      <c r="I435">
        <f>MAX(G435-P435,0)</f>
        <v>0</v>
      </c>
      <c r="J435">
        <f t="shared" si="97"/>
        <v>0</v>
      </c>
      <c r="K435">
        <f t="shared" si="98"/>
        <v>0</v>
      </c>
      <c r="L435">
        <f>MIN($F$11,K435)</f>
        <v>0</v>
      </c>
      <c r="M435">
        <f>ABS(L435-K435)</f>
        <v>0</v>
      </c>
      <c r="N435">
        <f>IFERROR(M435/G435,0)</f>
        <v>0</v>
      </c>
      <c r="O435">
        <f t="shared" si="99"/>
        <v>1</v>
      </c>
      <c r="P435">
        <f>IF(E435&gt;$F$6,VLOOKUP(E435-$F$6,E$17:G$558,3,FALSE),0)</f>
        <v>0</v>
      </c>
      <c r="Q435">
        <f>IF(E435&gt;$F$7,VLOOKUP(E435-$F$7,E$17:F$558,2,FALSE),0)</f>
        <v>5556052.1895635985</v>
      </c>
      <c r="R435">
        <f t="shared" si="104"/>
        <v>0</v>
      </c>
      <c r="S435">
        <f t="shared" si="100"/>
        <v>0</v>
      </c>
      <c r="T435">
        <f t="shared" si="101"/>
        <v>0</v>
      </c>
      <c r="U435">
        <f t="shared" si="105"/>
        <v>23642.592273581566</v>
      </c>
      <c r="V435">
        <f t="shared" si="106"/>
        <v>5532409.5972900186</v>
      </c>
      <c r="W435">
        <f t="shared" si="107"/>
        <v>5444931.1457723267</v>
      </c>
      <c r="X435">
        <f>$F$5-F435</f>
        <v>2443947.8104364015</v>
      </c>
      <c r="Y435">
        <f t="shared" si="102"/>
        <v>7976357.4077264182</v>
      </c>
      <c r="Z435">
        <f>Y435-F435-Q435</f>
        <v>-3135746.9714007787</v>
      </c>
      <c r="AA435">
        <f t="shared" si="110"/>
        <v>-0.39313019854943942</v>
      </c>
      <c r="AB435" t="e">
        <f>#REF!</f>
        <v>#REF!</v>
      </c>
      <c r="AC435">
        <f>$F$5-F435</f>
        <v>2443947.8104364015</v>
      </c>
      <c r="AD435" t="e">
        <f>AB435*P435</f>
        <v>#REF!</v>
      </c>
      <c r="AE435">
        <f>P435*$F$4*MAX(AA435,0)</f>
        <v>0</v>
      </c>
      <c r="AF435" s="1" t="e">
        <f>MAX(#REF!*AA435,0)</f>
        <v>#REF!</v>
      </c>
      <c r="AG435" t="e">
        <f t="shared" si="111"/>
        <v>#REF!</v>
      </c>
    </row>
    <row r="436" spans="4:33" x14ac:dyDescent="0.35">
      <c r="D436">
        <v>419</v>
      </c>
      <c r="E436">
        <f t="shared" si="103"/>
        <v>419</v>
      </c>
      <c r="F436">
        <f>F435+AE435</f>
        <v>5556052.1895635985</v>
      </c>
      <c r="G436">
        <f>F436-Q436</f>
        <v>0</v>
      </c>
      <c r="H436">
        <f t="shared" si="96"/>
        <v>0</v>
      </c>
      <c r="I436">
        <f>MAX(G436-P436,0)</f>
        <v>0</v>
      </c>
      <c r="J436">
        <f t="shared" si="97"/>
        <v>0</v>
      </c>
      <c r="K436">
        <f t="shared" si="98"/>
        <v>0</v>
      </c>
      <c r="L436">
        <f>MIN($F$11,K436)</f>
        <v>0</v>
      </c>
      <c r="M436">
        <f>ABS(L436-K436)</f>
        <v>0</v>
      </c>
      <c r="N436">
        <f>IFERROR(M436/G436,0)</f>
        <v>0</v>
      </c>
      <c r="O436">
        <f t="shared" si="99"/>
        <v>1</v>
      </c>
      <c r="P436">
        <f>IF(E436&gt;$F$6,VLOOKUP(E436-$F$6,E$17:G$558,3,FALSE),0)</f>
        <v>0</v>
      </c>
      <c r="Q436">
        <f>IF(E436&gt;$F$7,VLOOKUP(E436-$F$7,E$17:F$558,2,FALSE),0)</f>
        <v>5556052.1895635985</v>
      </c>
      <c r="R436">
        <f t="shared" si="104"/>
        <v>0</v>
      </c>
      <c r="S436">
        <f t="shared" si="100"/>
        <v>0</v>
      </c>
      <c r="T436">
        <f t="shared" si="101"/>
        <v>0</v>
      </c>
      <c r="U436">
        <f t="shared" si="105"/>
        <v>23642.592273581566</v>
      </c>
      <c r="V436">
        <f t="shared" si="106"/>
        <v>5532409.5972900186</v>
      </c>
      <c r="W436">
        <f t="shared" si="107"/>
        <v>5444931.1457723267</v>
      </c>
      <c r="X436">
        <f>$F$5-F436</f>
        <v>2443947.8104364015</v>
      </c>
      <c r="Y436">
        <f t="shared" si="102"/>
        <v>7976357.4077264182</v>
      </c>
      <c r="Z436">
        <f>Y436-F436-Q436</f>
        <v>-3135746.9714007787</v>
      </c>
      <c r="AA436">
        <f t="shared" si="110"/>
        <v>-0.39313019854943942</v>
      </c>
      <c r="AB436" t="e">
        <f>#REF!</f>
        <v>#REF!</v>
      </c>
      <c r="AC436">
        <f>$F$5-F436</f>
        <v>2443947.8104364015</v>
      </c>
      <c r="AD436" t="e">
        <f>AB436*P436</f>
        <v>#REF!</v>
      </c>
      <c r="AE436">
        <f>P436*$F$4*MAX(AA436,0)</f>
        <v>0</v>
      </c>
      <c r="AF436" s="1" t="e">
        <f>MAX(#REF!*AA436,0)</f>
        <v>#REF!</v>
      </c>
      <c r="AG436" t="e">
        <f t="shared" si="111"/>
        <v>#REF!</v>
      </c>
    </row>
    <row r="437" spans="4:33" x14ac:dyDescent="0.35">
      <c r="D437">
        <v>420</v>
      </c>
      <c r="E437">
        <f t="shared" si="103"/>
        <v>420</v>
      </c>
      <c r="F437">
        <f>F436+AE436</f>
        <v>5556052.1895635985</v>
      </c>
      <c r="G437">
        <f>F437-Q437</f>
        <v>0</v>
      </c>
      <c r="H437">
        <f t="shared" si="96"/>
        <v>0</v>
      </c>
      <c r="I437">
        <f>MAX(G437-P437,0)</f>
        <v>0</v>
      </c>
      <c r="J437">
        <f t="shared" si="97"/>
        <v>0</v>
      </c>
      <c r="K437">
        <f t="shared" si="98"/>
        <v>0</v>
      </c>
      <c r="L437">
        <f>MIN($F$11,K437)</f>
        <v>0</v>
      </c>
      <c r="M437">
        <f>ABS(L437-K437)</f>
        <v>0</v>
      </c>
      <c r="N437">
        <f>IFERROR(M437/G437,0)</f>
        <v>0</v>
      </c>
      <c r="O437">
        <f t="shared" si="99"/>
        <v>1</v>
      </c>
      <c r="P437">
        <f>IF(E437&gt;$F$6,VLOOKUP(E437-$F$6,E$17:G$558,3,FALSE),0)</f>
        <v>0</v>
      </c>
      <c r="Q437">
        <f>IF(E437&gt;$F$7,VLOOKUP(E437-$F$7,E$17:F$558,2,FALSE),0)</f>
        <v>5556052.1895635985</v>
      </c>
      <c r="R437">
        <f t="shared" si="104"/>
        <v>0</v>
      </c>
      <c r="S437">
        <f t="shared" si="100"/>
        <v>0</v>
      </c>
      <c r="T437">
        <f t="shared" si="101"/>
        <v>0</v>
      </c>
      <c r="U437">
        <f t="shared" si="105"/>
        <v>23642.592273581566</v>
      </c>
      <c r="V437">
        <f t="shared" si="106"/>
        <v>5532409.5972900186</v>
      </c>
      <c r="W437">
        <f t="shared" si="107"/>
        <v>5444931.1457723267</v>
      </c>
      <c r="X437">
        <f>$F$5-F437</f>
        <v>2443947.8104364015</v>
      </c>
      <c r="Y437">
        <f t="shared" si="102"/>
        <v>7976357.4077264182</v>
      </c>
      <c r="Z437">
        <f>Y437-F437-Q437</f>
        <v>-3135746.9714007787</v>
      </c>
      <c r="AA437">
        <f t="shared" si="110"/>
        <v>-0.39313019854943942</v>
      </c>
      <c r="AB437" t="e">
        <f>#REF!</f>
        <v>#REF!</v>
      </c>
      <c r="AC437">
        <f>$F$5-F437</f>
        <v>2443947.8104364015</v>
      </c>
      <c r="AD437" t="e">
        <f>AB437*P437</f>
        <v>#REF!</v>
      </c>
      <c r="AE437">
        <f>P437*$F$4*MAX(AA437,0)</f>
        <v>0</v>
      </c>
      <c r="AF437" s="1" t="e">
        <f>MAX(#REF!*AA437,0)</f>
        <v>#REF!</v>
      </c>
      <c r="AG437" t="e">
        <f t="shared" si="111"/>
        <v>#REF!</v>
      </c>
    </row>
    <row r="438" spans="4:33" x14ac:dyDescent="0.35">
      <c r="D438">
        <v>421</v>
      </c>
      <c r="E438">
        <f t="shared" si="103"/>
        <v>421</v>
      </c>
      <c r="F438">
        <f>F437+AE437</f>
        <v>5556052.1895635985</v>
      </c>
      <c r="G438">
        <f>F438-Q438</f>
        <v>0</v>
      </c>
      <c r="H438">
        <f t="shared" si="96"/>
        <v>0</v>
      </c>
      <c r="I438">
        <f>MAX(G438-P438,0)</f>
        <v>0</v>
      </c>
      <c r="J438">
        <f t="shared" si="97"/>
        <v>0</v>
      </c>
      <c r="K438">
        <f t="shared" si="98"/>
        <v>0</v>
      </c>
      <c r="L438">
        <f>MIN($F$11,K438)</f>
        <v>0</v>
      </c>
      <c r="M438">
        <f>ABS(L438-K438)</f>
        <v>0</v>
      </c>
      <c r="N438">
        <f>IFERROR(M438/G438,0)</f>
        <v>0</v>
      </c>
      <c r="O438">
        <f t="shared" si="99"/>
        <v>1</v>
      </c>
      <c r="P438">
        <f>IF(E438&gt;$F$6,VLOOKUP(E438-$F$6,E$17:G$558,3,FALSE),0)</f>
        <v>0</v>
      </c>
      <c r="Q438">
        <f>IF(E438&gt;$F$7,VLOOKUP(E438-$F$7,E$17:F$558,2,FALSE),0)</f>
        <v>5556052.1895635985</v>
      </c>
      <c r="R438">
        <f t="shared" si="104"/>
        <v>0</v>
      </c>
      <c r="S438">
        <f t="shared" si="100"/>
        <v>0</v>
      </c>
      <c r="T438">
        <f t="shared" si="101"/>
        <v>0</v>
      </c>
      <c r="U438">
        <f t="shared" si="105"/>
        <v>23642.592273581566</v>
      </c>
      <c r="V438">
        <f t="shared" si="106"/>
        <v>5532409.5972900186</v>
      </c>
      <c r="W438">
        <f t="shared" si="107"/>
        <v>5444931.1457723267</v>
      </c>
      <c r="X438">
        <f>$F$5-F438</f>
        <v>2443947.8104364015</v>
      </c>
      <c r="Y438">
        <f t="shared" si="102"/>
        <v>7976357.4077264182</v>
      </c>
      <c r="Z438">
        <f>Y438-F438-Q438</f>
        <v>-3135746.9714007787</v>
      </c>
      <c r="AA438">
        <f t="shared" si="110"/>
        <v>-0.39313019854943942</v>
      </c>
      <c r="AB438" t="e">
        <f>#REF!</f>
        <v>#REF!</v>
      </c>
      <c r="AC438">
        <f>$F$5-F438</f>
        <v>2443947.8104364015</v>
      </c>
      <c r="AD438" t="e">
        <f>AB438*P438</f>
        <v>#REF!</v>
      </c>
      <c r="AE438">
        <f>P438*$F$4*MAX(AA438,0)</f>
        <v>0</v>
      </c>
      <c r="AF438" s="1" t="e">
        <f>MAX(#REF!*AA438,0)</f>
        <v>#REF!</v>
      </c>
      <c r="AG438" t="e">
        <f t="shared" si="111"/>
        <v>#REF!</v>
      </c>
    </row>
    <row r="439" spans="4:33" x14ac:dyDescent="0.35">
      <c r="D439">
        <v>422</v>
      </c>
      <c r="E439">
        <f t="shared" si="103"/>
        <v>422</v>
      </c>
      <c r="F439">
        <f>F438+AE438</f>
        <v>5556052.1895635985</v>
      </c>
      <c r="G439">
        <f>F439-Q439</f>
        <v>0</v>
      </c>
      <c r="H439">
        <f t="shared" si="96"/>
        <v>0</v>
      </c>
      <c r="I439">
        <f>MAX(G439-P439,0)</f>
        <v>0</v>
      </c>
      <c r="J439">
        <f t="shared" si="97"/>
        <v>0</v>
      </c>
      <c r="K439">
        <f t="shared" si="98"/>
        <v>0</v>
      </c>
      <c r="L439">
        <f>MIN($F$11,K439)</f>
        <v>0</v>
      </c>
      <c r="M439">
        <f>ABS(L439-K439)</f>
        <v>0</v>
      </c>
      <c r="N439">
        <f>IFERROR(M439/G439,0)</f>
        <v>0</v>
      </c>
      <c r="O439">
        <f t="shared" si="99"/>
        <v>1</v>
      </c>
      <c r="P439">
        <f>IF(E439&gt;$F$6,VLOOKUP(E439-$F$6,E$17:G$558,3,FALSE),0)</f>
        <v>0</v>
      </c>
      <c r="Q439">
        <f>IF(E439&gt;$F$7,VLOOKUP(E439-$F$7,E$17:F$558,2,FALSE),0)</f>
        <v>5556052.1895635985</v>
      </c>
      <c r="R439">
        <f t="shared" si="104"/>
        <v>0</v>
      </c>
      <c r="S439">
        <f t="shared" si="100"/>
        <v>0</v>
      </c>
      <c r="T439">
        <f t="shared" si="101"/>
        <v>0</v>
      </c>
      <c r="U439">
        <f t="shared" si="105"/>
        <v>23642.592273581566</v>
      </c>
      <c r="V439">
        <f t="shared" si="106"/>
        <v>5532409.5972900186</v>
      </c>
      <c r="W439">
        <f t="shared" si="107"/>
        <v>5444931.1457723267</v>
      </c>
      <c r="X439">
        <f>$F$5-F439</f>
        <v>2443947.8104364015</v>
      </c>
      <c r="Y439">
        <f t="shared" si="102"/>
        <v>7976357.4077264182</v>
      </c>
      <c r="Z439">
        <f>Y439-F439-Q439</f>
        <v>-3135746.9714007787</v>
      </c>
      <c r="AA439">
        <f t="shared" si="110"/>
        <v>-0.39313019854943942</v>
      </c>
      <c r="AB439" t="e">
        <f>#REF!</f>
        <v>#REF!</v>
      </c>
      <c r="AC439">
        <f>$F$5-F439</f>
        <v>2443947.8104364015</v>
      </c>
      <c r="AD439" t="e">
        <f>AB439*P439</f>
        <v>#REF!</v>
      </c>
      <c r="AE439">
        <f>P439*$F$4*MAX(AA439,0)</f>
        <v>0</v>
      </c>
      <c r="AF439" s="1" t="e">
        <f>MAX(#REF!*AA439,0)</f>
        <v>#REF!</v>
      </c>
      <c r="AG439" t="e">
        <f t="shared" si="111"/>
        <v>#REF!</v>
      </c>
    </row>
    <row r="440" spans="4:33" x14ac:dyDescent="0.35">
      <c r="D440">
        <v>423</v>
      </c>
      <c r="E440">
        <f t="shared" si="103"/>
        <v>423</v>
      </c>
      <c r="F440">
        <f>F439+AE439</f>
        <v>5556052.1895635985</v>
      </c>
      <c r="G440">
        <f>F440-Q440</f>
        <v>0</v>
      </c>
      <c r="H440">
        <f t="shared" si="96"/>
        <v>0</v>
      </c>
      <c r="I440">
        <f>MAX(G440-P440,0)</f>
        <v>0</v>
      </c>
      <c r="J440">
        <f t="shared" si="97"/>
        <v>0</v>
      </c>
      <c r="K440">
        <f t="shared" si="98"/>
        <v>0</v>
      </c>
      <c r="L440">
        <f>MIN($F$11,K440)</f>
        <v>0</v>
      </c>
      <c r="M440">
        <f>ABS(L440-K440)</f>
        <v>0</v>
      </c>
      <c r="N440">
        <f>IFERROR(M440/G440,0)</f>
        <v>0</v>
      </c>
      <c r="O440">
        <f t="shared" si="99"/>
        <v>1</v>
      </c>
      <c r="P440">
        <f>IF(E440&gt;$F$6,VLOOKUP(E440-$F$6,E$17:G$558,3,FALSE),0)</f>
        <v>0</v>
      </c>
      <c r="Q440">
        <f>IF(E440&gt;$F$7,VLOOKUP(E440-$F$7,E$17:F$558,2,FALSE),0)</f>
        <v>5556052.1895635985</v>
      </c>
      <c r="R440">
        <f t="shared" si="104"/>
        <v>0</v>
      </c>
      <c r="S440">
        <f t="shared" si="100"/>
        <v>0</v>
      </c>
      <c r="T440">
        <f t="shared" si="101"/>
        <v>0</v>
      </c>
      <c r="U440">
        <f t="shared" si="105"/>
        <v>23642.592273581566</v>
      </c>
      <c r="V440">
        <f t="shared" si="106"/>
        <v>5532409.5972900186</v>
      </c>
      <c r="W440">
        <f t="shared" si="107"/>
        <v>5444931.1457723267</v>
      </c>
      <c r="X440">
        <f>$F$5-F440</f>
        <v>2443947.8104364015</v>
      </c>
      <c r="Y440">
        <f t="shared" si="102"/>
        <v>7976357.4077264182</v>
      </c>
      <c r="Z440">
        <f>Y440-F440-Q440</f>
        <v>-3135746.9714007787</v>
      </c>
      <c r="AA440">
        <f t="shared" si="110"/>
        <v>-0.39313019854943942</v>
      </c>
      <c r="AB440" t="e">
        <f>#REF!</f>
        <v>#REF!</v>
      </c>
      <c r="AC440">
        <f>$F$5-F440</f>
        <v>2443947.8104364015</v>
      </c>
      <c r="AD440" t="e">
        <f>AB440*P440</f>
        <v>#REF!</v>
      </c>
      <c r="AE440">
        <f>P440*$F$4*MAX(AA440,0)</f>
        <v>0</v>
      </c>
      <c r="AF440" s="1" t="e">
        <f>MAX(#REF!*AA440,0)</f>
        <v>#REF!</v>
      </c>
      <c r="AG440" t="e">
        <f t="shared" si="111"/>
        <v>#REF!</v>
      </c>
    </row>
    <row r="441" spans="4:33" x14ac:dyDescent="0.35">
      <c r="D441">
        <v>424</v>
      </c>
      <c r="E441">
        <f t="shared" si="103"/>
        <v>424</v>
      </c>
      <c r="F441">
        <f>F440+AE440</f>
        <v>5556052.1895635985</v>
      </c>
      <c r="G441">
        <f>F441-Q441</f>
        <v>0</v>
      </c>
      <c r="H441">
        <f t="shared" si="96"/>
        <v>0</v>
      </c>
      <c r="I441">
        <f>MAX(G441-P441,0)</f>
        <v>0</v>
      </c>
      <c r="J441">
        <f t="shared" si="97"/>
        <v>0</v>
      </c>
      <c r="K441">
        <f t="shared" si="98"/>
        <v>0</v>
      </c>
      <c r="L441">
        <f>MIN($F$11,K441)</f>
        <v>0</v>
      </c>
      <c r="M441">
        <f>ABS(L441-K441)</f>
        <v>0</v>
      </c>
      <c r="N441">
        <f>IFERROR(M441/G441,0)</f>
        <v>0</v>
      </c>
      <c r="O441">
        <f t="shared" si="99"/>
        <v>1</v>
      </c>
      <c r="P441">
        <f>IF(E441&gt;$F$6,VLOOKUP(E441-$F$6,E$17:G$558,3,FALSE),0)</f>
        <v>0</v>
      </c>
      <c r="Q441">
        <f>IF(E441&gt;$F$7,VLOOKUP(E441-$F$7,E$17:F$558,2,FALSE),0)</f>
        <v>5556052.1895635985</v>
      </c>
      <c r="R441">
        <f t="shared" si="104"/>
        <v>0</v>
      </c>
      <c r="S441">
        <f t="shared" si="100"/>
        <v>0</v>
      </c>
      <c r="T441">
        <f t="shared" si="101"/>
        <v>0</v>
      </c>
      <c r="U441">
        <f t="shared" si="105"/>
        <v>23642.592273581566</v>
      </c>
      <c r="V441">
        <f t="shared" si="106"/>
        <v>5532409.5972900186</v>
      </c>
      <c r="W441">
        <f t="shared" si="107"/>
        <v>5444931.1457723267</v>
      </c>
      <c r="X441">
        <f>$F$5-F441</f>
        <v>2443947.8104364015</v>
      </c>
      <c r="Y441">
        <f t="shared" si="102"/>
        <v>7976357.4077264182</v>
      </c>
      <c r="Z441">
        <f>Y441-F441-Q441</f>
        <v>-3135746.9714007787</v>
      </c>
      <c r="AA441">
        <f t="shared" si="110"/>
        <v>-0.39313019854943942</v>
      </c>
      <c r="AB441" t="e">
        <f>#REF!</f>
        <v>#REF!</v>
      </c>
      <c r="AC441">
        <f>$F$5-F441</f>
        <v>2443947.8104364015</v>
      </c>
      <c r="AD441" t="e">
        <f>AB441*P441</f>
        <v>#REF!</v>
      </c>
      <c r="AE441">
        <f>P441*$F$4*MAX(AA441,0)</f>
        <v>0</v>
      </c>
      <c r="AF441" s="1" t="e">
        <f>MAX(#REF!*AA441,0)</f>
        <v>#REF!</v>
      </c>
      <c r="AG441" t="e">
        <f t="shared" si="111"/>
        <v>#REF!</v>
      </c>
    </row>
    <row r="442" spans="4:33" x14ac:dyDescent="0.35">
      <c r="D442">
        <v>425</v>
      </c>
      <c r="E442">
        <f t="shared" si="103"/>
        <v>425</v>
      </c>
      <c r="F442">
        <f>F441+AE441</f>
        <v>5556052.1895635985</v>
      </c>
      <c r="G442">
        <f>F442-Q442</f>
        <v>0</v>
      </c>
      <c r="H442">
        <f t="shared" si="96"/>
        <v>0</v>
      </c>
      <c r="I442">
        <f>MAX(G442-P442,0)</f>
        <v>0</v>
      </c>
      <c r="J442">
        <f t="shared" si="97"/>
        <v>0</v>
      </c>
      <c r="K442">
        <f t="shared" si="98"/>
        <v>0</v>
      </c>
      <c r="L442">
        <f>MIN($F$11,K442)</f>
        <v>0</v>
      </c>
      <c r="M442">
        <f>ABS(L442-K442)</f>
        <v>0</v>
      </c>
      <c r="N442">
        <f>IFERROR(M442/G442,0)</f>
        <v>0</v>
      </c>
      <c r="O442">
        <f t="shared" si="99"/>
        <v>1</v>
      </c>
      <c r="P442">
        <f>IF(E442&gt;$F$6,VLOOKUP(E442-$F$6,E$17:G$558,3,FALSE),0)</f>
        <v>0</v>
      </c>
      <c r="Q442">
        <f>IF(E442&gt;$F$7,VLOOKUP(E442-$F$7,E$17:F$558,2,FALSE),0)</f>
        <v>5556052.1895635985</v>
      </c>
      <c r="R442">
        <f t="shared" si="104"/>
        <v>0</v>
      </c>
      <c r="S442">
        <f t="shared" si="100"/>
        <v>0</v>
      </c>
      <c r="T442">
        <f t="shared" si="101"/>
        <v>0</v>
      </c>
      <c r="U442">
        <f t="shared" si="105"/>
        <v>23642.592273581566</v>
      </c>
      <c r="V442">
        <f t="shared" si="106"/>
        <v>5532409.5972900186</v>
      </c>
      <c r="W442">
        <f t="shared" si="107"/>
        <v>5444931.1457723267</v>
      </c>
      <c r="X442">
        <f>$F$5-F442</f>
        <v>2443947.8104364015</v>
      </c>
      <c r="Y442">
        <f t="shared" si="102"/>
        <v>7976357.4077264182</v>
      </c>
      <c r="Z442">
        <f>Y442-F442-Q442</f>
        <v>-3135746.9714007787</v>
      </c>
      <c r="AA442">
        <f t="shared" si="110"/>
        <v>-0.39313019854943942</v>
      </c>
      <c r="AB442" t="e">
        <f>#REF!</f>
        <v>#REF!</v>
      </c>
      <c r="AC442">
        <f>$F$5-F442</f>
        <v>2443947.8104364015</v>
      </c>
      <c r="AD442" t="e">
        <f>AB442*P442</f>
        <v>#REF!</v>
      </c>
      <c r="AE442">
        <f>P442*$F$4*MAX(AA442,0)</f>
        <v>0</v>
      </c>
      <c r="AF442" s="1" t="e">
        <f>MAX(#REF!*AA442,0)</f>
        <v>#REF!</v>
      </c>
      <c r="AG442" t="e">
        <f t="shared" si="111"/>
        <v>#REF!</v>
      </c>
    </row>
    <row r="443" spans="4:33" x14ac:dyDescent="0.35">
      <c r="D443">
        <v>426</v>
      </c>
      <c r="E443">
        <f t="shared" si="103"/>
        <v>426</v>
      </c>
      <c r="F443">
        <f>F442+AE442</f>
        <v>5556052.1895635985</v>
      </c>
      <c r="G443">
        <f>F443-Q443</f>
        <v>0</v>
      </c>
      <c r="H443">
        <f t="shared" si="96"/>
        <v>0</v>
      </c>
      <c r="I443">
        <f>MAX(G443-P443,0)</f>
        <v>0</v>
      </c>
      <c r="J443">
        <f t="shared" si="97"/>
        <v>0</v>
      </c>
      <c r="K443">
        <f t="shared" si="98"/>
        <v>0</v>
      </c>
      <c r="L443">
        <f>MIN($F$11,K443)</f>
        <v>0</v>
      </c>
      <c r="M443">
        <f>ABS(L443-K443)</f>
        <v>0</v>
      </c>
      <c r="N443">
        <f>IFERROR(M443/G443,0)</f>
        <v>0</v>
      </c>
      <c r="O443">
        <f t="shared" si="99"/>
        <v>1</v>
      </c>
      <c r="P443">
        <f>IF(E443&gt;$F$6,VLOOKUP(E443-$F$6,E$17:G$558,3,FALSE),0)</f>
        <v>0</v>
      </c>
      <c r="Q443">
        <f>IF(E443&gt;$F$7,VLOOKUP(E443-$F$7,E$17:F$558,2,FALSE),0)</f>
        <v>5556052.1895635985</v>
      </c>
      <c r="R443">
        <f t="shared" si="104"/>
        <v>0</v>
      </c>
      <c r="S443">
        <f t="shared" si="100"/>
        <v>0</v>
      </c>
      <c r="T443">
        <f t="shared" si="101"/>
        <v>0</v>
      </c>
      <c r="U443">
        <f t="shared" si="105"/>
        <v>23642.592273581566</v>
      </c>
      <c r="V443">
        <f t="shared" si="106"/>
        <v>5532409.5972900186</v>
      </c>
      <c r="W443">
        <f t="shared" si="107"/>
        <v>5444931.1457723267</v>
      </c>
      <c r="X443">
        <f>$F$5-F443</f>
        <v>2443947.8104364015</v>
      </c>
      <c r="Y443">
        <f t="shared" si="102"/>
        <v>7976357.4077264182</v>
      </c>
      <c r="Z443">
        <f>Y443-F443-Q443</f>
        <v>-3135746.9714007787</v>
      </c>
      <c r="AA443">
        <f t="shared" si="110"/>
        <v>-0.39313019854943942</v>
      </c>
      <c r="AB443" t="e">
        <f>#REF!</f>
        <v>#REF!</v>
      </c>
      <c r="AC443">
        <f>$F$5-F443</f>
        <v>2443947.8104364015</v>
      </c>
      <c r="AD443" t="e">
        <f>AB443*P443</f>
        <v>#REF!</v>
      </c>
      <c r="AE443">
        <f>P443*$F$4*MAX(AA443,0)</f>
        <v>0</v>
      </c>
      <c r="AF443" s="1" t="e">
        <f>MAX(#REF!*AA443,0)</f>
        <v>#REF!</v>
      </c>
      <c r="AG443" t="e">
        <f t="shared" si="111"/>
        <v>#REF!</v>
      </c>
    </row>
    <row r="444" spans="4:33" x14ac:dyDescent="0.35">
      <c r="D444">
        <v>427</v>
      </c>
      <c r="E444">
        <f t="shared" si="103"/>
        <v>427</v>
      </c>
      <c r="F444">
        <f>F443+AE443</f>
        <v>5556052.1895635985</v>
      </c>
      <c r="G444">
        <f>F444-Q444</f>
        <v>0</v>
      </c>
      <c r="H444">
        <f t="shared" si="96"/>
        <v>0</v>
      </c>
      <c r="I444">
        <f>MAX(G444-P444,0)</f>
        <v>0</v>
      </c>
      <c r="J444">
        <f t="shared" si="97"/>
        <v>0</v>
      </c>
      <c r="K444">
        <f t="shared" si="98"/>
        <v>0</v>
      </c>
      <c r="L444">
        <f>MIN($F$11,K444)</f>
        <v>0</v>
      </c>
      <c r="M444">
        <f>ABS(L444-K444)</f>
        <v>0</v>
      </c>
      <c r="N444">
        <f>IFERROR(M444/G444,0)</f>
        <v>0</v>
      </c>
      <c r="O444">
        <f t="shared" si="99"/>
        <v>1</v>
      </c>
      <c r="P444">
        <f>IF(E444&gt;$F$6,VLOOKUP(E444-$F$6,E$17:G$558,3,FALSE),0)</f>
        <v>0</v>
      </c>
      <c r="Q444">
        <f>IF(E444&gt;$F$7,VLOOKUP(E444-$F$7,E$17:F$558,2,FALSE),0)</f>
        <v>5556052.1895635985</v>
      </c>
      <c r="R444">
        <f t="shared" si="104"/>
        <v>0</v>
      </c>
      <c r="S444">
        <f t="shared" si="100"/>
        <v>0</v>
      </c>
      <c r="T444">
        <f t="shared" si="101"/>
        <v>0</v>
      </c>
      <c r="U444">
        <f t="shared" si="105"/>
        <v>23642.592273581566</v>
      </c>
      <c r="V444">
        <f t="shared" si="106"/>
        <v>5532409.5972900186</v>
      </c>
      <c r="W444">
        <f t="shared" si="107"/>
        <v>5444931.1457723267</v>
      </c>
      <c r="X444">
        <f>$F$5-F444</f>
        <v>2443947.8104364015</v>
      </c>
      <c r="Y444">
        <f t="shared" si="102"/>
        <v>7976357.4077264182</v>
      </c>
      <c r="Z444">
        <f>Y444-F444-Q444</f>
        <v>-3135746.9714007787</v>
      </c>
      <c r="AA444">
        <f t="shared" si="110"/>
        <v>-0.39313019854943942</v>
      </c>
      <c r="AB444" t="e">
        <f>#REF!</f>
        <v>#REF!</v>
      </c>
      <c r="AC444">
        <f>$F$5-F444</f>
        <v>2443947.8104364015</v>
      </c>
      <c r="AD444" t="e">
        <f>AB444*P444</f>
        <v>#REF!</v>
      </c>
      <c r="AE444">
        <f>P444*$F$4*MAX(AA444,0)</f>
        <v>0</v>
      </c>
      <c r="AF444" s="1" t="e">
        <f>MAX(#REF!*AA444,0)</f>
        <v>#REF!</v>
      </c>
      <c r="AG444" t="e">
        <f t="shared" si="111"/>
        <v>#REF!</v>
      </c>
    </row>
    <row r="445" spans="4:33" x14ac:dyDescent="0.35">
      <c r="D445">
        <v>428</v>
      </c>
      <c r="E445">
        <f t="shared" si="103"/>
        <v>428</v>
      </c>
      <c r="F445">
        <f>F444+AE444</f>
        <v>5556052.1895635985</v>
      </c>
      <c r="G445">
        <f>F445-Q445</f>
        <v>0</v>
      </c>
      <c r="H445">
        <f t="shared" si="96"/>
        <v>0</v>
      </c>
      <c r="I445">
        <f>MAX(G445-P445,0)</f>
        <v>0</v>
      </c>
      <c r="J445">
        <f t="shared" si="97"/>
        <v>0</v>
      </c>
      <c r="K445">
        <f t="shared" si="98"/>
        <v>0</v>
      </c>
      <c r="L445">
        <f>MIN($F$11,K445)</f>
        <v>0</v>
      </c>
      <c r="M445">
        <f>ABS(L445-K445)</f>
        <v>0</v>
      </c>
      <c r="N445">
        <f>IFERROR(M445/G445,0)</f>
        <v>0</v>
      </c>
      <c r="O445">
        <f t="shared" si="99"/>
        <v>1</v>
      </c>
      <c r="P445">
        <f>IF(E445&gt;$F$6,VLOOKUP(E445-$F$6,E$17:G$558,3,FALSE),0)</f>
        <v>0</v>
      </c>
      <c r="Q445">
        <f>IF(E445&gt;$F$7,VLOOKUP(E445-$F$7,E$17:F$558,2,FALSE),0)</f>
        <v>5556052.1895635985</v>
      </c>
      <c r="R445">
        <f t="shared" si="104"/>
        <v>0</v>
      </c>
      <c r="S445">
        <f t="shared" si="100"/>
        <v>0</v>
      </c>
      <c r="T445">
        <f t="shared" si="101"/>
        <v>0</v>
      </c>
      <c r="U445">
        <f t="shared" si="105"/>
        <v>23642.592273581566</v>
      </c>
      <c r="V445">
        <f t="shared" si="106"/>
        <v>5532409.5972900186</v>
      </c>
      <c r="W445">
        <f t="shared" si="107"/>
        <v>5444931.1457723267</v>
      </c>
      <c r="X445">
        <f>$F$5-F445</f>
        <v>2443947.8104364015</v>
      </c>
      <c r="Y445">
        <f t="shared" si="102"/>
        <v>7976357.4077264182</v>
      </c>
      <c r="Z445">
        <f>Y445-F445-Q445</f>
        <v>-3135746.9714007787</v>
      </c>
      <c r="AA445">
        <f t="shared" si="110"/>
        <v>-0.39313019854943942</v>
      </c>
      <c r="AB445" t="e">
        <f>#REF!</f>
        <v>#REF!</v>
      </c>
      <c r="AC445">
        <f>$F$5-F445</f>
        <v>2443947.8104364015</v>
      </c>
      <c r="AD445" t="e">
        <f>AB445*P445</f>
        <v>#REF!</v>
      </c>
      <c r="AE445">
        <f>P445*$F$4*MAX(AA445,0)</f>
        <v>0</v>
      </c>
      <c r="AF445" s="1" t="e">
        <f>MAX(#REF!*AA445,0)</f>
        <v>#REF!</v>
      </c>
      <c r="AG445" t="e">
        <f t="shared" si="111"/>
        <v>#REF!</v>
      </c>
    </row>
    <row r="446" spans="4:33" x14ac:dyDescent="0.35">
      <c r="D446">
        <v>429</v>
      </c>
      <c r="E446">
        <f t="shared" si="103"/>
        <v>429</v>
      </c>
      <c r="F446">
        <f>F445+AE445</f>
        <v>5556052.1895635985</v>
      </c>
      <c r="G446">
        <f>F446-Q446</f>
        <v>0</v>
      </c>
      <c r="H446">
        <f t="shared" si="96"/>
        <v>0</v>
      </c>
      <c r="I446">
        <f>MAX(G446-P446,0)</f>
        <v>0</v>
      </c>
      <c r="J446">
        <f t="shared" si="97"/>
        <v>0</v>
      </c>
      <c r="K446">
        <f t="shared" si="98"/>
        <v>0</v>
      </c>
      <c r="L446">
        <f>MIN($F$11,K446)</f>
        <v>0</v>
      </c>
      <c r="M446">
        <f>ABS(L446-K446)</f>
        <v>0</v>
      </c>
      <c r="N446">
        <f>IFERROR(M446/G446,0)</f>
        <v>0</v>
      </c>
      <c r="O446">
        <f t="shared" si="99"/>
        <v>1</v>
      </c>
      <c r="P446">
        <f>IF(E446&gt;$F$6,VLOOKUP(E446-$F$6,E$17:G$558,3,FALSE),0)</f>
        <v>0</v>
      </c>
      <c r="Q446">
        <f>IF(E446&gt;$F$7,VLOOKUP(E446-$F$7,E$17:F$558,2,FALSE),0)</f>
        <v>5556052.1895635985</v>
      </c>
      <c r="R446">
        <f t="shared" si="104"/>
        <v>0</v>
      </c>
      <c r="S446">
        <f t="shared" si="100"/>
        <v>0</v>
      </c>
      <c r="T446">
        <f t="shared" si="101"/>
        <v>0</v>
      </c>
      <c r="U446">
        <f t="shared" si="105"/>
        <v>23642.592273581566</v>
      </c>
      <c r="V446">
        <f t="shared" si="106"/>
        <v>5532409.5972900186</v>
      </c>
      <c r="W446">
        <f t="shared" si="107"/>
        <v>5444931.1457723267</v>
      </c>
      <c r="X446">
        <f>$F$5-F446</f>
        <v>2443947.8104364015</v>
      </c>
      <c r="Y446">
        <f t="shared" si="102"/>
        <v>7976357.4077264182</v>
      </c>
      <c r="Z446">
        <f>Y446-F446-Q446</f>
        <v>-3135746.9714007787</v>
      </c>
      <c r="AA446">
        <f t="shared" si="110"/>
        <v>-0.39313019854943942</v>
      </c>
      <c r="AB446" t="e">
        <f>#REF!</f>
        <v>#REF!</v>
      </c>
      <c r="AC446">
        <f>$F$5-F446</f>
        <v>2443947.8104364015</v>
      </c>
      <c r="AD446" t="e">
        <f>AB446*P446</f>
        <v>#REF!</v>
      </c>
      <c r="AE446">
        <f>P446*$F$4*MAX(AA446,0)</f>
        <v>0</v>
      </c>
      <c r="AF446" s="1" t="e">
        <f>MAX(#REF!*AA446,0)</f>
        <v>#REF!</v>
      </c>
      <c r="AG446" t="e">
        <f t="shared" si="111"/>
        <v>#REF!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2020-03-23T22:44:16Z</dcterms:modified>
</cp:coreProperties>
</file>