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 Sala\Dropbox\EDUREV_2018_486\Review_2\"/>
    </mc:Choice>
  </mc:AlternateContent>
  <bookViews>
    <workbookView xWindow="-120" yWindow="-120" windowWidth="29040" windowHeight="15840" tabRatio="602"/>
  </bookViews>
  <sheets>
    <sheet name="Calculator" sheetId="1" r:id="rId1"/>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M2" i="1" l="1"/>
  <c r="AL2" i="1"/>
  <c r="AI2" i="1"/>
  <c r="AG2" i="1"/>
  <c r="AF2" i="1"/>
  <c r="X3" i="1" l="1"/>
  <c r="U3" i="1" s="1"/>
  <c r="X4" i="1"/>
  <c r="AE4" i="1" s="1"/>
  <c r="AF4" i="1" s="1"/>
  <c r="X5" i="1"/>
  <c r="AJ5" i="1" s="1"/>
  <c r="X6" i="1"/>
  <c r="U6" i="1" s="1"/>
  <c r="X7" i="1"/>
  <c r="U7" i="1" s="1"/>
  <c r="X8" i="1"/>
  <c r="U8" i="1" s="1"/>
  <c r="X9" i="1"/>
  <c r="U9" i="1" s="1"/>
  <c r="X10" i="1"/>
  <c r="U10" i="1" s="1"/>
  <c r="X11" i="1"/>
  <c r="U11" i="1" s="1"/>
  <c r="X12" i="1"/>
  <c r="U12" i="1" s="1"/>
  <c r="X13" i="1"/>
  <c r="U13" i="1" s="1"/>
  <c r="X14" i="1"/>
  <c r="U14" i="1" s="1"/>
  <c r="X15" i="1"/>
  <c r="U15" i="1" s="1"/>
  <c r="X16" i="1"/>
  <c r="U16" i="1" s="1"/>
  <c r="X17" i="1"/>
  <c r="U17" i="1" s="1"/>
  <c r="X18" i="1"/>
  <c r="X19" i="1"/>
  <c r="X20" i="1"/>
  <c r="X21" i="1"/>
  <c r="X22" i="1"/>
  <c r="X23" i="1"/>
  <c r="X24" i="1"/>
  <c r="X25" i="1"/>
  <c r="X26" i="1"/>
  <c r="AK26" i="1" s="1"/>
  <c r="X27" i="1"/>
  <c r="X28" i="1"/>
  <c r="X29" i="1"/>
  <c r="X30" i="1"/>
  <c r="U30" i="1" s="1"/>
  <c r="X31" i="1"/>
  <c r="U31" i="1" s="1"/>
  <c r="X32" i="1"/>
  <c r="U32" i="1" s="1"/>
  <c r="X33" i="1"/>
  <c r="U33" i="1" s="1"/>
  <c r="X34" i="1"/>
  <c r="X35" i="1"/>
  <c r="U35" i="1" s="1"/>
  <c r="X36" i="1"/>
  <c r="U36" i="1" s="1"/>
  <c r="X37" i="1"/>
  <c r="U37" i="1" s="1"/>
  <c r="X38" i="1"/>
  <c r="AE38" i="1" s="1"/>
  <c r="AF38" i="1" s="1"/>
  <c r="X39" i="1"/>
  <c r="X40" i="1"/>
  <c r="X41" i="1"/>
  <c r="X42" i="1"/>
  <c r="U42" i="1" s="1"/>
  <c r="X43" i="1"/>
  <c r="U43" i="1" s="1"/>
  <c r="X44" i="1"/>
  <c r="U44" i="1" s="1"/>
  <c r="X45" i="1"/>
  <c r="U45" i="1" s="1"/>
  <c r="X46" i="1"/>
  <c r="U46" i="1" s="1"/>
  <c r="X47" i="1"/>
  <c r="U47" i="1" s="1"/>
  <c r="X48" i="1"/>
  <c r="U48" i="1" s="1"/>
  <c r="X49" i="1"/>
  <c r="X50" i="1"/>
  <c r="U50" i="1" s="1"/>
  <c r="X51" i="1"/>
  <c r="U51" i="1" s="1"/>
  <c r="X52" i="1"/>
  <c r="U52" i="1" s="1"/>
  <c r="X53" i="1"/>
  <c r="U53" i="1" s="1"/>
  <c r="X54" i="1"/>
  <c r="U54" i="1" s="1"/>
  <c r="X55" i="1"/>
  <c r="U55" i="1" s="1"/>
  <c r="X56" i="1"/>
  <c r="U56" i="1" s="1"/>
  <c r="X57" i="1"/>
  <c r="U57" i="1" s="1"/>
  <c r="X58" i="1"/>
  <c r="U58" i="1" s="1"/>
  <c r="X59" i="1"/>
  <c r="U59" i="1" s="1"/>
  <c r="X60" i="1"/>
  <c r="X61" i="1"/>
  <c r="X62" i="1"/>
  <c r="X63" i="1"/>
  <c r="U63" i="1" s="1"/>
  <c r="X64" i="1"/>
  <c r="X65" i="1"/>
  <c r="U65" i="1" s="1"/>
  <c r="X66" i="1"/>
  <c r="U66" i="1" s="1"/>
  <c r="X67" i="1"/>
  <c r="U67" i="1" s="1"/>
  <c r="X68" i="1"/>
  <c r="X69" i="1"/>
  <c r="U69" i="1" s="1"/>
  <c r="X70" i="1"/>
  <c r="U70" i="1" s="1"/>
  <c r="X71" i="1"/>
  <c r="U71" i="1" s="1"/>
  <c r="X72" i="1"/>
  <c r="U72" i="1" s="1"/>
  <c r="X73" i="1"/>
  <c r="U73" i="1" s="1"/>
  <c r="X74" i="1"/>
  <c r="U74" i="1" s="1"/>
  <c r="X75" i="1"/>
  <c r="U75" i="1" s="1"/>
  <c r="X76" i="1"/>
  <c r="U76" i="1" s="1"/>
  <c r="X77" i="1"/>
  <c r="U77" i="1" s="1"/>
  <c r="X78" i="1"/>
  <c r="U78" i="1" s="1"/>
  <c r="X79" i="1"/>
  <c r="U79" i="1" s="1"/>
  <c r="X80" i="1"/>
  <c r="U80" i="1" s="1"/>
  <c r="X81" i="1"/>
  <c r="U81" i="1" s="1"/>
  <c r="X82" i="1"/>
  <c r="U82" i="1" s="1"/>
  <c r="X83" i="1"/>
  <c r="U83" i="1" s="1"/>
  <c r="X84" i="1"/>
  <c r="U84" i="1" s="1"/>
  <c r="X85" i="1"/>
  <c r="U85" i="1" s="1"/>
  <c r="X86" i="1"/>
  <c r="U86" i="1" s="1"/>
  <c r="X87" i="1"/>
  <c r="U87" i="1" s="1"/>
  <c r="X88" i="1"/>
  <c r="U88" i="1" s="1"/>
  <c r="X89" i="1"/>
  <c r="U89" i="1" s="1"/>
  <c r="X90" i="1"/>
  <c r="X91" i="1"/>
  <c r="U91" i="1" s="1"/>
  <c r="X92" i="1"/>
  <c r="U92" i="1" s="1"/>
  <c r="X93" i="1"/>
  <c r="U93" i="1" s="1"/>
  <c r="X94" i="1"/>
  <c r="U94" i="1" s="1"/>
  <c r="X95" i="1"/>
  <c r="U95" i="1" s="1"/>
  <c r="X96" i="1"/>
  <c r="U96" i="1" s="1"/>
  <c r="X97" i="1"/>
  <c r="U97" i="1" s="1"/>
  <c r="X98" i="1"/>
  <c r="U98" i="1" s="1"/>
  <c r="X99" i="1"/>
  <c r="U99" i="1" s="1"/>
  <c r="X100" i="1"/>
  <c r="U100" i="1" s="1"/>
  <c r="X101" i="1"/>
  <c r="U101" i="1" s="1"/>
  <c r="X102" i="1"/>
  <c r="U102" i="1" s="1"/>
  <c r="X103" i="1"/>
  <c r="U103" i="1" s="1"/>
  <c r="X104" i="1"/>
  <c r="U104" i="1" s="1"/>
  <c r="X105" i="1"/>
  <c r="U105" i="1" s="1"/>
  <c r="X106" i="1"/>
  <c r="U106" i="1" s="1"/>
  <c r="X107" i="1"/>
  <c r="U107" i="1" s="1"/>
  <c r="X108" i="1"/>
  <c r="U108" i="1" s="1"/>
  <c r="X109" i="1"/>
  <c r="U109" i="1" s="1"/>
  <c r="X110" i="1"/>
  <c r="U110" i="1" s="1"/>
  <c r="X111" i="1"/>
  <c r="U111" i="1" s="1"/>
  <c r="X112" i="1"/>
  <c r="U112" i="1" s="1"/>
  <c r="X113" i="1"/>
  <c r="X114" i="1"/>
  <c r="U114" i="1" s="1"/>
  <c r="X115" i="1"/>
  <c r="U115" i="1" s="1"/>
  <c r="X116" i="1"/>
  <c r="U116" i="1" s="1"/>
  <c r="X117" i="1"/>
  <c r="X118" i="1"/>
  <c r="X119" i="1"/>
  <c r="X120" i="1"/>
  <c r="X121" i="1"/>
  <c r="X122" i="1"/>
  <c r="X123" i="1"/>
  <c r="X124" i="1"/>
  <c r="X125" i="1"/>
  <c r="X126" i="1"/>
  <c r="AK126" i="1" s="1"/>
  <c r="X127" i="1"/>
  <c r="X128" i="1"/>
  <c r="X129" i="1"/>
  <c r="X130" i="1"/>
  <c r="X131" i="1"/>
  <c r="X132" i="1"/>
  <c r="X133" i="1"/>
  <c r="U133" i="1" s="1"/>
  <c r="X134" i="1"/>
  <c r="U134" i="1" s="1"/>
  <c r="X135" i="1"/>
  <c r="U135" i="1" s="1"/>
  <c r="X136" i="1"/>
  <c r="U136" i="1" s="1"/>
  <c r="X137" i="1"/>
  <c r="U137" i="1" s="1"/>
  <c r="X138" i="1"/>
  <c r="U138" i="1" s="1"/>
  <c r="X139" i="1"/>
  <c r="U139" i="1" s="1"/>
  <c r="X140" i="1"/>
  <c r="U140" i="1" s="1"/>
  <c r="X141" i="1"/>
  <c r="U141" i="1" s="1"/>
  <c r="X142" i="1"/>
  <c r="U142" i="1" s="1"/>
  <c r="X143" i="1"/>
  <c r="U143" i="1" s="1"/>
  <c r="X144" i="1"/>
  <c r="U144" i="1" s="1"/>
  <c r="X145" i="1"/>
  <c r="X146" i="1"/>
  <c r="X147" i="1"/>
  <c r="X148" i="1"/>
  <c r="AE148" i="1" s="1"/>
  <c r="AH148" i="1" s="1"/>
  <c r="X149" i="1"/>
  <c r="X150" i="1"/>
  <c r="X151" i="1"/>
  <c r="X152" i="1"/>
  <c r="AE152" i="1" s="1"/>
  <c r="X153" i="1"/>
  <c r="X154" i="1"/>
  <c r="X155" i="1"/>
  <c r="AJ155" i="1" s="1"/>
  <c r="X156" i="1"/>
  <c r="X157" i="1"/>
  <c r="X158" i="1"/>
  <c r="X159" i="1"/>
  <c r="X160" i="1"/>
  <c r="X161" i="1"/>
  <c r="X162" i="1"/>
  <c r="X163" i="1"/>
  <c r="X164" i="1"/>
  <c r="X165" i="1"/>
  <c r="X166" i="1"/>
  <c r="X167" i="1"/>
  <c r="X168" i="1"/>
  <c r="X169" i="1"/>
  <c r="AE169" i="1" s="1"/>
  <c r="X170" i="1"/>
  <c r="X171" i="1"/>
  <c r="X172" i="1"/>
  <c r="AE172" i="1" s="1"/>
  <c r="AH172" i="1" s="1"/>
  <c r="X173" i="1"/>
  <c r="AK173" i="1" s="1"/>
  <c r="X174" i="1"/>
  <c r="X175" i="1"/>
  <c r="X176" i="1"/>
  <c r="X177" i="1"/>
  <c r="X178" i="1"/>
  <c r="X179" i="1"/>
  <c r="X180" i="1"/>
  <c r="X181" i="1"/>
  <c r="X182" i="1"/>
  <c r="X183" i="1"/>
  <c r="X184" i="1"/>
  <c r="X185" i="1"/>
  <c r="AK185" i="1" s="1"/>
  <c r="X186" i="1"/>
  <c r="X187" i="1"/>
  <c r="AE187" i="1" s="1"/>
  <c r="X188" i="1"/>
  <c r="X189" i="1"/>
  <c r="X190" i="1"/>
  <c r="X191" i="1"/>
  <c r="X192" i="1"/>
  <c r="X193" i="1"/>
  <c r="X194" i="1"/>
  <c r="X195" i="1"/>
  <c r="X196" i="1"/>
  <c r="X197" i="1"/>
  <c r="X198" i="1"/>
  <c r="X199" i="1"/>
  <c r="X200" i="1"/>
  <c r="X201" i="1"/>
  <c r="X202" i="1"/>
  <c r="AK202" i="1" s="1"/>
  <c r="X203" i="1"/>
  <c r="X204" i="1"/>
  <c r="X205" i="1"/>
  <c r="X206" i="1"/>
  <c r="X207" i="1"/>
  <c r="X208" i="1"/>
  <c r="X209" i="1"/>
  <c r="X210" i="1"/>
  <c r="X211" i="1"/>
  <c r="AE211" i="1" s="1"/>
  <c r="X212" i="1"/>
  <c r="AJ212" i="1" s="1"/>
  <c r="X213" i="1"/>
  <c r="X214" i="1"/>
  <c r="AE214" i="1" s="1"/>
  <c r="AF214" i="1" s="1"/>
  <c r="X215" i="1"/>
  <c r="X216" i="1"/>
  <c r="U216" i="1" s="1"/>
  <c r="X217" i="1"/>
  <c r="U217" i="1" s="1"/>
  <c r="X218" i="1"/>
  <c r="U218" i="1" s="1"/>
  <c r="X219" i="1"/>
  <c r="U219" i="1" s="1"/>
  <c r="X220" i="1"/>
  <c r="U220" i="1" s="1"/>
  <c r="X221" i="1"/>
  <c r="U221" i="1" s="1"/>
  <c r="X222" i="1"/>
  <c r="U222" i="1" s="1"/>
  <c r="X223" i="1"/>
  <c r="U223" i="1" s="1"/>
  <c r="X224" i="1"/>
  <c r="X225" i="1"/>
  <c r="U225" i="1" s="1"/>
  <c r="X226" i="1"/>
  <c r="U226" i="1" s="1"/>
  <c r="X227" i="1"/>
  <c r="X228" i="1"/>
  <c r="U228" i="1" s="1"/>
  <c r="X229" i="1"/>
  <c r="U229" i="1" s="1"/>
  <c r="X230" i="1"/>
  <c r="U230" i="1" s="1"/>
  <c r="X231" i="1"/>
  <c r="U231" i="1" s="1"/>
  <c r="X232" i="1"/>
  <c r="U232" i="1" s="1"/>
  <c r="X233" i="1"/>
  <c r="U233" i="1" s="1"/>
  <c r="X234" i="1"/>
  <c r="X235" i="1"/>
  <c r="X236" i="1"/>
  <c r="U236" i="1" s="1"/>
  <c r="X237" i="1"/>
  <c r="U237" i="1" s="1"/>
  <c r="X238" i="1"/>
  <c r="X239" i="1"/>
  <c r="X240" i="1"/>
  <c r="X241" i="1"/>
  <c r="X242" i="1"/>
  <c r="X243" i="1"/>
  <c r="X244" i="1"/>
  <c r="AK244" i="1" s="1"/>
  <c r="X245" i="1"/>
  <c r="AE245" i="1" s="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AJ271" i="1" s="1"/>
  <c r="X272" i="1"/>
  <c r="AE272" i="1" s="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AK297" i="1" s="1"/>
  <c r="X298" i="1"/>
  <c r="AE298" i="1" s="1"/>
  <c r="X299" i="1"/>
  <c r="AE299" i="1" s="1"/>
  <c r="X300" i="1"/>
  <c r="AE300" i="1" s="1"/>
  <c r="X301" i="1"/>
  <c r="AJ301" i="1" s="1"/>
  <c r="X302" i="1"/>
  <c r="AE302" i="1" s="1"/>
  <c r="X303" i="1"/>
  <c r="AE303" i="1" s="1"/>
  <c r="AF303" i="1" s="1"/>
  <c r="X304" i="1"/>
  <c r="X305" i="1"/>
  <c r="X306" i="1"/>
  <c r="X307" i="1"/>
  <c r="X308" i="1"/>
  <c r="X309" i="1"/>
  <c r="X310" i="1"/>
  <c r="X311" i="1"/>
  <c r="X312" i="1"/>
  <c r="AE312" i="1" s="1"/>
  <c r="X313" i="1"/>
  <c r="AJ313" i="1" s="1"/>
  <c r="X314" i="1"/>
  <c r="AE314" i="1" s="1"/>
  <c r="AF314" i="1" s="1"/>
  <c r="X315" i="1"/>
  <c r="AE315" i="1" s="1"/>
  <c r="X316" i="1"/>
  <c r="X317" i="1"/>
  <c r="AJ34" i="1" l="1"/>
  <c r="U34" i="1"/>
  <c r="AJ265" i="1"/>
  <c r="U265" i="1"/>
  <c r="AE304" i="1"/>
  <c r="AF304" i="1" s="1"/>
  <c r="U304" i="1"/>
  <c r="AE296" i="1"/>
  <c r="AF296" i="1" s="1"/>
  <c r="U296" i="1"/>
  <c r="AJ288" i="1"/>
  <c r="U288" i="1"/>
  <c r="AE280" i="1"/>
  <c r="AF280" i="1" s="1"/>
  <c r="U280" i="1"/>
  <c r="AE264" i="1"/>
  <c r="AH264" i="1" s="1"/>
  <c r="U264" i="1"/>
  <c r="AJ256" i="1"/>
  <c r="U256" i="1"/>
  <c r="AE248" i="1"/>
  <c r="AH248" i="1" s="1"/>
  <c r="U248" i="1"/>
  <c r="AE240" i="1"/>
  <c r="AH240" i="1" s="1"/>
  <c r="U240" i="1"/>
  <c r="AJ224" i="1"/>
  <c r="U224" i="1"/>
  <c r="AK64" i="1"/>
  <c r="U64" i="1"/>
  <c r="AE290" i="1"/>
  <c r="AH290" i="1" s="1"/>
  <c r="U290" i="1"/>
  <c r="AE258" i="1"/>
  <c r="AF258" i="1" s="1"/>
  <c r="U258" i="1"/>
  <c r="AE242" i="1"/>
  <c r="U242" i="1"/>
  <c r="AE305" i="1"/>
  <c r="AF305" i="1" s="1"/>
  <c r="U305" i="1"/>
  <c r="AE281" i="1"/>
  <c r="AF281" i="1" s="1"/>
  <c r="U281" i="1"/>
  <c r="AE257" i="1"/>
  <c r="AH257" i="1" s="1"/>
  <c r="U257" i="1"/>
  <c r="AK249" i="1"/>
  <c r="U249" i="1"/>
  <c r="AE113" i="1"/>
  <c r="AF113" i="1" s="1"/>
  <c r="U113" i="1"/>
  <c r="AE295" i="1"/>
  <c r="AH295" i="1" s="1"/>
  <c r="U295" i="1"/>
  <c r="AE287" i="1"/>
  <c r="AF287" i="1" s="1"/>
  <c r="U287" i="1"/>
  <c r="AE279" i="1"/>
  <c r="AF279" i="1" s="1"/>
  <c r="U279" i="1"/>
  <c r="AG279" i="1" s="1"/>
  <c r="AJ263" i="1"/>
  <c r="U263" i="1"/>
  <c r="AE255" i="1"/>
  <c r="AF255" i="1" s="1"/>
  <c r="U255" i="1"/>
  <c r="AE247" i="1"/>
  <c r="AH247" i="1" s="1"/>
  <c r="U247" i="1"/>
  <c r="AJ239" i="1"/>
  <c r="U239" i="1"/>
  <c r="AJ215" i="1"/>
  <c r="U215" i="1"/>
  <c r="AE289" i="1"/>
  <c r="AH289" i="1" s="1"/>
  <c r="U289" i="1"/>
  <c r="AK311" i="1"/>
  <c r="U311" i="1"/>
  <c r="AE310" i="1"/>
  <c r="U310" i="1"/>
  <c r="AJ286" i="1"/>
  <c r="U286" i="1"/>
  <c r="AE270" i="1"/>
  <c r="AF270" i="1" s="1"/>
  <c r="U270" i="1"/>
  <c r="AE254" i="1"/>
  <c r="AF254" i="1" s="1"/>
  <c r="U254" i="1"/>
  <c r="AE238" i="1"/>
  <c r="AH238" i="1" s="1"/>
  <c r="U238" i="1"/>
  <c r="AE282" i="1"/>
  <c r="AH282" i="1" s="1"/>
  <c r="U282" i="1"/>
  <c r="AK90" i="1"/>
  <c r="U90" i="1"/>
  <c r="AJ273" i="1"/>
  <c r="U273" i="1"/>
  <c r="AJ241" i="1"/>
  <c r="U241" i="1"/>
  <c r="AK49" i="1"/>
  <c r="U49" i="1"/>
  <c r="AE294" i="1"/>
  <c r="AF294" i="1" s="1"/>
  <c r="U294" i="1"/>
  <c r="AE278" i="1"/>
  <c r="AF278" i="1" s="1"/>
  <c r="U278" i="1"/>
  <c r="AE262" i="1"/>
  <c r="U262" i="1"/>
  <c r="AJ246" i="1"/>
  <c r="U246" i="1"/>
  <c r="AE317" i="1"/>
  <c r="AH317" i="1" s="1"/>
  <c r="U317" i="1"/>
  <c r="AK309" i="1"/>
  <c r="U309" i="1"/>
  <c r="AE293" i="1"/>
  <c r="AF293" i="1" s="1"/>
  <c r="U293" i="1"/>
  <c r="AE285" i="1"/>
  <c r="AF285" i="1" s="1"/>
  <c r="U285" i="1"/>
  <c r="AJ277" i="1"/>
  <c r="U277" i="1"/>
  <c r="AJ269" i="1"/>
  <c r="U269" i="1"/>
  <c r="AJ261" i="1"/>
  <c r="U261" i="1"/>
  <c r="AE253" i="1"/>
  <c r="AH253" i="1" s="1"/>
  <c r="U253" i="1"/>
  <c r="AJ306" i="1"/>
  <c r="U306" i="1"/>
  <c r="AE266" i="1"/>
  <c r="AH266" i="1" s="1"/>
  <c r="U266" i="1"/>
  <c r="AE250" i="1"/>
  <c r="AH250" i="1" s="1"/>
  <c r="U250" i="1"/>
  <c r="AK316" i="1"/>
  <c r="U316" i="1"/>
  <c r="AJ308" i="1"/>
  <c r="U308" i="1"/>
  <c r="AE292" i="1"/>
  <c r="AF292" i="1" s="1"/>
  <c r="U292" i="1"/>
  <c r="AE276" i="1"/>
  <c r="AH276" i="1" s="1"/>
  <c r="U276" i="1"/>
  <c r="AE260" i="1"/>
  <c r="AH260" i="1" s="1"/>
  <c r="U260" i="1"/>
  <c r="AE252" i="1"/>
  <c r="AF252" i="1" s="1"/>
  <c r="U252" i="1"/>
  <c r="AE68" i="1"/>
  <c r="AH68" i="1" s="1"/>
  <c r="U68" i="1"/>
  <c r="AK60" i="1"/>
  <c r="U60" i="1"/>
  <c r="AE274" i="1"/>
  <c r="AF274" i="1" s="1"/>
  <c r="U274" i="1"/>
  <c r="AE234" i="1"/>
  <c r="AH234" i="1" s="1"/>
  <c r="U234" i="1"/>
  <c r="AK284" i="1"/>
  <c r="U284" i="1"/>
  <c r="AE268" i="1"/>
  <c r="AH268" i="1" s="1"/>
  <c r="U268" i="1"/>
  <c r="AE307" i="1"/>
  <c r="AF307" i="1" s="1"/>
  <c r="U307" i="1"/>
  <c r="AE291" i="1"/>
  <c r="AF291" i="1" s="1"/>
  <c r="U291" i="1"/>
  <c r="AE283" i="1"/>
  <c r="AF283" i="1" s="1"/>
  <c r="U283" i="1"/>
  <c r="AJ275" i="1"/>
  <c r="U275" i="1"/>
  <c r="AJ267" i="1"/>
  <c r="U267" i="1"/>
  <c r="AJ259" i="1"/>
  <c r="U259" i="1"/>
  <c r="AE251" i="1"/>
  <c r="AH251" i="1" s="1"/>
  <c r="U251" i="1"/>
  <c r="AJ243" i="1"/>
  <c r="U243" i="1"/>
  <c r="AK235" i="1"/>
  <c r="U235" i="1"/>
  <c r="AK227" i="1"/>
  <c r="U227" i="1"/>
  <c r="AJ3" i="1"/>
  <c r="AG303" i="1"/>
  <c r="AI303" i="1" s="1"/>
  <c r="AG214" i="1"/>
  <c r="AI214" i="1" s="1"/>
  <c r="AG38" i="1"/>
  <c r="AI38" i="1" s="1"/>
  <c r="AG4" i="1"/>
  <c r="AI4" i="1" s="1"/>
  <c r="AG314" i="1"/>
  <c r="AK314" i="1"/>
  <c r="AE277" i="1"/>
  <c r="AF277" i="1" s="1"/>
  <c r="AK252" i="1"/>
  <c r="AE313" i="1"/>
  <c r="AF313" i="1" s="1"/>
  <c r="AK295" i="1"/>
  <c r="AE275" i="1"/>
  <c r="AF275" i="1" s="1"/>
  <c r="AJ249" i="1"/>
  <c r="AJ311" i="1"/>
  <c r="AK293" i="1"/>
  <c r="AE273" i="1"/>
  <c r="AF273" i="1" s="1"/>
  <c r="AK247" i="1"/>
  <c r="AJ309" i="1"/>
  <c r="AK291" i="1"/>
  <c r="AE271" i="1"/>
  <c r="AH271" i="1" s="1"/>
  <c r="AJ244" i="1"/>
  <c r="AM244" i="1" s="1"/>
  <c r="AJ297" i="1"/>
  <c r="AM297" i="1" s="1"/>
  <c r="AE308" i="1"/>
  <c r="AF308" i="1" s="1"/>
  <c r="AK289" i="1"/>
  <c r="AE269" i="1"/>
  <c r="AF269" i="1" s="1"/>
  <c r="AE243" i="1"/>
  <c r="AF243" i="1" s="1"/>
  <c r="AK302" i="1"/>
  <c r="AJ284" i="1"/>
  <c r="AE267" i="1"/>
  <c r="AF267" i="1" s="1"/>
  <c r="AE241" i="1"/>
  <c r="AF241" i="1" s="1"/>
  <c r="AE301" i="1"/>
  <c r="AF301" i="1" s="1"/>
  <c r="AK282" i="1"/>
  <c r="AE265" i="1"/>
  <c r="AF265" i="1" s="1"/>
  <c r="AJ316" i="1"/>
  <c r="AK299" i="1"/>
  <c r="AK278" i="1"/>
  <c r="AK254" i="1"/>
  <c r="AF289" i="1"/>
  <c r="AF169" i="1"/>
  <c r="AH169" i="1"/>
  <c r="AF312" i="1"/>
  <c r="AH312" i="1"/>
  <c r="AH287" i="1"/>
  <c r="AH255" i="1"/>
  <c r="AH310" i="1"/>
  <c r="AF310" i="1"/>
  <c r="AH302" i="1"/>
  <c r="AF302" i="1"/>
  <c r="AH270" i="1"/>
  <c r="AF262" i="1"/>
  <c r="AH262" i="1"/>
  <c r="AF238" i="1"/>
  <c r="AF245" i="1"/>
  <c r="AH245" i="1"/>
  <c r="AF276" i="1"/>
  <c r="AF300" i="1"/>
  <c r="AH300" i="1"/>
  <c r="AF211" i="1"/>
  <c r="AH211" i="1"/>
  <c r="AF187" i="1"/>
  <c r="AH187" i="1"/>
  <c r="AH298" i="1"/>
  <c r="AF298" i="1"/>
  <c r="AF290" i="1"/>
  <c r="AF242" i="1"/>
  <c r="AH242" i="1"/>
  <c r="AJ192" i="1"/>
  <c r="AK192" i="1"/>
  <c r="AJ136" i="1"/>
  <c r="AE136" i="1"/>
  <c r="AF136" i="1" s="1"/>
  <c r="AK136" i="1"/>
  <c r="AJ88" i="1"/>
  <c r="AE88" i="1"/>
  <c r="AK88" i="1"/>
  <c r="AK48" i="1"/>
  <c r="AE48" i="1"/>
  <c r="AJ48" i="1"/>
  <c r="AE231" i="1"/>
  <c r="AJ231" i="1"/>
  <c r="AK231" i="1"/>
  <c r="AJ223" i="1"/>
  <c r="AK223" i="1"/>
  <c r="AK215" i="1"/>
  <c r="AE215" i="1"/>
  <c r="AK207" i="1"/>
  <c r="AE207" i="1"/>
  <c r="AJ199" i="1"/>
  <c r="AK199" i="1"/>
  <c r="AE199" i="1"/>
  <c r="AE191" i="1"/>
  <c r="AJ191" i="1"/>
  <c r="AK191" i="1"/>
  <c r="AE183" i="1"/>
  <c r="AJ183" i="1"/>
  <c r="AJ175" i="1"/>
  <c r="AK175" i="1"/>
  <c r="AE175" i="1"/>
  <c r="AJ167" i="1"/>
  <c r="AK167" i="1"/>
  <c r="AE159" i="1"/>
  <c r="AJ159" i="1"/>
  <c r="AK159" i="1"/>
  <c r="AE151" i="1"/>
  <c r="AJ151" i="1"/>
  <c r="AK151" i="1"/>
  <c r="AJ143" i="1"/>
  <c r="AK143" i="1"/>
  <c r="AE143" i="1"/>
  <c r="AE135" i="1"/>
  <c r="AJ135" i="1"/>
  <c r="AK135" i="1"/>
  <c r="AK127" i="1"/>
  <c r="AE127" i="1"/>
  <c r="AJ127" i="1"/>
  <c r="AE119" i="1"/>
  <c r="AJ119" i="1"/>
  <c r="AK119" i="1"/>
  <c r="AK111" i="1"/>
  <c r="AE111" i="1"/>
  <c r="AH111" i="1" s="1"/>
  <c r="AJ111" i="1"/>
  <c r="AE103" i="1"/>
  <c r="AF103" i="1" s="1"/>
  <c r="AJ103" i="1"/>
  <c r="AK103" i="1"/>
  <c r="AK95" i="1"/>
  <c r="AJ95" i="1"/>
  <c r="AK87" i="1"/>
  <c r="AE87" i="1"/>
  <c r="AF87" i="1" s="1"/>
  <c r="AE79" i="1"/>
  <c r="AF79" i="1" s="1"/>
  <c r="AK79" i="1"/>
  <c r="AJ79" i="1"/>
  <c r="AE71" i="1"/>
  <c r="AF71" i="1" s="1"/>
  <c r="AJ71" i="1"/>
  <c r="AK71" i="1"/>
  <c r="AJ63" i="1"/>
  <c r="AK63" i="1"/>
  <c r="AE63" i="1"/>
  <c r="AF63" i="1" s="1"/>
  <c r="AK55" i="1"/>
  <c r="AE55" i="1"/>
  <c r="AF55" i="1" s="1"/>
  <c r="AJ55" i="1"/>
  <c r="AJ47" i="1"/>
  <c r="AE47" i="1"/>
  <c r="AF47" i="1" s="1"/>
  <c r="AK47" i="1"/>
  <c r="AE39" i="1"/>
  <c r="AF39" i="1" s="1"/>
  <c r="AJ39" i="1"/>
  <c r="AK39" i="1"/>
  <c r="AK31" i="1"/>
  <c r="AE31" i="1"/>
  <c r="AF31" i="1" s="1"/>
  <c r="AJ31" i="1"/>
  <c r="AJ23" i="1"/>
  <c r="AK23" i="1"/>
  <c r="AE15" i="1"/>
  <c r="AF15" i="1" s="1"/>
  <c r="AK15" i="1"/>
  <c r="AJ15" i="1"/>
  <c r="AE7" i="1"/>
  <c r="AF7" i="1" s="1"/>
  <c r="AJ7" i="1"/>
  <c r="AK7" i="1"/>
  <c r="AJ314" i="1"/>
  <c r="AK307" i="1"/>
  <c r="AE306" i="1"/>
  <c r="AK304" i="1"/>
  <c r="AJ302" i="1"/>
  <c r="AK300" i="1"/>
  <c r="AJ299" i="1"/>
  <c r="AJ295" i="1"/>
  <c r="AJ293" i="1"/>
  <c r="AJ291" i="1"/>
  <c r="AJ289" i="1"/>
  <c r="AJ282" i="1"/>
  <c r="AK280" i="1"/>
  <c r="AJ278" i="1"/>
  <c r="AK276" i="1"/>
  <c r="AK274" i="1"/>
  <c r="AK270" i="1"/>
  <c r="AK268" i="1"/>
  <c r="AK266" i="1"/>
  <c r="AK264" i="1"/>
  <c r="AE263" i="1"/>
  <c r="AE261" i="1"/>
  <c r="AK257" i="1"/>
  <c r="AE256" i="1"/>
  <c r="AJ254" i="1"/>
  <c r="AJ252" i="1"/>
  <c r="AK250" i="1"/>
  <c r="AJ247" i="1"/>
  <c r="AE246" i="1"/>
  <c r="AK242" i="1"/>
  <c r="AE232" i="1"/>
  <c r="AH232" i="1" s="1"/>
  <c r="AJ232" i="1"/>
  <c r="AE176" i="1"/>
  <c r="AH176" i="1" s="1"/>
  <c r="AJ176" i="1"/>
  <c r="AK176" i="1"/>
  <c r="AE120" i="1"/>
  <c r="AF120" i="1" s="1"/>
  <c r="AJ120" i="1"/>
  <c r="AK120" i="1"/>
  <c r="AE72" i="1"/>
  <c r="AK72" i="1"/>
  <c r="AE32" i="1"/>
  <c r="AJ32" i="1"/>
  <c r="AK32" i="1"/>
  <c r="AE230" i="1"/>
  <c r="AJ230" i="1"/>
  <c r="AK230" i="1"/>
  <c r="AE222" i="1"/>
  <c r="AJ222" i="1"/>
  <c r="AK222" i="1"/>
  <c r="AJ214" i="1"/>
  <c r="AK214" i="1"/>
  <c r="AJ206" i="1"/>
  <c r="AK206" i="1"/>
  <c r="AE198" i="1"/>
  <c r="AH198" i="1" s="1"/>
  <c r="AJ198" i="1"/>
  <c r="AK198" i="1"/>
  <c r="AK190" i="1"/>
  <c r="AE190" i="1"/>
  <c r="AF190" i="1" s="1"/>
  <c r="AJ182" i="1"/>
  <c r="AK182" i="1"/>
  <c r="AE182" i="1"/>
  <c r="AF182" i="1" s="1"/>
  <c r="AE174" i="1"/>
  <c r="AF174" i="1" s="1"/>
  <c r="AJ174" i="1"/>
  <c r="AK174" i="1"/>
  <c r="AE166" i="1"/>
  <c r="AJ166" i="1"/>
  <c r="AK166" i="1"/>
  <c r="AJ158" i="1"/>
  <c r="AK158" i="1"/>
  <c r="AE158" i="1"/>
  <c r="AF158" i="1" s="1"/>
  <c r="AJ150" i="1"/>
  <c r="AE150" i="1"/>
  <c r="AF150" i="1" s="1"/>
  <c r="AK150" i="1"/>
  <c r="AE142" i="1"/>
  <c r="AF142" i="1" s="1"/>
  <c r="AK142" i="1"/>
  <c r="AJ142" i="1"/>
  <c r="AJ134" i="1"/>
  <c r="AK134" i="1"/>
  <c r="AE126" i="1"/>
  <c r="AH126" i="1" s="1"/>
  <c r="AJ126" i="1"/>
  <c r="AM126" i="1" s="1"/>
  <c r="AJ118" i="1"/>
  <c r="AK118" i="1"/>
  <c r="AE118" i="1"/>
  <c r="AF118" i="1" s="1"/>
  <c r="AE110" i="1"/>
  <c r="AF110" i="1" s="1"/>
  <c r="AJ110" i="1"/>
  <c r="AK110" i="1"/>
  <c r="AK102" i="1"/>
  <c r="AE102" i="1"/>
  <c r="AF102" i="1" s="1"/>
  <c r="AJ102" i="1"/>
  <c r="AJ94" i="1"/>
  <c r="AE94" i="1"/>
  <c r="AF94" i="1" s="1"/>
  <c r="AK94" i="1"/>
  <c r="AE86" i="1"/>
  <c r="AF86" i="1" s="1"/>
  <c r="AK86" i="1"/>
  <c r="AJ86" i="1"/>
  <c r="AK78" i="1"/>
  <c r="AE78" i="1"/>
  <c r="AF78" i="1" s="1"/>
  <c r="AJ78" i="1"/>
  <c r="AJ70" i="1"/>
  <c r="AE70" i="1"/>
  <c r="AF70" i="1" s="1"/>
  <c r="AK70" i="1"/>
  <c r="AE62" i="1"/>
  <c r="AF62" i="1" s="1"/>
  <c r="AJ62" i="1"/>
  <c r="AK62" i="1"/>
  <c r="AE54" i="1"/>
  <c r="AF54" i="1" s="1"/>
  <c r="AK54" i="1"/>
  <c r="AJ54" i="1"/>
  <c r="AJ46" i="1"/>
  <c r="AK46" i="1"/>
  <c r="AE46" i="1"/>
  <c r="AF46" i="1" s="1"/>
  <c r="AJ38" i="1"/>
  <c r="AK38" i="1"/>
  <c r="AE30" i="1"/>
  <c r="AF30" i="1" s="1"/>
  <c r="AJ30" i="1"/>
  <c r="AJ22" i="1"/>
  <c r="AK22" i="1"/>
  <c r="AE22" i="1"/>
  <c r="AF22" i="1" s="1"/>
  <c r="AE14" i="1"/>
  <c r="AF14" i="1" s="1"/>
  <c r="AK14" i="1"/>
  <c r="AJ14" i="1"/>
  <c r="AE6" i="1"/>
  <c r="AF6" i="1" s="1"/>
  <c r="AJ6" i="1"/>
  <c r="AK6" i="1"/>
  <c r="AE5" i="1"/>
  <c r="AE3" i="1"/>
  <c r="AK312" i="1"/>
  <c r="AE311" i="1"/>
  <c r="AJ307" i="1"/>
  <c r="AK305" i="1"/>
  <c r="AJ304" i="1"/>
  <c r="AJ300" i="1"/>
  <c r="AK287" i="1"/>
  <c r="AE286" i="1"/>
  <c r="AJ280" i="1"/>
  <c r="AJ276" i="1"/>
  <c r="AJ274" i="1"/>
  <c r="AK272" i="1"/>
  <c r="AJ270" i="1"/>
  <c r="AJ268" i="1"/>
  <c r="AJ266" i="1"/>
  <c r="AJ264" i="1"/>
  <c r="AK262" i="1"/>
  <c r="AK260" i="1"/>
  <c r="AJ257" i="1"/>
  <c r="AK255" i="1"/>
  <c r="AJ250" i="1"/>
  <c r="AE244" i="1"/>
  <c r="AJ242" i="1"/>
  <c r="AK240" i="1"/>
  <c r="AE239" i="1"/>
  <c r="AE95" i="1"/>
  <c r="AF95" i="1" s="1"/>
  <c r="AE200" i="1"/>
  <c r="AF200" i="1" s="1"/>
  <c r="AJ200" i="1"/>
  <c r="AK200" i="1"/>
  <c r="AJ144" i="1"/>
  <c r="AE144" i="1"/>
  <c r="AF144" i="1" s="1"/>
  <c r="AK144" i="1"/>
  <c r="AE96" i="1"/>
  <c r="AJ96" i="1"/>
  <c r="AK96" i="1"/>
  <c r="AE24" i="1"/>
  <c r="AK24" i="1"/>
  <c r="AJ24" i="1"/>
  <c r="AJ237" i="1"/>
  <c r="AK237" i="1"/>
  <c r="AE237" i="1"/>
  <c r="AJ229" i="1"/>
  <c r="AK229" i="1"/>
  <c r="AE229" i="1"/>
  <c r="AK221" i="1"/>
  <c r="AE221" i="1"/>
  <c r="AE213" i="1"/>
  <c r="AJ213" i="1"/>
  <c r="AK213" i="1"/>
  <c r="AE205" i="1"/>
  <c r="AJ205" i="1"/>
  <c r="AK205" i="1"/>
  <c r="AK197" i="1"/>
  <c r="AE197" i="1"/>
  <c r="AH197" i="1" s="1"/>
  <c r="AE189" i="1"/>
  <c r="AJ189" i="1"/>
  <c r="AK189" i="1"/>
  <c r="AE181" i="1"/>
  <c r="AJ181" i="1"/>
  <c r="AK181" i="1"/>
  <c r="AE173" i="1"/>
  <c r="AJ173" i="1"/>
  <c r="AM173" i="1" s="1"/>
  <c r="AJ165" i="1"/>
  <c r="AK165" i="1"/>
  <c r="AK157" i="1"/>
  <c r="AE157" i="1"/>
  <c r="AJ157" i="1"/>
  <c r="AE149" i="1"/>
  <c r="AJ149" i="1"/>
  <c r="AK149" i="1"/>
  <c r="AE141" i="1"/>
  <c r="AJ141" i="1"/>
  <c r="AK141" i="1"/>
  <c r="AJ133" i="1"/>
  <c r="AE133" i="1"/>
  <c r="AF133" i="1" s="1"/>
  <c r="AK133" i="1"/>
  <c r="AJ125" i="1"/>
  <c r="AK125" i="1"/>
  <c r="AE125" i="1"/>
  <c r="AH125" i="1" s="1"/>
  <c r="AE117" i="1"/>
  <c r="AK117" i="1"/>
  <c r="AJ117" i="1"/>
  <c r="AJ109" i="1"/>
  <c r="AE109" i="1"/>
  <c r="AK109" i="1"/>
  <c r="AE101" i="1"/>
  <c r="AJ101" i="1"/>
  <c r="AK101" i="1"/>
  <c r="AJ93" i="1"/>
  <c r="AK93" i="1"/>
  <c r="AE93" i="1"/>
  <c r="AK85" i="1"/>
  <c r="AE85" i="1"/>
  <c r="AJ85" i="1"/>
  <c r="AE77" i="1"/>
  <c r="AJ77" i="1"/>
  <c r="AK77" i="1"/>
  <c r="AE69" i="1"/>
  <c r="AJ69" i="1"/>
  <c r="AK69" i="1"/>
  <c r="AJ61" i="1"/>
  <c r="AE61" i="1"/>
  <c r="AK61" i="1"/>
  <c r="AK53" i="1"/>
  <c r="AJ53" i="1"/>
  <c r="AE45" i="1"/>
  <c r="AK45" i="1"/>
  <c r="AE37" i="1"/>
  <c r="AK37" i="1"/>
  <c r="AJ37" i="1"/>
  <c r="AJ29" i="1"/>
  <c r="AE29" i="1"/>
  <c r="AK29" i="1"/>
  <c r="AJ21" i="1"/>
  <c r="AK21" i="1"/>
  <c r="AE21" i="1"/>
  <c r="AK13" i="1"/>
  <c r="AE13" i="1"/>
  <c r="AJ13" i="1"/>
  <c r="AK4" i="1"/>
  <c r="AK317" i="1"/>
  <c r="AE316" i="1"/>
  <c r="AK313" i="1"/>
  <c r="AJ312" i="1"/>
  <c r="AK310" i="1"/>
  <c r="AE309" i="1"/>
  <c r="AJ305" i="1"/>
  <c r="AK298" i="1"/>
  <c r="AE297" i="1"/>
  <c r="AK292" i="1"/>
  <c r="AJ287" i="1"/>
  <c r="AK285" i="1"/>
  <c r="AE284" i="1"/>
  <c r="AK281" i="1"/>
  <c r="AJ272" i="1"/>
  <c r="AJ262" i="1"/>
  <c r="AJ260" i="1"/>
  <c r="AE259" i="1"/>
  <c r="AJ255" i="1"/>
  <c r="AK251" i="1"/>
  <c r="AE249" i="1"/>
  <c r="AK245" i="1"/>
  <c r="AK243" i="1"/>
  <c r="AJ240" i="1"/>
  <c r="AK238" i="1"/>
  <c r="AJ197" i="1"/>
  <c r="AK183" i="1"/>
  <c r="AK30" i="1"/>
  <c r="AE216" i="1"/>
  <c r="AH216" i="1" s="1"/>
  <c r="AJ216" i="1"/>
  <c r="AK216" i="1"/>
  <c r="AE168" i="1"/>
  <c r="AH168" i="1" s="1"/>
  <c r="AJ168" i="1"/>
  <c r="AK168" i="1"/>
  <c r="AK128" i="1"/>
  <c r="AE128" i="1"/>
  <c r="AF128" i="1" s="1"/>
  <c r="AJ128" i="1"/>
  <c r="AK80" i="1"/>
  <c r="AJ80" i="1"/>
  <c r="AE80" i="1"/>
  <c r="AE40" i="1"/>
  <c r="AJ40" i="1"/>
  <c r="AK40" i="1"/>
  <c r="AE236" i="1"/>
  <c r="AH236" i="1" s="1"/>
  <c r="AJ236" i="1"/>
  <c r="AK236" i="1"/>
  <c r="AE228" i="1"/>
  <c r="AJ228" i="1"/>
  <c r="AK228" i="1"/>
  <c r="AE220" i="1"/>
  <c r="AJ220" i="1"/>
  <c r="AK220" i="1"/>
  <c r="AK212" i="1"/>
  <c r="AE212" i="1"/>
  <c r="AK204" i="1"/>
  <c r="AE204" i="1"/>
  <c r="AE196" i="1"/>
  <c r="AH196" i="1" s="1"/>
  <c r="AJ196" i="1"/>
  <c r="AK196" i="1"/>
  <c r="AE188" i="1"/>
  <c r="AF188" i="1" s="1"/>
  <c r="AJ188" i="1"/>
  <c r="AK188" i="1"/>
  <c r="AK180" i="1"/>
  <c r="AE180" i="1"/>
  <c r="AH180" i="1" s="1"/>
  <c r="AJ172" i="1"/>
  <c r="AK172" i="1"/>
  <c r="AE164" i="1"/>
  <c r="AH164" i="1" s="1"/>
  <c r="AJ164" i="1"/>
  <c r="AK164" i="1"/>
  <c r="AJ156" i="1"/>
  <c r="AK156" i="1"/>
  <c r="AE156" i="1"/>
  <c r="AH156" i="1" s="1"/>
  <c r="AJ148" i="1"/>
  <c r="AK148" i="1"/>
  <c r="AJ140" i="1"/>
  <c r="AK140" i="1"/>
  <c r="AE140" i="1"/>
  <c r="AH140" i="1" s="1"/>
  <c r="AK132" i="1"/>
  <c r="AE132" i="1"/>
  <c r="AH132" i="1" s="1"/>
  <c r="AJ132" i="1"/>
  <c r="AE124" i="1"/>
  <c r="AJ124" i="1"/>
  <c r="AK124" i="1"/>
  <c r="AJ116" i="1"/>
  <c r="AK116" i="1"/>
  <c r="AE116" i="1"/>
  <c r="AE108" i="1"/>
  <c r="AF108" i="1" s="1"/>
  <c r="AJ108" i="1"/>
  <c r="AK108" i="1"/>
  <c r="AJ100" i="1"/>
  <c r="AE100" i="1"/>
  <c r="AH100" i="1" s="1"/>
  <c r="AK100" i="1"/>
  <c r="AJ92" i="1"/>
  <c r="AE92" i="1"/>
  <c r="AH92" i="1" s="1"/>
  <c r="AK92" i="1"/>
  <c r="AE84" i="1"/>
  <c r="AH84" i="1" s="1"/>
  <c r="AK84" i="1"/>
  <c r="AJ84" i="1"/>
  <c r="AK76" i="1"/>
  <c r="AE76" i="1"/>
  <c r="AF76" i="1" s="1"/>
  <c r="AJ76" i="1"/>
  <c r="AJ68" i="1"/>
  <c r="AK68" i="1"/>
  <c r="AE60" i="1"/>
  <c r="AH60" i="1" s="1"/>
  <c r="AJ60" i="1"/>
  <c r="AE52" i="1"/>
  <c r="AH52" i="1" s="1"/>
  <c r="AK52" i="1"/>
  <c r="AJ52" i="1"/>
  <c r="AJ44" i="1"/>
  <c r="AK44" i="1"/>
  <c r="AE44" i="1"/>
  <c r="AF44" i="1" s="1"/>
  <c r="AK36" i="1"/>
  <c r="AE36" i="1"/>
  <c r="AH36" i="1" s="1"/>
  <c r="AJ36" i="1"/>
  <c r="AE28" i="1"/>
  <c r="AF28" i="1" s="1"/>
  <c r="AJ28" i="1"/>
  <c r="AK28" i="1"/>
  <c r="AJ20" i="1"/>
  <c r="AK20" i="1"/>
  <c r="AE20" i="1"/>
  <c r="AH20" i="1" s="1"/>
  <c r="AE12" i="1"/>
  <c r="AF12" i="1" s="1"/>
  <c r="AK12" i="1"/>
  <c r="AJ4" i="1"/>
  <c r="AJ317" i="1"/>
  <c r="AJ310" i="1"/>
  <c r="AK308" i="1"/>
  <c r="AJ298" i="1"/>
  <c r="AK296" i="1"/>
  <c r="AK294" i="1"/>
  <c r="AJ292" i="1"/>
  <c r="AK290" i="1"/>
  <c r="AJ285" i="1"/>
  <c r="AK283" i="1"/>
  <c r="AJ281" i="1"/>
  <c r="AK273" i="1"/>
  <c r="AK263" i="1"/>
  <c r="AK258" i="1"/>
  <c r="AK253" i="1"/>
  <c r="AJ251" i="1"/>
  <c r="AJ245" i="1"/>
  <c r="AJ238" i="1"/>
  <c r="AE223" i="1"/>
  <c r="AJ87" i="1"/>
  <c r="AE184" i="1"/>
  <c r="AH184" i="1" s="1"/>
  <c r="AJ184" i="1"/>
  <c r="AK184" i="1"/>
  <c r="AK104" i="1"/>
  <c r="AE104" i="1"/>
  <c r="AJ104" i="1"/>
  <c r="AJ16" i="1"/>
  <c r="AE16" i="1"/>
  <c r="AK16" i="1"/>
  <c r="AE288" i="1"/>
  <c r="AH288" i="1" s="1"/>
  <c r="AE235" i="1"/>
  <c r="AJ235" i="1"/>
  <c r="AE227" i="1"/>
  <c r="AJ227" i="1"/>
  <c r="AE219" i="1"/>
  <c r="AJ219" i="1"/>
  <c r="AJ211" i="1"/>
  <c r="AK211" i="1"/>
  <c r="AE203" i="1"/>
  <c r="AJ203" i="1"/>
  <c r="AK203" i="1"/>
  <c r="AJ195" i="1"/>
  <c r="AK195" i="1"/>
  <c r="AE195" i="1"/>
  <c r="AJ187" i="1"/>
  <c r="AK187" i="1"/>
  <c r="AE179" i="1"/>
  <c r="AJ179" i="1"/>
  <c r="AK179" i="1"/>
  <c r="AE171" i="1"/>
  <c r="AJ171" i="1"/>
  <c r="AK171" i="1"/>
  <c r="AJ163" i="1"/>
  <c r="AK163" i="1"/>
  <c r="AK155" i="1"/>
  <c r="AE155" i="1"/>
  <c r="AE147" i="1"/>
  <c r="AJ147" i="1"/>
  <c r="AK147" i="1"/>
  <c r="AK139" i="1"/>
  <c r="AE139" i="1"/>
  <c r="AJ139" i="1"/>
  <c r="AE131" i="1"/>
  <c r="AJ131" i="1"/>
  <c r="AK131" i="1"/>
  <c r="AJ123" i="1"/>
  <c r="AK123" i="1"/>
  <c r="AE123" i="1"/>
  <c r="AJ115" i="1"/>
  <c r="AE115" i="1"/>
  <c r="AK115" i="1"/>
  <c r="AE107" i="1"/>
  <c r="AJ107" i="1"/>
  <c r="AK107" i="1"/>
  <c r="AE99" i="1"/>
  <c r="AH99" i="1" s="1"/>
  <c r="AK99" i="1"/>
  <c r="AJ99" i="1"/>
  <c r="AK91" i="1"/>
  <c r="AE91" i="1"/>
  <c r="AH91" i="1" s="1"/>
  <c r="AJ91" i="1"/>
  <c r="AJ83" i="1"/>
  <c r="AK83" i="1"/>
  <c r="AE83" i="1"/>
  <c r="AJ75" i="1"/>
  <c r="AE75" i="1"/>
  <c r="AH75" i="1" s="1"/>
  <c r="AK75" i="1"/>
  <c r="AE67" i="1"/>
  <c r="AH67" i="1" s="1"/>
  <c r="AK67" i="1"/>
  <c r="AJ67" i="1"/>
  <c r="AJ59" i="1"/>
  <c r="AK59" i="1"/>
  <c r="AE59" i="1"/>
  <c r="AH59" i="1" s="1"/>
  <c r="AJ51" i="1"/>
  <c r="AE51" i="1"/>
  <c r="AK51" i="1"/>
  <c r="AE43" i="1"/>
  <c r="AJ43" i="1"/>
  <c r="AK43" i="1"/>
  <c r="AJ35" i="1"/>
  <c r="AE35" i="1"/>
  <c r="AK35" i="1"/>
  <c r="AJ27" i="1"/>
  <c r="AK27" i="1"/>
  <c r="AE27" i="1"/>
  <c r="AK19" i="1"/>
  <c r="AE19" i="1"/>
  <c r="AJ19" i="1"/>
  <c r="AE11" i="1"/>
  <c r="AJ11" i="1"/>
  <c r="AK11" i="1"/>
  <c r="AK315" i="1"/>
  <c r="AK306" i="1"/>
  <c r="AK303" i="1"/>
  <c r="AJ296" i="1"/>
  <c r="AJ294" i="1"/>
  <c r="AJ290" i="1"/>
  <c r="AJ283" i="1"/>
  <c r="AK279" i="1"/>
  <c r="AK277" i="1"/>
  <c r="AK269" i="1"/>
  <c r="AK265" i="1"/>
  <c r="AJ258" i="1"/>
  <c r="AK256" i="1"/>
  <c r="AJ253" i="1"/>
  <c r="AK248" i="1"/>
  <c r="AK239" i="1"/>
  <c r="AJ221" i="1"/>
  <c r="AJ207" i="1"/>
  <c r="AJ180" i="1"/>
  <c r="AE167" i="1"/>
  <c r="AE53" i="1"/>
  <c r="AE23" i="1"/>
  <c r="AF23" i="1" s="1"/>
  <c r="AE208" i="1"/>
  <c r="AJ208" i="1"/>
  <c r="AK208" i="1"/>
  <c r="AE160" i="1"/>
  <c r="AH160" i="1" s="1"/>
  <c r="AJ160" i="1"/>
  <c r="AK160" i="1"/>
  <c r="AE112" i="1"/>
  <c r="AJ112" i="1"/>
  <c r="AK112" i="1"/>
  <c r="AK56" i="1"/>
  <c r="AE56" i="1"/>
  <c r="AJ56" i="1"/>
  <c r="AJ8" i="1"/>
  <c r="AK8" i="1"/>
  <c r="AE8" i="1"/>
  <c r="AJ234" i="1"/>
  <c r="AK234" i="1"/>
  <c r="AJ226" i="1"/>
  <c r="AK226" i="1"/>
  <c r="AE226" i="1"/>
  <c r="AJ218" i="1"/>
  <c r="AK218" i="1"/>
  <c r="AE210" i="1"/>
  <c r="AH210" i="1" s="1"/>
  <c r="AJ210" i="1"/>
  <c r="AK210" i="1"/>
  <c r="AE202" i="1"/>
  <c r="AJ202" i="1"/>
  <c r="AM202" i="1" s="1"/>
  <c r="AE194" i="1"/>
  <c r="AJ194" i="1"/>
  <c r="AK194" i="1"/>
  <c r="AE186" i="1"/>
  <c r="AJ186" i="1"/>
  <c r="AK186" i="1"/>
  <c r="AK178" i="1"/>
  <c r="AE178" i="1"/>
  <c r="AJ170" i="1"/>
  <c r="AK170" i="1"/>
  <c r="AE170" i="1"/>
  <c r="AJ162" i="1"/>
  <c r="AE162" i="1"/>
  <c r="AF162" i="1" s="1"/>
  <c r="AK162" i="1"/>
  <c r="AK154" i="1"/>
  <c r="AE154" i="1"/>
  <c r="AJ154" i="1"/>
  <c r="AK146" i="1"/>
  <c r="AE146" i="1"/>
  <c r="AF146" i="1" s="1"/>
  <c r="AJ146" i="1"/>
  <c r="AK138" i="1"/>
  <c r="AJ138" i="1"/>
  <c r="AJ130" i="1"/>
  <c r="AK130" i="1"/>
  <c r="AE130" i="1"/>
  <c r="AE122" i="1"/>
  <c r="AK122" i="1"/>
  <c r="AJ122" i="1"/>
  <c r="AK114" i="1"/>
  <c r="AE114" i="1"/>
  <c r="AJ114" i="1"/>
  <c r="AJ106" i="1"/>
  <c r="AK106" i="1"/>
  <c r="AK98" i="1"/>
  <c r="AE98" i="1"/>
  <c r="AJ98" i="1"/>
  <c r="AE90" i="1"/>
  <c r="AJ90" i="1"/>
  <c r="AK82" i="1"/>
  <c r="AE82" i="1"/>
  <c r="AJ82" i="1"/>
  <c r="AJ74" i="1"/>
  <c r="AK74" i="1"/>
  <c r="AE74" i="1"/>
  <c r="AK66" i="1"/>
  <c r="AE66" i="1"/>
  <c r="AJ66" i="1"/>
  <c r="AE58" i="1"/>
  <c r="AK58" i="1"/>
  <c r="AJ58" i="1"/>
  <c r="AK50" i="1"/>
  <c r="AE50" i="1"/>
  <c r="AJ50" i="1"/>
  <c r="AJ42" i="1"/>
  <c r="AK42" i="1"/>
  <c r="AE42" i="1"/>
  <c r="AE34" i="1"/>
  <c r="AK34" i="1"/>
  <c r="AE26" i="1"/>
  <c r="AJ26" i="1"/>
  <c r="AM26" i="1" s="1"/>
  <c r="AJ18" i="1"/>
  <c r="AK18" i="1"/>
  <c r="AK10" i="1"/>
  <c r="AE10" i="1"/>
  <c r="AJ10" i="1"/>
  <c r="AK5" i="1"/>
  <c r="AK3" i="1"/>
  <c r="AJ315" i="1"/>
  <c r="AJ303" i="1"/>
  <c r="AK301" i="1"/>
  <c r="AK288" i="1"/>
  <c r="AK286" i="1"/>
  <c r="AJ279" i="1"/>
  <c r="AK275" i="1"/>
  <c r="AK271" i="1"/>
  <c r="AK267" i="1"/>
  <c r="AK261" i="1"/>
  <c r="AK259" i="1"/>
  <c r="AJ248" i="1"/>
  <c r="AK246" i="1"/>
  <c r="AK241" i="1"/>
  <c r="AK232" i="1"/>
  <c r="AK219" i="1"/>
  <c r="AE206" i="1"/>
  <c r="AE192" i="1"/>
  <c r="AH192" i="1" s="1"/>
  <c r="AJ178" i="1"/>
  <c r="AE165" i="1"/>
  <c r="AF165" i="1" s="1"/>
  <c r="AE138" i="1"/>
  <c r="AE18" i="1"/>
  <c r="AK224" i="1"/>
  <c r="AE224" i="1"/>
  <c r="AJ152" i="1"/>
  <c r="AK152" i="1"/>
  <c r="AE64" i="1"/>
  <c r="AJ64" i="1"/>
  <c r="AJ72" i="1"/>
  <c r="AE233" i="1"/>
  <c r="AJ233" i="1"/>
  <c r="AK233" i="1"/>
  <c r="AE225" i="1"/>
  <c r="AF225" i="1" s="1"/>
  <c r="AJ225" i="1"/>
  <c r="AK225" i="1"/>
  <c r="AE217" i="1"/>
  <c r="AF217" i="1" s="1"/>
  <c r="AJ217" i="1"/>
  <c r="AK217" i="1"/>
  <c r="AJ209" i="1"/>
  <c r="AK209" i="1"/>
  <c r="AE209" i="1"/>
  <c r="AJ201" i="1"/>
  <c r="AK201" i="1"/>
  <c r="AE201" i="1"/>
  <c r="AE193" i="1"/>
  <c r="AJ193" i="1"/>
  <c r="AK193" i="1"/>
  <c r="AE185" i="1"/>
  <c r="AJ185" i="1"/>
  <c r="AM185" i="1" s="1"/>
  <c r="AJ177" i="1"/>
  <c r="AK177" i="1"/>
  <c r="AE177" i="1"/>
  <c r="AJ169" i="1"/>
  <c r="AK169" i="1"/>
  <c r="AJ161" i="1"/>
  <c r="AK161" i="1"/>
  <c r="AE161" i="1"/>
  <c r="AE153" i="1"/>
  <c r="AJ153" i="1"/>
  <c r="AK153" i="1"/>
  <c r="AK145" i="1"/>
  <c r="AE145" i="1"/>
  <c r="AJ145" i="1"/>
  <c r="AE137" i="1"/>
  <c r="AJ137" i="1"/>
  <c r="AK137" i="1"/>
  <c r="AK129" i="1"/>
  <c r="AE129" i="1"/>
  <c r="AJ129" i="1"/>
  <c r="AE121" i="1"/>
  <c r="AJ121" i="1"/>
  <c r="AK121" i="1"/>
  <c r="AJ113" i="1"/>
  <c r="AK113" i="1"/>
  <c r="AE105" i="1"/>
  <c r="AJ105" i="1"/>
  <c r="AK105" i="1"/>
  <c r="AJ97" i="1"/>
  <c r="AE97" i="1"/>
  <c r="AK97" i="1"/>
  <c r="AE89" i="1"/>
  <c r="AJ89" i="1"/>
  <c r="AK89" i="1"/>
  <c r="AE81" i="1"/>
  <c r="AJ81" i="1"/>
  <c r="AK81" i="1"/>
  <c r="AK73" i="1"/>
  <c r="AE73" i="1"/>
  <c r="AJ73" i="1"/>
  <c r="AJ65" i="1"/>
  <c r="AE65" i="1"/>
  <c r="AK65" i="1"/>
  <c r="AK57" i="1"/>
  <c r="AJ57" i="1"/>
  <c r="AE57" i="1"/>
  <c r="AE49" i="1"/>
  <c r="AJ49" i="1"/>
  <c r="AE41" i="1"/>
  <c r="AK41" i="1"/>
  <c r="AJ41" i="1"/>
  <c r="AK33" i="1"/>
  <c r="AE33" i="1"/>
  <c r="AJ33" i="1"/>
  <c r="AJ25" i="1"/>
  <c r="AE25" i="1"/>
  <c r="AK25" i="1"/>
  <c r="AE17" i="1"/>
  <c r="AK17" i="1"/>
  <c r="AJ17" i="1"/>
  <c r="AJ9" i="1"/>
  <c r="AE9" i="1"/>
  <c r="AK9" i="1"/>
  <c r="AE218" i="1"/>
  <c r="AJ204" i="1"/>
  <c r="AJ190" i="1"/>
  <c r="AE163" i="1"/>
  <c r="AE134" i="1"/>
  <c r="AF134" i="1" s="1"/>
  <c r="AE106" i="1"/>
  <c r="AJ45" i="1"/>
  <c r="AJ12" i="1"/>
  <c r="AI314" i="1"/>
  <c r="AH303" i="1"/>
  <c r="AH252" i="1"/>
  <c r="AH304" i="1"/>
  <c r="AH280" i="1"/>
  <c r="AF315" i="1"/>
  <c r="AH315" i="1"/>
  <c r="AH272" i="1"/>
  <c r="AF272" i="1"/>
  <c r="AH314" i="1"/>
  <c r="AH293" i="1"/>
  <c r="AF299" i="1"/>
  <c r="AH299" i="1"/>
  <c r="AH279" i="1"/>
  <c r="AH214" i="1"/>
  <c r="AF264" i="1"/>
  <c r="AF125" i="1"/>
  <c r="AF152" i="1"/>
  <c r="AH152" i="1"/>
  <c r="AF172" i="1"/>
  <c r="AF148" i="1"/>
  <c r="AF68" i="1"/>
  <c r="AF60" i="1"/>
  <c r="AH38" i="1"/>
  <c r="AH4" i="1"/>
  <c r="AH44" i="1" l="1"/>
  <c r="AF282" i="1"/>
  <c r="AF59" i="1"/>
  <c r="AH79" i="1"/>
  <c r="AH307" i="1"/>
  <c r="AF268" i="1"/>
  <c r="AM203" i="1"/>
  <c r="AM205" i="1"/>
  <c r="AM131" i="1"/>
  <c r="AF234" i="1"/>
  <c r="AM181" i="1"/>
  <c r="AM179" i="1"/>
  <c r="AH308" i="1"/>
  <c r="AG277" i="1"/>
  <c r="AI277" i="1" s="1"/>
  <c r="AH283" i="1"/>
  <c r="AH31" i="1"/>
  <c r="AM299" i="1"/>
  <c r="AH71" i="1"/>
  <c r="AH254" i="1"/>
  <c r="AM302" i="1"/>
  <c r="AF257" i="1"/>
  <c r="AH258" i="1"/>
  <c r="AF247" i="1"/>
  <c r="AG247" i="1" s="1"/>
  <c r="AG283" i="1"/>
  <c r="AF240" i="1"/>
  <c r="AF266" i="1"/>
  <c r="AF198" i="1"/>
  <c r="AM150" i="1"/>
  <c r="AF251" i="1"/>
  <c r="AF317" i="1"/>
  <c r="AH278" i="1"/>
  <c r="AF248" i="1"/>
  <c r="AH292" i="1"/>
  <c r="AH294" i="1"/>
  <c r="AF250" i="1"/>
  <c r="AH281" i="1"/>
  <c r="AF295" i="1"/>
  <c r="AG295" i="1" s="1"/>
  <c r="AH291" i="1"/>
  <c r="AH174" i="1"/>
  <c r="AF232" i="1"/>
  <c r="AH277" i="1"/>
  <c r="AF253" i="1"/>
  <c r="AH274" i="1"/>
  <c r="AH273" i="1"/>
  <c r="AM122" i="1"/>
  <c r="AH305" i="1"/>
  <c r="AH285" i="1"/>
  <c r="AH113" i="1"/>
  <c r="AH14" i="1"/>
  <c r="AH46" i="1"/>
  <c r="AH158" i="1"/>
  <c r="AH296" i="1"/>
  <c r="AF260" i="1"/>
  <c r="AH62" i="1"/>
  <c r="AM200" i="1"/>
  <c r="AH269" i="1"/>
  <c r="AM145" i="1"/>
  <c r="AH243" i="1"/>
  <c r="AM184" i="1"/>
  <c r="AM148" i="1"/>
  <c r="AM172" i="1"/>
  <c r="AM168" i="1"/>
  <c r="AM25" i="1"/>
  <c r="AM18" i="1"/>
  <c r="AM186" i="1"/>
  <c r="AM210" i="1"/>
  <c r="AM283" i="1"/>
  <c r="AM132" i="1"/>
  <c r="AM213" i="1"/>
  <c r="AM278" i="1"/>
  <c r="AM177" i="1"/>
  <c r="AM62" i="1"/>
  <c r="AM174" i="1"/>
  <c r="AM315" i="1"/>
  <c r="AM162" i="1"/>
  <c r="AM38" i="1"/>
  <c r="AL38" i="1" s="1"/>
  <c r="AM130" i="1"/>
  <c r="AM208" i="1"/>
  <c r="AM198" i="1"/>
  <c r="AH95" i="1"/>
  <c r="AF126" i="1"/>
  <c r="AM194" i="1"/>
  <c r="AM201" i="1"/>
  <c r="AM207" i="1"/>
  <c r="AG23" i="1"/>
  <c r="AM211" i="1"/>
  <c r="AG22" i="1"/>
  <c r="AI22" i="1" s="1"/>
  <c r="AG182" i="1"/>
  <c r="AI182" i="1" s="1"/>
  <c r="AG301" i="1"/>
  <c r="AM29" i="1"/>
  <c r="AM165" i="1"/>
  <c r="AM158" i="1"/>
  <c r="AM206" i="1"/>
  <c r="AM120" i="1"/>
  <c r="AG187" i="1"/>
  <c r="AG300" i="1"/>
  <c r="AM5" i="1"/>
  <c r="AG299" i="1"/>
  <c r="AL299" i="1" s="1"/>
  <c r="AM187" i="1"/>
  <c r="AM127" i="1"/>
  <c r="AF168" i="1"/>
  <c r="AG315" i="1"/>
  <c r="AI315" i="1" s="1"/>
  <c r="AM161" i="1"/>
  <c r="AM209" i="1"/>
  <c r="AM298" i="1"/>
  <c r="AM272" i="1"/>
  <c r="AG125" i="1"/>
  <c r="AM193" i="1"/>
  <c r="AG146" i="1"/>
  <c r="AM19" i="1"/>
  <c r="AM171" i="1"/>
  <c r="AM281" i="1"/>
  <c r="AM20" i="1"/>
  <c r="AM156" i="1"/>
  <c r="AM24" i="1"/>
  <c r="AM300" i="1"/>
  <c r="AM22" i="1"/>
  <c r="AG118" i="1"/>
  <c r="AM182" i="1"/>
  <c r="AG120" i="1"/>
  <c r="AM282" i="1"/>
  <c r="AM39" i="1"/>
  <c r="AM151" i="1"/>
  <c r="AM313" i="1"/>
  <c r="AM163" i="1"/>
  <c r="AM167" i="1"/>
  <c r="AH301" i="1"/>
  <c r="AM121" i="1"/>
  <c r="AM146" i="1"/>
  <c r="AF84" i="1"/>
  <c r="AL283" i="1"/>
  <c r="AH86" i="1"/>
  <c r="AM190" i="1"/>
  <c r="AM129" i="1"/>
  <c r="AM169" i="1"/>
  <c r="AM279" i="1"/>
  <c r="AL279" i="1" s="1"/>
  <c r="AM160" i="1"/>
  <c r="AM180" i="1"/>
  <c r="AM123" i="1"/>
  <c r="AM147" i="1"/>
  <c r="AM195" i="1"/>
  <c r="AM188" i="1"/>
  <c r="AM128" i="1"/>
  <c r="AM61" i="1"/>
  <c r="AM125" i="1"/>
  <c r="AM149" i="1"/>
  <c r="AM166" i="1"/>
  <c r="AG190" i="1"/>
  <c r="AM214" i="1"/>
  <c r="AL214" i="1" s="1"/>
  <c r="AG39" i="1"/>
  <c r="AM175" i="1"/>
  <c r="AM199" i="1"/>
  <c r="AG211" i="1"/>
  <c r="AM284" i="1"/>
  <c r="AM301" i="1"/>
  <c r="AM271" i="1"/>
  <c r="AG162" i="1"/>
  <c r="AI162" i="1" s="1"/>
  <c r="AG148" i="1"/>
  <c r="AG158" i="1"/>
  <c r="AI158" i="1" s="1"/>
  <c r="AM204" i="1"/>
  <c r="AM41" i="1"/>
  <c r="AG165" i="1"/>
  <c r="AM154" i="1"/>
  <c r="AM170" i="1"/>
  <c r="AM245" i="1"/>
  <c r="AM285" i="1"/>
  <c r="AM28" i="1"/>
  <c r="AM164" i="1"/>
  <c r="AG188" i="1"/>
  <c r="AG128" i="1"/>
  <c r="AI128" i="1" s="1"/>
  <c r="AM312" i="1"/>
  <c r="AM118" i="1"/>
  <c r="AM176" i="1"/>
  <c r="AM183" i="1"/>
  <c r="AG298" i="1"/>
  <c r="AM155" i="1"/>
  <c r="AG172" i="1"/>
  <c r="AF156" i="1"/>
  <c r="AM153" i="1"/>
  <c r="AM178" i="1"/>
  <c r="AM4" i="1"/>
  <c r="AL4" i="1" s="1"/>
  <c r="AG28" i="1"/>
  <c r="AM157" i="1"/>
  <c r="AG200" i="1"/>
  <c r="AG150" i="1"/>
  <c r="AM314" i="1"/>
  <c r="AL314" i="1" s="1"/>
  <c r="AM23" i="1"/>
  <c r="AM159" i="1"/>
  <c r="AG312" i="1"/>
  <c r="AG313" i="1"/>
  <c r="AM189" i="1"/>
  <c r="AG272" i="1"/>
  <c r="AL272" i="1" s="1"/>
  <c r="AM124" i="1"/>
  <c r="AM196" i="1"/>
  <c r="AM40" i="1"/>
  <c r="AM197" i="1"/>
  <c r="AM21" i="1"/>
  <c r="AM117" i="1"/>
  <c r="AM119" i="1"/>
  <c r="AG302" i="1"/>
  <c r="AG152" i="1"/>
  <c r="AI152" i="1" s="1"/>
  <c r="AF20" i="1"/>
  <c r="AH22" i="1"/>
  <c r="AM152" i="1"/>
  <c r="AM303" i="1"/>
  <c r="AL303" i="1" s="1"/>
  <c r="AM27" i="1"/>
  <c r="AM280" i="1"/>
  <c r="AG62" i="1"/>
  <c r="AG174" i="1"/>
  <c r="AM191" i="1"/>
  <c r="AM192" i="1"/>
  <c r="AG245" i="1"/>
  <c r="AG169" i="1"/>
  <c r="AM277" i="1"/>
  <c r="AM212" i="1"/>
  <c r="AH146" i="1"/>
  <c r="AH150" i="1"/>
  <c r="AH313" i="1"/>
  <c r="AH128" i="1"/>
  <c r="AH30" i="1"/>
  <c r="AH87" i="1"/>
  <c r="AH275" i="1"/>
  <c r="AH188" i="1"/>
  <c r="AF180" i="1"/>
  <c r="AF184" i="1"/>
  <c r="AF216" i="1"/>
  <c r="AH144" i="1"/>
  <c r="AH110" i="1"/>
  <c r="AH70" i="1"/>
  <c r="AF192" i="1"/>
  <c r="AH94" i="1"/>
  <c r="AH118" i="1"/>
  <c r="AF160" i="1"/>
  <c r="AH63" i="1"/>
  <c r="AF197" i="1"/>
  <c r="AH103" i="1"/>
  <c r="AH241" i="1"/>
  <c r="AF92" i="1"/>
  <c r="AH120" i="1"/>
  <c r="AF140" i="1"/>
  <c r="AH142" i="1"/>
  <c r="AH15" i="1"/>
  <c r="AH76" i="1"/>
  <c r="AH190" i="1"/>
  <c r="AF236" i="1"/>
  <c r="AH39" i="1"/>
  <c r="AF36" i="1"/>
  <c r="AF111" i="1"/>
  <c r="AG111" i="1" s="1"/>
  <c r="AF288" i="1"/>
  <c r="AH12" i="1"/>
  <c r="AF100" i="1"/>
  <c r="AF210" i="1"/>
  <c r="AH54" i="1"/>
  <c r="AH28" i="1"/>
  <c r="AF67" i="1"/>
  <c r="AH133" i="1"/>
  <c r="AH6" i="1"/>
  <c r="AF91" i="1"/>
  <c r="AG91" i="1" s="1"/>
  <c r="AH78" i="1"/>
  <c r="AH225" i="1"/>
  <c r="AF164" i="1"/>
  <c r="AH267" i="1"/>
  <c r="AH108" i="1"/>
  <c r="AH55" i="1"/>
  <c r="AF132" i="1"/>
  <c r="AH182" i="1"/>
  <c r="AH7" i="1"/>
  <c r="AH265" i="1"/>
  <c r="AF99" i="1"/>
  <c r="AG99" i="1" s="1"/>
  <c r="AH134" i="1"/>
  <c r="AH165" i="1"/>
  <c r="AF271" i="1"/>
  <c r="AF176" i="1"/>
  <c r="AH23" i="1"/>
  <c r="AF52" i="1"/>
  <c r="AH136" i="1"/>
  <c r="AH162" i="1"/>
  <c r="AH200" i="1"/>
  <c r="AH102" i="1"/>
  <c r="AH47" i="1"/>
  <c r="AF75" i="1"/>
  <c r="AF196" i="1"/>
  <c r="AI279" i="1"/>
  <c r="AI283" i="1"/>
  <c r="AF41" i="1"/>
  <c r="AH41" i="1"/>
  <c r="AF153" i="1"/>
  <c r="AH153" i="1"/>
  <c r="AF24" i="1"/>
  <c r="AH24" i="1"/>
  <c r="AF166" i="1"/>
  <c r="AH166" i="1"/>
  <c r="AF207" i="1"/>
  <c r="AH207" i="1"/>
  <c r="AF231" i="1"/>
  <c r="AH231" i="1"/>
  <c r="AH259" i="1"/>
  <c r="AF259" i="1"/>
  <c r="AF316" i="1"/>
  <c r="AH316" i="1"/>
  <c r="AH45" i="1"/>
  <c r="AF45" i="1"/>
  <c r="AH69" i="1"/>
  <c r="AF69" i="1"/>
  <c r="AF157" i="1"/>
  <c r="AH157" i="1"/>
  <c r="AF181" i="1"/>
  <c r="AH181" i="1"/>
  <c r="AF205" i="1"/>
  <c r="AH205" i="1"/>
  <c r="AF163" i="1"/>
  <c r="AH163" i="1"/>
  <c r="AF9" i="1"/>
  <c r="AH9" i="1"/>
  <c r="AF57" i="1"/>
  <c r="AH57" i="1"/>
  <c r="AF97" i="1"/>
  <c r="AH97" i="1"/>
  <c r="AH204" i="1"/>
  <c r="AF204" i="1"/>
  <c r="AH83" i="1"/>
  <c r="AF83" i="1"/>
  <c r="AF219" i="1"/>
  <c r="AH219" i="1"/>
  <c r="AF218" i="1"/>
  <c r="AH218" i="1"/>
  <c r="AF81" i="1"/>
  <c r="AH81" i="1"/>
  <c r="AF129" i="1"/>
  <c r="AH129" i="1"/>
  <c r="AH177" i="1"/>
  <c r="AF177" i="1"/>
  <c r="AF201" i="1"/>
  <c r="AH201" i="1"/>
  <c r="AF34" i="1"/>
  <c r="AH34" i="1"/>
  <c r="AF130" i="1"/>
  <c r="AH130" i="1"/>
  <c r="AF194" i="1"/>
  <c r="AH194" i="1"/>
  <c r="AF226" i="1"/>
  <c r="AH226" i="1"/>
  <c r="AG282" i="1"/>
  <c r="AH106" i="1"/>
  <c r="AF106" i="1"/>
  <c r="AF25" i="1"/>
  <c r="AH25" i="1"/>
  <c r="AF89" i="1"/>
  <c r="AH89" i="1"/>
  <c r="AH161" i="1"/>
  <c r="AF161" i="1"/>
  <c r="AH209" i="1"/>
  <c r="AF209" i="1"/>
  <c r="AF64" i="1"/>
  <c r="AH64" i="1"/>
  <c r="AH10" i="1"/>
  <c r="AF10" i="1"/>
  <c r="AH42" i="1"/>
  <c r="AF42" i="1"/>
  <c r="AF58" i="1"/>
  <c r="AH58" i="1"/>
  <c r="AH82" i="1"/>
  <c r="AF82" i="1"/>
  <c r="AF154" i="1"/>
  <c r="AH154" i="1"/>
  <c r="AF178" i="1"/>
  <c r="AH178" i="1"/>
  <c r="AH19" i="1"/>
  <c r="AF19" i="1"/>
  <c r="AF171" i="1"/>
  <c r="AH171" i="1"/>
  <c r="AF16" i="1"/>
  <c r="AH16" i="1"/>
  <c r="AH228" i="1"/>
  <c r="AF228" i="1"/>
  <c r="AF40" i="1"/>
  <c r="AH40" i="1"/>
  <c r="AF297" i="1"/>
  <c r="AH297" i="1"/>
  <c r="AF237" i="1"/>
  <c r="AH237" i="1"/>
  <c r="AF32" i="1"/>
  <c r="AH32" i="1"/>
  <c r="AF135" i="1"/>
  <c r="AH135" i="1"/>
  <c r="AF183" i="1"/>
  <c r="AH183" i="1"/>
  <c r="AF49" i="1"/>
  <c r="AH49" i="1"/>
  <c r="AF73" i="1"/>
  <c r="AH73" i="1"/>
  <c r="AF137" i="1"/>
  <c r="AH137" i="1"/>
  <c r="AF185" i="1"/>
  <c r="AH185" i="1"/>
  <c r="AF202" i="1"/>
  <c r="AH202" i="1"/>
  <c r="AF56" i="1"/>
  <c r="AH56" i="1"/>
  <c r="AF147" i="1"/>
  <c r="AH147" i="1"/>
  <c r="AF227" i="1"/>
  <c r="AH227" i="1"/>
  <c r="AF223" i="1"/>
  <c r="AH223" i="1"/>
  <c r="AF116" i="1"/>
  <c r="AH116" i="1"/>
  <c r="AH212" i="1"/>
  <c r="AF212" i="1"/>
  <c r="AF80" i="1"/>
  <c r="AH80" i="1"/>
  <c r="AH29" i="1"/>
  <c r="AF29" i="1"/>
  <c r="AH117" i="1"/>
  <c r="AF117" i="1"/>
  <c r="AH311" i="1"/>
  <c r="AF311" i="1"/>
  <c r="AF222" i="1"/>
  <c r="AH222" i="1"/>
  <c r="AH256" i="1"/>
  <c r="AF256" i="1"/>
  <c r="AF143" i="1"/>
  <c r="AH143" i="1"/>
  <c r="AF159" i="1"/>
  <c r="AH159" i="1"/>
  <c r="AF215" i="1"/>
  <c r="AH215" i="1"/>
  <c r="AG285" i="1"/>
  <c r="AF206" i="1"/>
  <c r="AH206" i="1"/>
  <c r="AH66" i="1"/>
  <c r="AF66" i="1"/>
  <c r="AF114" i="1"/>
  <c r="AH114" i="1"/>
  <c r="AH27" i="1"/>
  <c r="AF27" i="1"/>
  <c r="AH43" i="1"/>
  <c r="AF43" i="1"/>
  <c r="AF107" i="1"/>
  <c r="AH107" i="1"/>
  <c r="AF155" i="1"/>
  <c r="AH155" i="1"/>
  <c r="AH77" i="1"/>
  <c r="AF77" i="1"/>
  <c r="AF141" i="1"/>
  <c r="AH141" i="1"/>
  <c r="AH189" i="1"/>
  <c r="AF189" i="1"/>
  <c r="AH213" i="1"/>
  <c r="AF213" i="1"/>
  <c r="AF96" i="1"/>
  <c r="AH96" i="1"/>
  <c r="AH239" i="1"/>
  <c r="AF239" i="1"/>
  <c r="AF72" i="1"/>
  <c r="AH72" i="1"/>
  <c r="AF119" i="1"/>
  <c r="AH119" i="1"/>
  <c r="AF48" i="1"/>
  <c r="AH48" i="1"/>
  <c r="AF33" i="1"/>
  <c r="AH33" i="1"/>
  <c r="AF121" i="1"/>
  <c r="AH121" i="1"/>
  <c r="AH145" i="1"/>
  <c r="AF145" i="1"/>
  <c r="AF233" i="1"/>
  <c r="AH233" i="1"/>
  <c r="AH224" i="1"/>
  <c r="AF224" i="1"/>
  <c r="AF90" i="1"/>
  <c r="AH90" i="1"/>
  <c r="AF208" i="1"/>
  <c r="AH208" i="1"/>
  <c r="AF131" i="1"/>
  <c r="AH131" i="1"/>
  <c r="AF179" i="1"/>
  <c r="AH179" i="1"/>
  <c r="AF203" i="1"/>
  <c r="AH203" i="1"/>
  <c r="AF235" i="1"/>
  <c r="AH235" i="1"/>
  <c r="AF104" i="1"/>
  <c r="AH104" i="1"/>
  <c r="AF309" i="1"/>
  <c r="AH309" i="1"/>
  <c r="AH13" i="1"/>
  <c r="AF13" i="1"/>
  <c r="AH61" i="1"/>
  <c r="AF61" i="1"/>
  <c r="AH101" i="1"/>
  <c r="AF101" i="1"/>
  <c r="AF221" i="1"/>
  <c r="AH221" i="1"/>
  <c r="AH286" i="1"/>
  <c r="AF286" i="1"/>
  <c r="AH3" i="1"/>
  <c r="AF3" i="1"/>
  <c r="AF261" i="1"/>
  <c r="AH261" i="1"/>
  <c r="AF191" i="1"/>
  <c r="AH191" i="1"/>
  <c r="AH217" i="1"/>
  <c r="AG280" i="1"/>
  <c r="AF193" i="1"/>
  <c r="AH193" i="1"/>
  <c r="AH50" i="1"/>
  <c r="AF50" i="1"/>
  <c r="AF74" i="1"/>
  <c r="AH74" i="1"/>
  <c r="AF186" i="1"/>
  <c r="AH186" i="1"/>
  <c r="AH51" i="1"/>
  <c r="AF51" i="1"/>
  <c r="AF115" i="1"/>
  <c r="AH115" i="1"/>
  <c r="AF249" i="1"/>
  <c r="AH249" i="1"/>
  <c r="AF284" i="1"/>
  <c r="AH284" i="1"/>
  <c r="AH85" i="1"/>
  <c r="AF85" i="1"/>
  <c r="AH173" i="1"/>
  <c r="AF173" i="1"/>
  <c r="AH5" i="1"/>
  <c r="AF5" i="1"/>
  <c r="AF230" i="1"/>
  <c r="AH230" i="1"/>
  <c r="AF246" i="1"/>
  <c r="AH246" i="1"/>
  <c r="AH263" i="1"/>
  <c r="AF263" i="1"/>
  <c r="AF127" i="1"/>
  <c r="AH127" i="1"/>
  <c r="AH175" i="1"/>
  <c r="AF175" i="1"/>
  <c r="AF199" i="1"/>
  <c r="AH199" i="1"/>
  <c r="AG278" i="1"/>
  <c r="AF18" i="1"/>
  <c r="AH18" i="1"/>
  <c r="AF26" i="1"/>
  <c r="AH26" i="1"/>
  <c r="AH98" i="1"/>
  <c r="AF98" i="1"/>
  <c r="AF170" i="1"/>
  <c r="AH170" i="1"/>
  <c r="AF8" i="1"/>
  <c r="AH8" i="1"/>
  <c r="AF112" i="1"/>
  <c r="AH112" i="1"/>
  <c r="AH53" i="1"/>
  <c r="AF53" i="1"/>
  <c r="AF139" i="1"/>
  <c r="AH139" i="1"/>
  <c r="AH220" i="1"/>
  <c r="AF220" i="1"/>
  <c r="AH21" i="1"/>
  <c r="AF21" i="1"/>
  <c r="AH37" i="1"/>
  <c r="AF37" i="1"/>
  <c r="AH109" i="1"/>
  <c r="AF109" i="1"/>
  <c r="AH149" i="1"/>
  <c r="AF149" i="1"/>
  <c r="AF229" i="1"/>
  <c r="AH229" i="1"/>
  <c r="AH244" i="1"/>
  <c r="AF244" i="1"/>
  <c r="AF88" i="1"/>
  <c r="AH88" i="1"/>
  <c r="AF17" i="1"/>
  <c r="AH17" i="1"/>
  <c r="AF65" i="1"/>
  <c r="AH65" i="1"/>
  <c r="AF105" i="1"/>
  <c r="AH105" i="1"/>
  <c r="AF138" i="1"/>
  <c r="AH138" i="1"/>
  <c r="AF122" i="1"/>
  <c r="AH122" i="1"/>
  <c r="AF167" i="1"/>
  <c r="AH167" i="1"/>
  <c r="AH11" i="1"/>
  <c r="AF11" i="1"/>
  <c r="AH35" i="1"/>
  <c r="AF35" i="1"/>
  <c r="AH123" i="1"/>
  <c r="AF123" i="1"/>
  <c r="AH195" i="1"/>
  <c r="AF195" i="1"/>
  <c r="AH124" i="1"/>
  <c r="AF124" i="1"/>
  <c r="AH93" i="1"/>
  <c r="AF93" i="1"/>
  <c r="AH306" i="1"/>
  <c r="AF306" i="1"/>
  <c r="AF151" i="1"/>
  <c r="AH151" i="1"/>
  <c r="AG281" i="1"/>
  <c r="AI125" i="1"/>
  <c r="AI299" i="1"/>
  <c r="AG103" i="1"/>
  <c r="AG310" i="1"/>
  <c r="AG234" i="1"/>
  <c r="AG86" i="1"/>
  <c r="AG262" i="1"/>
  <c r="AG267" i="1"/>
  <c r="X2" i="1"/>
  <c r="AG250" i="1"/>
  <c r="AM36" i="1"/>
  <c r="AM37" i="1"/>
  <c r="AG133" i="1"/>
  <c r="AG289" i="1"/>
  <c r="AG290" i="1"/>
  <c r="AG292" i="1"/>
  <c r="AG54" i="1"/>
  <c r="AG94" i="1"/>
  <c r="AG308" i="1"/>
  <c r="AG7" i="1"/>
  <c r="AM224" i="1"/>
  <c r="AG232" i="1"/>
  <c r="AG238" i="1"/>
  <c r="AG240" i="1"/>
  <c r="AG242" i="1"/>
  <c r="AG87" i="1"/>
  <c r="AG265" i="1"/>
  <c r="AG270" i="1"/>
  <c r="AG78" i="1"/>
  <c r="AG60" i="1"/>
  <c r="AG55" i="1"/>
  <c r="AG253" i="1"/>
  <c r="AG255" i="1"/>
  <c r="AG31" i="1"/>
  <c r="AG134" i="1"/>
  <c r="AG136" i="1"/>
  <c r="AM49" i="1"/>
  <c r="AL28" i="1" l="1"/>
  <c r="AL277" i="1"/>
  <c r="AG317" i="1"/>
  <c r="AL200" i="1"/>
  <c r="AG198" i="1"/>
  <c r="AI198" i="1" s="1"/>
  <c r="AL150" i="1"/>
  <c r="AL172" i="1"/>
  <c r="AG257" i="1"/>
  <c r="AI257" i="1" s="1"/>
  <c r="AG251" i="1"/>
  <c r="AL162" i="1"/>
  <c r="U2" i="1"/>
  <c r="AK2" i="1"/>
  <c r="AJ2" i="1"/>
  <c r="AL158" i="1"/>
  <c r="AL188" i="1"/>
  <c r="AL285" i="1"/>
  <c r="AI150" i="1"/>
  <c r="AI200" i="1"/>
  <c r="AL148" i="1"/>
  <c r="AM257" i="1"/>
  <c r="AI28" i="1"/>
  <c r="AG126" i="1"/>
  <c r="AL126" i="1" s="1"/>
  <c r="AI172" i="1"/>
  <c r="AI148" i="1"/>
  <c r="AL278" i="1"/>
  <c r="AL280" i="1"/>
  <c r="AM3" i="1"/>
  <c r="AM250" i="1"/>
  <c r="AL250" i="1" s="1"/>
  <c r="AM138" i="1"/>
  <c r="AM86" i="1"/>
  <c r="AL86" i="1" s="1"/>
  <c r="AM136" i="1"/>
  <c r="AL136" i="1" s="1"/>
  <c r="AL125" i="1"/>
  <c r="AM80" i="1"/>
  <c r="AG92" i="1"/>
  <c r="AI272" i="1"/>
  <c r="AL152" i="1"/>
  <c r="AM91" i="1"/>
  <c r="AL91" i="1" s="1"/>
  <c r="AL315" i="1"/>
  <c r="AG274" i="1"/>
  <c r="AI274" i="1" s="1"/>
  <c r="AI188" i="1"/>
  <c r="AM242" i="1"/>
  <c r="AL242" i="1" s="1"/>
  <c r="AM259" i="1"/>
  <c r="AM263" i="1"/>
  <c r="AG213" i="1"/>
  <c r="AL213" i="1" s="1"/>
  <c r="AM111" i="1"/>
  <c r="AL111" i="1" s="1"/>
  <c r="AG275" i="1"/>
  <c r="AI275" i="1" s="1"/>
  <c r="AM275" i="1"/>
  <c r="AI281" i="1"/>
  <c r="AL281" i="1"/>
  <c r="AG284" i="1"/>
  <c r="AL284" i="1" s="1"/>
  <c r="AG193" i="1"/>
  <c r="AL193" i="1" s="1"/>
  <c r="AG203" i="1"/>
  <c r="AL203" i="1" s="1"/>
  <c r="AG185" i="1"/>
  <c r="AL185" i="1" s="1"/>
  <c r="AG163" i="1"/>
  <c r="AL163" i="1" s="1"/>
  <c r="AM267" i="1"/>
  <c r="AL267" i="1" s="1"/>
  <c r="AM45" i="1"/>
  <c r="AM51" i="1"/>
  <c r="AM308" i="1"/>
  <c r="AL308" i="1" s="1"/>
  <c r="AM140" i="1"/>
  <c r="AM116" i="1"/>
  <c r="AM107" i="1"/>
  <c r="AM306" i="1"/>
  <c r="AM16" i="1"/>
  <c r="AM237" i="1"/>
  <c r="AM87" i="1"/>
  <c r="AL87" i="1" s="1"/>
  <c r="AL22" i="1"/>
  <c r="AG21" i="1"/>
  <c r="AL21" i="1" s="1"/>
  <c r="AG191" i="1"/>
  <c r="AL191" i="1" s="1"/>
  <c r="AG27" i="1"/>
  <c r="AL27" i="1" s="1"/>
  <c r="AI190" i="1"/>
  <c r="AL190" i="1"/>
  <c r="AI187" i="1"/>
  <c r="AL187" i="1"/>
  <c r="AG149" i="1"/>
  <c r="AL149" i="1" s="1"/>
  <c r="AG26" i="1"/>
  <c r="AL26" i="1" s="1"/>
  <c r="AG3" i="1"/>
  <c r="AG61" i="1"/>
  <c r="AL61" i="1" s="1"/>
  <c r="AG189" i="1"/>
  <c r="AL189" i="1" s="1"/>
  <c r="AG29" i="1"/>
  <c r="AL29" i="1" s="1"/>
  <c r="AG183" i="1"/>
  <c r="AG201" i="1"/>
  <c r="AL201" i="1" s="1"/>
  <c r="AG153" i="1"/>
  <c r="AL153" i="1" s="1"/>
  <c r="AG271" i="1"/>
  <c r="AG210" i="1"/>
  <c r="AG197" i="1"/>
  <c r="AM96" i="1"/>
  <c r="AM106" i="1"/>
  <c r="AM103" i="1"/>
  <c r="AL103" i="1" s="1"/>
  <c r="AM52" i="1"/>
  <c r="AM10" i="1"/>
  <c r="AI118" i="1"/>
  <c r="AL118" i="1"/>
  <c r="AM99" i="1"/>
  <c r="AL99" i="1" s="1"/>
  <c r="AM265" i="1"/>
  <c r="AL265" i="1" s="1"/>
  <c r="AM290" i="1"/>
  <c r="AL290" i="1" s="1"/>
  <c r="AM262" i="1"/>
  <c r="AL262" i="1" s="1"/>
  <c r="AI282" i="1"/>
  <c r="AL282" i="1"/>
  <c r="AL62" i="1"/>
  <c r="AI62" i="1"/>
  <c r="AG195" i="1"/>
  <c r="AG127" i="1"/>
  <c r="AG179" i="1"/>
  <c r="AL179" i="1" s="1"/>
  <c r="AG145" i="1"/>
  <c r="AL145" i="1" s="1"/>
  <c r="AG155" i="1"/>
  <c r="AL155" i="1" s="1"/>
  <c r="AG209" i="1"/>
  <c r="AL209" i="1" s="1"/>
  <c r="AG177" i="1"/>
  <c r="AL177" i="1" s="1"/>
  <c r="AG205" i="1"/>
  <c r="AL205" i="1" s="1"/>
  <c r="AG207" i="1"/>
  <c r="AL207" i="1" s="1"/>
  <c r="AG192" i="1"/>
  <c r="AM55" i="1"/>
  <c r="AL55" i="1" s="1"/>
  <c r="AI302" i="1"/>
  <c r="AL302" i="1"/>
  <c r="AM229" i="1"/>
  <c r="AI313" i="1"/>
  <c r="AL313" i="1"/>
  <c r="AM230" i="1"/>
  <c r="AI39" i="1"/>
  <c r="AL39" i="1"/>
  <c r="AM94" i="1"/>
  <c r="AL94" i="1" s="1"/>
  <c r="AM92" i="1"/>
  <c r="AM34" i="1"/>
  <c r="AM54" i="1"/>
  <c r="AL54" i="1" s="1"/>
  <c r="AM219" i="1"/>
  <c r="AG36" i="1"/>
  <c r="AL36" i="1" s="1"/>
  <c r="AG167" i="1"/>
  <c r="AG18" i="1"/>
  <c r="AL18" i="1" s="1"/>
  <c r="AG147" i="1"/>
  <c r="AL147" i="1" s="1"/>
  <c r="AG202" i="1"/>
  <c r="AL202" i="1" s="1"/>
  <c r="AG40" i="1"/>
  <c r="AL40" i="1" s="1"/>
  <c r="AG171" i="1"/>
  <c r="AG194" i="1"/>
  <c r="AL194" i="1" s="1"/>
  <c r="AG196" i="1"/>
  <c r="AG160" i="1"/>
  <c r="AL160" i="1" s="1"/>
  <c r="AG184" i="1"/>
  <c r="AI169" i="1"/>
  <c r="AL169" i="1"/>
  <c r="AM7" i="1"/>
  <c r="AL7" i="1" s="1"/>
  <c r="AM133" i="1"/>
  <c r="AL133" i="1" s="1"/>
  <c r="AM292" i="1"/>
  <c r="AL292" i="1" s="1"/>
  <c r="AL128" i="1"/>
  <c r="AM56" i="1"/>
  <c r="AI211" i="1"/>
  <c r="AL211" i="1"/>
  <c r="AM289" i="1"/>
  <c r="AL289" i="1" s="1"/>
  <c r="AM78" i="1"/>
  <c r="AL78" i="1" s="1"/>
  <c r="AM8" i="1"/>
  <c r="AM17" i="1"/>
  <c r="AM247" i="1"/>
  <c r="AL247" i="1" s="1"/>
  <c r="AM253" i="1"/>
  <c r="AL253" i="1" s="1"/>
  <c r="AG168" i="1"/>
  <c r="AM101" i="1"/>
  <c r="AL301" i="1"/>
  <c r="AI301" i="1"/>
  <c r="AI60" i="1"/>
  <c r="AM256" i="1"/>
  <c r="AG123" i="1"/>
  <c r="AL123" i="1" s="1"/>
  <c r="AG5" i="1"/>
  <c r="AL5" i="1" s="1"/>
  <c r="AG131" i="1"/>
  <c r="AL131" i="1" s="1"/>
  <c r="AG159" i="1"/>
  <c r="AL159" i="1" s="1"/>
  <c r="AG178" i="1"/>
  <c r="AL178" i="1" s="1"/>
  <c r="AG161" i="1"/>
  <c r="AL161" i="1" s="1"/>
  <c r="AG25" i="1"/>
  <c r="AL25" i="1" s="1"/>
  <c r="AG181" i="1"/>
  <c r="AL181" i="1" s="1"/>
  <c r="AG166" i="1"/>
  <c r="AL166" i="1" s="1"/>
  <c r="AG41" i="1"/>
  <c r="AL41" i="1" s="1"/>
  <c r="AG180" i="1"/>
  <c r="AL180" i="1" s="1"/>
  <c r="AM60" i="1"/>
  <c r="AL60" i="1" s="1"/>
  <c r="AM89" i="1"/>
  <c r="AM31" i="1"/>
  <c r="AL31" i="1" s="1"/>
  <c r="AM226" i="1"/>
  <c r="AM234" i="1"/>
  <c r="AL234" i="1" s="1"/>
  <c r="AM109" i="1"/>
  <c r="AM317" i="1"/>
  <c r="AL317" i="1" s="1"/>
  <c r="AI165" i="1"/>
  <c r="AL165" i="1"/>
  <c r="AM310" i="1"/>
  <c r="AL310" i="1" s="1"/>
  <c r="AM218" i="1"/>
  <c r="AM240" i="1"/>
  <c r="AL240" i="1" s="1"/>
  <c r="AM143" i="1"/>
  <c r="AG19" i="1"/>
  <c r="AL19" i="1" s="1"/>
  <c r="AG204" i="1"/>
  <c r="AL204" i="1" s="1"/>
  <c r="AG164" i="1"/>
  <c r="AG124" i="1"/>
  <c r="AL124" i="1" s="1"/>
  <c r="AG244" i="1"/>
  <c r="AL244" i="1" s="1"/>
  <c r="AG170" i="1"/>
  <c r="AL170" i="1" s="1"/>
  <c r="AG121" i="1"/>
  <c r="AL121" i="1" s="1"/>
  <c r="AG119" i="1"/>
  <c r="AL119" i="1" s="1"/>
  <c r="AG117" i="1"/>
  <c r="AL117" i="1" s="1"/>
  <c r="AG130" i="1"/>
  <c r="AL130" i="1" s="1"/>
  <c r="AG129" i="1"/>
  <c r="AL129" i="1" s="1"/>
  <c r="AG176" i="1"/>
  <c r="AG132" i="1"/>
  <c r="AL245" i="1"/>
  <c r="AI245" i="1"/>
  <c r="AL174" i="1"/>
  <c r="AI174" i="1"/>
  <c r="AM295" i="1"/>
  <c r="AL295" i="1" s="1"/>
  <c r="AM114" i="1"/>
  <c r="AM251" i="1"/>
  <c r="AM32" i="1"/>
  <c r="AM238" i="1"/>
  <c r="AL238" i="1" s="1"/>
  <c r="AM58" i="1"/>
  <c r="AI120" i="1"/>
  <c r="AL120" i="1"/>
  <c r="AI300" i="1"/>
  <c r="AL300" i="1"/>
  <c r="AG175" i="1"/>
  <c r="AL175" i="1" s="1"/>
  <c r="AG186" i="1"/>
  <c r="AL186" i="1" s="1"/>
  <c r="AG297" i="1"/>
  <c r="AL297" i="1" s="1"/>
  <c r="AI298" i="1"/>
  <c r="AL298" i="1"/>
  <c r="AM215" i="1"/>
  <c r="AG151" i="1"/>
  <c r="AL151" i="1" s="1"/>
  <c r="AG122" i="1"/>
  <c r="AL122" i="1" s="1"/>
  <c r="AG199" i="1"/>
  <c r="AL199" i="1" s="1"/>
  <c r="AG173" i="1"/>
  <c r="AL173" i="1" s="1"/>
  <c r="AG208" i="1"/>
  <c r="AG206" i="1"/>
  <c r="AL206" i="1" s="1"/>
  <c r="AG212" i="1"/>
  <c r="AL212" i="1" s="1"/>
  <c r="AG154" i="1"/>
  <c r="AL154" i="1" s="1"/>
  <c r="AG157" i="1"/>
  <c r="AL157" i="1" s="1"/>
  <c r="AG24" i="1"/>
  <c r="AL24" i="1" s="1"/>
  <c r="AM286" i="1"/>
  <c r="AG20" i="1"/>
  <c r="AM232" i="1"/>
  <c r="AL232" i="1" s="1"/>
  <c r="AI312" i="1"/>
  <c r="AL312" i="1"/>
  <c r="AM274" i="1"/>
  <c r="AM255" i="1"/>
  <c r="AL255" i="1" s="1"/>
  <c r="AG156" i="1"/>
  <c r="AM134" i="1"/>
  <c r="AL134" i="1" s="1"/>
  <c r="AM270" i="1"/>
  <c r="AL270" i="1" s="1"/>
  <c r="AL146" i="1"/>
  <c r="AI146" i="1"/>
  <c r="AL182" i="1"/>
  <c r="AI23" i="1"/>
  <c r="AL23" i="1"/>
  <c r="AG305" i="1"/>
  <c r="AI305" i="1" s="1"/>
  <c r="AM305" i="1"/>
  <c r="AG46" i="1"/>
  <c r="AI46" i="1" s="1"/>
  <c r="AM46" i="1"/>
  <c r="AG76" i="1"/>
  <c r="AM76" i="1"/>
  <c r="AM74" i="1"/>
  <c r="AM73" i="1"/>
  <c r="AG70" i="1"/>
  <c r="AM70" i="1"/>
  <c r="AG68" i="1"/>
  <c r="AM68" i="1"/>
  <c r="AM66" i="1"/>
  <c r="AG140" i="1"/>
  <c r="AG52" i="1"/>
  <c r="AI280" i="1"/>
  <c r="AG259" i="1"/>
  <c r="AG224" i="1"/>
  <c r="AG256" i="1"/>
  <c r="AG218" i="1"/>
  <c r="AG306" i="1"/>
  <c r="AG66" i="1"/>
  <c r="AI31" i="1"/>
  <c r="AI7" i="1"/>
  <c r="AI253" i="1"/>
  <c r="AI78" i="1"/>
  <c r="AI87" i="1"/>
  <c r="AI289" i="1"/>
  <c r="AI247" i="1"/>
  <c r="AI86" i="1"/>
  <c r="AI111" i="1"/>
  <c r="AI136" i="1"/>
  <c r="AI92" i="1"/>
  <c r="AI134" i="1"/>
  <c r="AI91" i="1"/>
  <c r="AI55" i="1"/>
  <c r="AI242" i="1"/>
  <c r="AI54" i="1"/>
  <c r="AI103" i="1"/>
  <c r="AI251" i="1"/>
  <c r="AI262" i="1"/>
  <c r="AI310" i="1"/>
  <c r="AI94" i="1"/>
  <c r="AI99" i="1"/>
  <c r="AI270" i="1"/>
  <c r="AI240" i="1"/>
  <c r="AI238" i="1"/>
  <c r="AI292" i="1"/>
  <c r="AI255" i="1"/>
  <c r="AI317" i="1"/>
  <c r="AI232" i="1"/>
  <c r="AI290" i="1"/>
  <c r="AI250" i="1"/>
  <c r="AI133" i="1"/>
  <c r="AG109" i="1"/>
  <c r="AG8" i="1"/>
  <c r="AI191" i="1"/>
  <c r="AG286" i="1"/>
  <c r="AG143" i="1"/>
  <c r="AG80" i="1"/>
  <c r="AG58" i="1"/>
  <c r="AG219" i="1"/>
  <c r="AL219" i="1" s="1"/>
  <c r="AI234" i="1"/>
  <c r="AI265" i="1"/>
  <c r="AI278" i="1"/>
  <c r="AG230" i="1"/>
  <c r="AL230" i="1" s="1"/>
  <c r="AG114" i="1"/>
  <c r="AI212" i="1"/>
  <c r="AG49" i="1"/>
  <c r="AL49" i="1" s="1"/>
  <c r="AG226" i="1"/>
  <c r="AG37" i="1"/>
  <c r="AL37" i="1" s="1"/>
  <c r="AI295" i="1"/>
  <c r="AG51" i="1"/>
  <c r="AG107" i="1"/>
  <c r="AG10" i="1"/>
  <c r="AG106" i="1"/>
  <c r="AI267" i="1"/>
  <c r="AG17" i="1"/>
  <c r="AG263" i="1"/>
  <c r="AG74" i="1"/>
  <c r="AG101" i="1"/>
  <c r="AG96" i="1"/>
  <c r="AL96" i="1" s="1"/>
  <c r="AG215" i="1"/>
  <c r="AG116" i="1"/>
  <c r="AG56" i="1"/>
  <c r="AG32" i="1"/>
  <c r="AI153" i="1"/>
  <c r="AI308" i="1"/>
  <c r="AG138" i="1"/>
  <c r="AG229" i="1"/>
  <c r="AI163" i="1"/>
  <c r="AI149" i="1"/>
  <c r="AG16" i="1"/>
  <c r="AG45" i="1"/>
  <c r="AL45" i="1" s="1"/>
  <c r="AI285" i="1"/>
  <c r="AG73" i="1"/>
  <c r="AG237" i="1"/>
  <c r="AG89" i="1"/>
  <c r="AG34" i="1"/>
  <c r="AM48" i="1"/>
  <c r="AM64" i="1"/>
  <c r="AM43" i="1"/>
  <c r="AM65" i="1"/>
  <c r="AM77" i="1"/>
  <c r="AM246" i="1"/>
  <c r="AM11" i="1"/>
  <c r="AM221" i="1"/>
  <c r="AM83" i="1"/>
  <c r="AM82" i="1"/>
  <c r="AM115" i="1"/>
  <c r="AM75" i="1"/>
  <c r="AM67" i="1"/>
  <c r="AM135" i="1"/>
  <c r="AM33" i="1"/>
  <c r="AM57" i="1"/>
  <c r="AM137" i="1"/>
  <c r="AM316" i="1"/>
  <c r="AM220" i="1"/>
  <c r="AM88" i="1"/>
  <c r="AM239" i="1"/>
  <c r="AM231" i="1"/>
  <c r="AM9" i="1"/>
  <c r="AM93" i="1"/>
  <c r="AM236" i="1"/>
  <c r="AM69" i="1"/>
  <c r="AM35" i="1"/>
  <c r="AM139" i="1"/>
  <c r="AM90" i="1"/>
  <c r="AM233" i="1"/>
  <c r="AM309" i="1"/>
  <c r="AE2" i="1"/>
  <c r="AH2" i="1" s="1"/>
  <c r="AM72" i="1"/>
  <c r="AM249" i="1"/>
  <c r="AM261" i="1"/>
  <c r="AM85" i="1"/>
  <c r="AM228" i="1"/>
  <c r="AM98" i="1"/>
  <c r="AM50" i="1"/>
  <c r="AM288" i="1"/>
  <c r="AM105" i="1"/>
  <c r="AM222" i="1"/>
  <c r="AM141" i="1"/>
  <c r="AM42" i="1"/>
  <c r="AM216" i="1"/>
  <c r="AM84" i="1"/>
  <c r="AM235" i="1"/>
  <c r="AM227" i="1"/>
  <c r="AM13" i="1"/>
  <c r="AM311" i="1"/>
  <c r="AM97" i="1"/>
  <c r="AM81" i="1"/>
  <c r="AM223" i="1"/>
  <c r="AM53" i="1"/>
  <c r="AM100" i="1"/>
  <c r="AM112" i="1"/>
  <c r="AM104" i="1"/>
  <c r="AI202" i="1" l="1"/>
  <c r="AI203" i="1"/>
  <c r="AL51" i="1"/>
  <c r="AI189" i="1"/>
  <c r="AI199" i="1"/>
  <c r="AL257" i="1"/>
  <c r="AL251" i="1"/>
  <c r="AI179" i="1"/>
  <c r="AL89" i="1"/>
  <c r="AL198" i="1"/>
  <c r="AL237" i="1"/>
  <c r="AI177" i="1"/>
  <c r="AI154" i="1"/>
  <c r="AL286" i="1"/>
  <c r="AI126" i="1"/>
  <c r="AI151" i="1"/>
  <c r="AL274" i="1"/>
  <c r="AI40" i="1"/>
  <c r="AI160" i="1"/>
  <c r="AI130" i="1"/>
  <c r="AI204" i="1"/>
  <c r="AI284" i="1"/>
  <c r="AL34" i="1"/>
  <c r="AL116" i="1"/>
  <c r="AI207" i="1"/>
  <c r="AI159" i="1"/>
  <c r="AI181" i="1"/>
  <c r="AI213" i="1"/>
  <c r="AL74" i="1"/>
  <c r="AL256" i="1"/>
  <c r="AI193" i="1"/>
  <c r="AI209" i="1"/>
  <c r="AL80" i="1"/>
  <c r="AI123" i="1"/>
  <c r="AI121" i="1"/>
  <c r="AI178" i="1"/>
  <c r="AI166" i="1"/>
  <c r="AL138" i="1"/>
  <c r="AI244" i="1"/>
  <c r="AI145" i="1"/>
  <c r="AL10" i="1"/>
  <c r="AI205" i="1"/>
  <c r="AI206" i="1"/>
  <c r="AI185" i="1"/>
  <c r="AI117" i="1"/>
  <c r="AI21" i="1"/>
  <c r="AI18" i="1"/>
  <c r="AI61" i="1"/>
  <c r="AL17" i="1"/>
  <c r="AL140" i="1"/>
  <c r="AI201" i="1"/>
  <c r="AI122" i="1"/>
  <c r="AI24" i="1"/>
  <c r="AI131" i="1"/>
  <c r="AL107" i="1"/>
  <c r="AI36" i="1"/>
  <c r="AL101" i="1"/>
  <c r="AL3" i="1"/>
  <c r="AL68" i="1"/>
  <c r="AL76" i="1"/>
  <c r="AL275" i="1"/>
  <c r="AI173" i="1"/>
  <c r="AI175" i="1"/>
  <c r="AI161" i="1"/>
  <c r="AI194" i="1"/>
  <c r="AL114" i="1"/>
  <c r="AI76" i="1"/>
  <c r="AL92" i="1"/>
  <c r="AI5" i="1"/>
  <c r="AL32" i="1"/>
  <c r="AL259" i="1"/>
  <c r="AI147" i="1"/>
  <c r="AI170" i="1"/>
  <c r="AL56" i="1"/>
  <c r="AL226" i="1"/>
  <c r="AI68" i="1"/>
  <c r="AI41" i="1"/>
  <c r="AM260" i="1"/>
  <c r="AM95" i="1"/>
  <c r="AM217" i="1"/>
  <c r="AI29" i="1"/>
  <c r="AI180" i="1"/>
  <c r="AM291" i="1"/>
  <c r="AM307" i="1"/>
  <c r="AM264" i="1"/>
  <c r="AM241" i="1"/>
  <c r="AI129" i="1"/>
  <c r="AL215" i="1"/>
  <c r="AM254" i="1"/>
  <c r="AM15" i="1"/>
  <c r="AM30" i="1"/>
  <c r="AM258" i="1"/>
  <c r="AM6" i="1"/>
  <c r="AI26" i="1"/>
  <c r="AI157" i="1"/>
  <c r="AI186" i="1"/>
  <c r="AM108" i="1"/>
  <c r="AM268" i="1"/>
  <c r="AM47" i="1"/>
  <c r="AM14" i="1"/>
  <c r="AM293" i="1"/>
  <c r="AM12" i="1"/>
  <c r="AL58" i="1"/>
  <c r="AM273" i="1"/>
  <c r="AM294" i="1"/>
  <c r="AM113" i="1"/>
  <c r="AM144" i="1"/>
  <c r="AM142" i="1"/>
  <c r="AM63" i="1"/>
  <c r="AM225" i="1"/>
  <c r="AI25" i="1"/>
  <c r="AL8" i="1"/>
  <c r="AM248" i="1"/>
  <c r="AM243" i="1"/>
  <c r="AM71" i="1"/>
  <c r="AM102" i="1"/>
  <c r="AM252" i="1"/>
  <c r="AM287" i="1"/>
  <c r="AL229" i="1"/>
  <c r="AL263" i="1"/>
  <c r="AL109" i="1"/>
  <c r="AM59" i="1"/>
  <c r="AM44" i="1"/>
  <c r="AM296" i="1"/>
  <c r="AM79" i="1"/>
  <c r="AM269" i="1"/>
  <c r="AM276" i="1"/>
  <c r="AM266" i="1"/>
  <c r="AM110" i="1"/>
  <c r="AM304" i="1"/>
  <c r="AI27" i="1"/>
  <c r="AI155" i="1"/>
  <c r="AL143" i="1"/>
  <c r="AL168" i="1"/>
  <c r="AI168" i="1"/>
  <c r="AI19" i="1"/>
  <c r="AI224" i="1"/>
  <c r="AL224" i="1"/>
  <c r="AL106" i="1"/>
  <c r="AL20" i="1"/>
  <c r="AI20" i="1"/>
  <c r="AI176" i="1"/>
  <c r="AL176" i="1"/>
  <c r="AI119" i="1"/>
  <c r="AL156" i="1"/>
  <c r="AI156" i="1"/>
  <c r="AI184" i="1"/>
  <c r="AL184" i="1"/>
  <c r="AI171" i="1"/>
  <c r="AL171" i="1"/>
  <c r="AL192" i="1"/>
  <c r="AI192" i="1"/>
  <c r="AI127" i="1"/>
  <c r="AL127" i="1"/>
  <c r="AI197" i="1"/>
  <c r="AL197" i="1"/>
  <c r="AI124" i="1"/>
  <c r="AI52" i="1"/>
  <c r="AL52" i="1"/>
  <c r="AI164" i="1"/>
  <c r="AL164" i="1"/>
  <c r="AL16" i="1"/>
  <c r="AI297" i="1"/>
  <c r="AI66" i="1"/>
  <c r="AL66" i="1"/>
  <c r="AI167" i="1"/>
  <c r="AL167" i="1"/>
  <c r="AI195" i="1"/>
  <c r="AL195" i="1"/>
  <c r="AI210" i="1"/>
  <c r="AL210" i="1"/>
  <c r="AI183" i="1"/>
  <c r="AL183" i="1"/>
  <c r="AL73" i="1"/>
  <c r="AI306" i="1"/>
  <c r="AL306" i="1"/>
  <c r="AI132" i="1"/>
  <c r="AL132" i="1"/>
  <c r="AI218" i="1"/>
  <c r="AL218" i="1"/>
  <c r="AI70" i="1"/>
  <c r="AL70" i="1"/>
  <c r="AL46" i="1"/>
  <c r="AI208" i="1"/>
  <c r="AL208" i="1"/>
  <c r="AL196" i="1"/>
  <c r="AI196" i="1"/>
  <c r="AL271" i="1"/>
  <c r="AI271" i="1"/>
  <c r="AL305" i="1"/>
  <c r="AG47" i="1"/>
  <c r="AG93" i="1"/>
  <c r="AL93" i="1" s="1"/>
  <c r="AG11" i="1"/>
  <c r="AL11" i="1" s="1"/>
  <c r="AG291" i="1"/>
  <c r="AI291" i="1" s="1"/>
  <c r="AG13" i="1"/>
  <c r="AG42" i="1"/>
  <c r="AL42" i="1" s="1"/>
  <c r="AG15" i="1"/>
  <c r="AG261" i="1"/>
  <c r="AL261" i="1" s="1"/>
  <c r="AG90" i="1"/>
  <c r="AL90" i="1" s="1"/>
  <c r="AG307" i="1"/>
  <c r="AG264" i="1"/>
  <c r="AG67" i="1"/>
  <c r="AL67" i="1" s="1"/>
  <c r="AG82" i="1"/>
  <c r="AG241" i="1"/>
  <c r="AG59" i="1"/>
  <c r="AG217" i="1"/>
  <c r="AG220" i="1"/>
  <c r="AL220" i="1" s="1"/>
  <c r="AG77" i="1"/>
  <c r="AL77" i="1" s="1"/>
  <c r="AG53" i="1"/>
  <c r="AL53" i="1" s="1"/>
  <c r="AG227" i="1"/>
  <c r="AL227" i="1" s="1"/>
  <c r="AG141" i="1"/>
  <c r="AL141" i="1" s="1"/>
  <c r="AG105" i="1"/>
  <c r="AL105" i="1" s="1"/>
  <c r="AG249" i="1"/>
  <c r="AL249" i="1" s="1"/>
  <c r="AG139" i="1"/>
  <c r="AL139" i="1" s="1"/>
  <c r="AG9" i="1"/>
  <c r="AL9" i="1" s="1"/>
  <c r="AG316" i="1"/>
  <c r="AL316" i="1" s="1"/>
  <c r="AG75" i="1"/>
  <c r="AL75" i="1" s="1"/>
  <c r="AG30" i="1"/>
  <c r="AI30" i="1" s="1"/>
  <c r="AG258" i="1"/>
  <c r="AI258" i="1" s="1"/>
  <c r="AG65" i="1"/>
  <c r="AL65" i="1" s="1"/>
  <c r="AG311" i="1"/>
  <c r="AL311" i="1" s="1"/>
  <c r="AG233" i="1"/>
  <c r="AL233" i="1" s="1"/>
  <c r="AG113" i="1"/>
  <c r="AG44" i="1"/>
  <c r="AG248" i="1"/>
  <c r="AG72" i="1"/>
  <c r="AG144" i="1"/>
  <c r="AI144" i="1" s="1"/>
  <c r="AG293" i="1"/>
  <c r="AG6" i="1"/>
  <c r="AG268" i="1"/>
  <c r="AI268" i="1" s="1"/>
  <c r="AG115" i="1"/>
  <c r="AL115" i="1" s="1"/>
  <c r="AG14" i="1"/>
  <c r="AG235" i="1"/>
  <c r="AL235" i="1" s="1"/>
  <c r="AG288" i="1"/>
  <c r="AL288" i="1" s="1"/>
  <c r="AG35" i="1"/>
  <c r="AL35" i="1" s="1"/>
  <c r="AG137" i="1"/>
  <c r="AL137" i="1" s="1"/>
  <c r="AG12" i="1"/>
  <c r="AI12" i="1" s="1"/>
  <c r="AG104" i="1"/>
  <c r="AL104" i="1" s="1"/>
  <c r="AG142" i="1"/>
  <c r="AG243" i="1"/>
  <c r="AG63" i="1"/>
  <c r="AG50" i="1"/>
  <c r="AL50" i="1" s="1"/>
  <c r="AG69" i="1"/>
  <c r="AG231" i="1"/>
  <c r="AL231" i="1" s="1"/>
  <c r="AG57" i="1"/>
  <c r="AL57" i="1" s="1"/>
  <c r="AG225" i="1"/>
  <c r="AG83" i="1"/>
  <c r="AL83" i="1" s="1"/>
  <c r="AG43" i="1"/>
  <c r="AG108" i="1"/>
  <c r="AG112" i="1"/>
  <c r="AG223" i="1"/>
  <c r="AL223" i="1" s="1"/>
  <c r="AG84" i="1"/>
  <c r="AL84" i="1" s="1"/>
  <c r="AG71" i="1"/>
  <c r="AG98" i="1"/>
  <c r="AL98" i="1" s="1"/>
  <c r="AG102" i="1"/>
  <c r="AI102" i="1" s="1"/>
  <c r="AG236" i="1"/>
  <c r="AL236" i="1" s="1"/>
  <c r="AG239" i="1"/>
  <c r="AL239" i="1" s="1"/>
  <c r="AG252" i="1"/>
  <c r="AG287" i="1"/>
  <c r="AI287" i="1" s="1"/>
  <c r="AG221" i="1"/>
  <c r="AI221" i="1" s="1"/>
  <c r="AG64" i="1"/>
  <c r="AL64" i="1" s="1"/>
  <c r="AG296" i="1"/>
  <c r="AG81" i="1"/>
  <c r="AL81" i="1" s="1"/>
  <c r="AG216" i="1"/>
  <c r="AG222" i="1"/>
  <c r="AL222" i="1" s="1"/>
  <c r="AG228" i="1"/>
  <c r="AL228" i="1" s="1"/>
  <c r="AG79" i="1"/>
  <c r="AG269" i="1"/>
  <c r="AG276" i="1"/>
  <c r="AG33" i="1"/>
  <c r="AG266" i="1"/>
  <c r="AG110" i="1"/>
  <c r="AG246" i="1"/>
  <c r="AL246" i="1" s="1"/>
  <c r="AG48" i="1"/>
  <c r="AL48" i="1" s="1"/>
  <c r="AG100" i="1"/>
  <c r="AL100" i="1" s="1"/>
  <c r="AG97" i="1"/>
  <c r="AG260" i="1"/>
  <c r="AG273" i="1"/>
  <c r="AG85" i="1"/>
  <c r="AL85" i="1" s="1"/>
  <c r="AG309" i="1"/>
  <c r="AL309" i="1" s="1"/>
  <c r="AG294" i="1"/>
  <c r="AG88" i="1"/>
  <c r="AL88" i="1" s="1"/>
  <c r="AG135" i="1"/>
  <c r="AL135" i="1" s="1"/>
  <c r="AG254" i="1"/>
  <c r="AG95" i="1"/>
  <c r="AG304" i="1"/>
  <c r="AI256" i="1"/>
  <c r="AI140" i="1"/>
  <c r="AI259" i="1"/>
  <c r="AI115" i="1"/>
  <c r="AI90" i="1"/>
  <c r="AI83" i="1"/>
  <c r="AI34" i="1"/>
  <c r="AI74" i="1"/>
  <c r="AI143" i="1"/>
  <c r="AI229" i="1"/>
  <c r="AI89" i="1"/>
  <c r="AI16" i="1"/>
  <c r="AI3" i="1"/>
  <c r="AI138" i="1"/>
  <c r="AI215" i="1"/>
  <c r="AI101" i="1"/>
  <c r="AI263" i="1"/>
  <c r="AI58" i="1"/>
  <c r="AI49" i="1"/>
  <c r="AI106" i="1"/>
  <c r="AI51" i="1"/>
  <c r="AI226" i="1"/>
  <c r="AI114" i="1"/>
  <c r="AI8" i="1"/>
  <c r="AI113" i="1"/>
  <c r="AI237" i="1"/>
  <c r="AI45" i="1"/>
  <c r="AI32" i="1"/>
  <c r="AI96" i="1"/>
  <c r="AI10" i="1"/>
  <c r="AI37" i="1"/>
  <c r="AI286" i="1"/>
  <c r="AI109" i="1"/>
  <c r="AI56" i="1"/>
  <c r="AI17" i="1"/>
  <c r="AI107" i="1"/>
  <c r="AI80" i="1"/>
  <c r="AI73" i="1"/>
  <c r="AI116" i="1"/>
  <c r="AI230" i="1"/>
  <c r="AI219" i="1"/>
  <c r="AI104" i="1" l="1"/>
  <c r="AI288" i="1"/>
  <c r="AL59" i="1"/>
  <c r="AI141" i="1"/>
  <c r="AI261" i="1"/>
  <c r="AL294" i="1"/>
  <c r="AL63" i="1"/>
  <c r="AL264" i="1"/>
  <c r="AL95" i="1"/>
  <c r="AL6" i="1"/>
  <c r="AL254" i="1"/>
  <c r="AL225" i="1"/>
  <c r="AL15" i="1"/>
  <c r="AL241" i="1"/>
  <c r="AL296" i="1"/>
  <c r="AL108" i="1"/>
  <c r="AL248" i="1"/>
  <c r="AI100" i="1"/>
  <c r="AI239" i="1"/>
  <c r="AL307" i="1"/>
  <c r="AL142" i="1"/>
  <c r="AI64" i="1"/>
  <c r="AI108" i="1"/>
  <c r="AI48" i="1"/>
  <c r="AI63" i="1"/>
  <c r="AI9" i="1"/>
  <c r="AI233" i="1"/>
  <c r="AL276" i="1"/>
  <c r="AI139" i="1"/>
  <c r="AI220" i="1"/>
  <c r="AI98" i="1"/>
  <c r="AI53" i="1"/>
  <c r="AL243" i="1"/>
  <c r="AL14" i="1"/>
  <c r="AL293" i="1"/>
  <c r="AL44" i="1"/>
  <c r="AI88" i="1"/>
  <c r="AI142" i="1"/>
  <c r="AI67" i="1"/>
  <c r="AI35" i="1"/>
  <c r="AI228" i="1"/>
  <c r="AL266" i="1"/>
  <c r="AL287" i="1"/>
  <c r="AI50" i="1"/>
  <c r="AI11" i="1"/>
  <c r="AL110" i="1"/>
  <c r="AL113" i="1"/>
  <c r="AI59" i="1"/>
  <c r="AI42" i="1"/>
  <c r="AI264" i="1"/>
  <c r="AI248" i="1"/>
  <c r="AI223" i="1"/>
  <c r="AI249" i="1"/>
  <c r="AI6" i="1"/>
  <c r="AI44" i="1"/>
  <c r="AI307" i="1"/>
  <c r="AI15" i="1"/>
  <c r="AI296" i="1"/>
  <c r="AI225" i="1"/>
  <c r="AI235" i="1"/>
  <c r="AI227" i="1"/>
  <c r="AI311" i="1"/>
  <c r="AL260" i="1"/>
  <c r="AI105" i="1"/>
  <c r="AI77" i="1"/>
  <c r="AL79" i="1"/>
  <c r="AL102" i="1"/>
  <c r="AI316" i="1"/>
  <c r="AI241" i="1"/>
  <c r="AI293" i="1"/>
  <c r="AI57" i="1"/>
  <c r="AL144" i="1"/>
  <c r="AL258" i="1"/>
  <c r="AL47" i="1"/>
  <c r="AI231" i="1"/>
  <c r="AI93" i="1"/>
  <c r="AL268" i="1"/>
  <c r="AL30" i="1"/>
  <c r="AL291" i="1"/>
  <c r="AL12" i="1"/>
  <c r="AI97" i="1"/>
  <c r="AL97" i="1"/>
  <c r="AI110" i="1"/>
  <c r="AI216" i="1"/>
  <c r="AL216" i="1"/>
  <c r="AI137" i="1"/>
  <c r="AI69" i="1"/>
  <c r="AL69" i="1"/>
  <c r="AI82" i="1"/>
  <c r="AL82" i="1"/>
  <c r="AI13" i="1"/>
  <c r="AL13" i="1"/>
  <c r="AL221" i="1"/>
  <c r="AI269" i="1"/>
  <c r="AL269" i="1"/>
  <c r="AI266" i="1"/>
  <c r="AI84" i="1"/>
  <c r="AI294" i="1"/>
  <c r="AI276" i="1"/>
  <c r="AI273" i="1"/>
  <c r="AL273" i="1"/>
  <c r="AI33" i="1"/>
  <c r="AL33" i="1"/>
  <c r="AI252" i="1"/>
  <c r="AL252" i="1"/>
  <c r="AI112" i="1"/>
  <c r="AL112" i="1"/>
  <c r="AI95" i="1"/>
  <c r="AI254" i="1"/>
  <c r="AI81" i="1"/>
  <c r="AI260" i="1"/>
  <c r="AI79" i="1"/>
  <c r="AI14" i="1"/>
  <c r="AI222" i="1"/>
  <c r="AI135" i="1"/>
  <c r="AI72" i="1"/>
  <c r="AL72" i="1"/>
  <c r="AI217" i="1"/>
  <c r="AL217" i="1"/>
  <c r="AI43" i="1"/>
  <c r="AL43" i="1"/>
  <c r="AI236" i="1"/>
  <c r="AI71" i="1"/>
  <c r="AL71" i="1"/>
  <c r="AI243" i="1"/>
  <c r="AI85" i="1"/>
  <c r="AI246" i="1"/>
  <c r="AI304" i="1"/>
  <c r="AL304" i="1"/>
  <c r="AI47" i="1"/>
  <c r="AI75" i="1"/>
  <c r="AI65" i="1"/>
  <c r="AI309" i="1"/>
</calcChain>
</file>

<file path=xl/sharedStrings.xml><?xml version="1.0" encoding="utf-8"?>
<sst xmlns="http://schemas.openxmlformats.org/spreadsheetml/2006/main" count="5384" uniqueCount="502">
  <si>
    <t>Study</t>
  </si>
  <si>
    <t>Measure</t>
  </si>
  <si>
    <t>Test</t>
  </si>
  <si>
    <t>Allocation</t>
  </si>
  <si>
    <t>Age (mean)</t>
  </si>
  <si>
    <t>N1</t>
  </si>
  <si>
    <t>N2</t>
  </si>
  <si>
    <t>N</t>
  </si>
  <si>
    <t>M1_pre</t>
  </si>
  <si>
    <t>M2_pre</t>
  </si>
  <si>
    <t>M1_post</t>
  </si>
  <si>
    <t>M2_post</t>
  </si>
  <si>
    <t>SD1_pre</t>
  </si>
  <si>
    <t>SD2_pre</t>
  </si>
  <si>
    <t>SD(pooled)</t>
  </si>
  <si>
    <t>d</t>
  </si>
  <si>
    <t>g</t>
  </si>
  <si>
    <t>SES</t>
  </si>
  <si>
    <t>Population</t>
  </si>
  <si>
    <t>Researcher</t>
  </si>
  <si>
    <t>Typically Developing</t>
  </si>
  <si>
    <t>Duration of intervention (weeks)</t>
  </si>
  <si>
    <t>4.59 years</t>
  </si>
  <si>
    <t>Low</t>
  </si>
  <si>
    <t>Chacko et al 2017</t>
  </si>
  <si>
    <t>Preschool Language Scale (PLS)</t>
  </si>
  <si>
    <t>Expressive Language</t>
  </si>
  <si>
    <t>Parent</t>
  </si>
  <si>
    <t>Expressive vocabulary</t>
  </si>
  <si>
    <t>Author designed measure</t>
  </si>
  <si>
    <t>Random</t>
  </si>
  <si>
    <t>Teacher</t>
  </si>
  <si>
    <t>Coyne et al 2004</t>
  </si>
  <si>
    <t>Coyne et al 2010</t>
  </si>
  <si>
    <t>Receptive vocabulary</t>
  </si>
  <si>
    <t>Peabody Picture Vocabulary Test - III</t>
  </si>
  <si>
    <t>Author designed measure - Taught Vocabulary</t>
  </si>
  <si>
    <t>Unknown</t>
  </si>
  <si>
    <t>unknown</t>
  </si>
  <si>
    <t xml:space="preserve">Expressive One-Word Picture Vocabulary Test </t>
  </si>
  <si>
    <t>Purpura et al 2017</t>
  </si>
  <si>
    <t>Vaknin-Nusbau &amp; Nevo 2017</t>
  </si>
  <si>
    <t>Hebrew Version of Clay Test</t>
  </si>
  <si>
    <t>3 x Researched-developed tasks</t>
  </si>
  <si>
    <t>Wing-Yin Chow &amp; McBride-Chang 2003</t>
  </si>
  <si>
    <t>5.31 years</t>
  </si>
  <si>
    <t xml:space="preserve">The Preschool and Primary Chinese Literacy Scale </t>
  </si>
  <si>
    <t>Wing-Yin Chow et al 2008</t>
  </si>
  <si>
    <t>63.8 months</t>
  </si>
  <si>
    <t>8 weeks - 2 x 15 min sessions per week</t>
  </si>
  <si>
    <t>12 weeks 2 x 20 min sessions per week</t>
  </si>
  <si>
    <t>53 months</t>
  </si>
  <si>
    <t>Reese et al 2010</t>
  </si>
  <si>
    <t xml:space="preserve">Expressive vocabulary Test  (EVT–2) </t>
  </si>
  <si>
    <t xml:space="preserve">The Concepts About Print test (Clay, 1979) </t>
  </si>
  <si>
    <t>50.03 months</t>
  </si>
  <si>
    <t>3.9 years</t>
  </si>
  <si>
    <t>Korat &amp; Shamir 2007</t>
  </si>
  <si>
    <t>Mixed</t>
  </si>
  <si>
    <t>69.7 months</t>
  </si>
  <si>
    <t>3 sessions no more than 5 days between each.</t>
  </si>
  <si>
    <t>Aram &amp; Biron 2004</t>
  </si>
  <si>
    <t xml:space="preserve">2 x sessions per week (20-30mins). Total 66 sessions </t>
  </si>
  <si>
    <t>Active</t>
  </si>
  <si>
    <t>Nelson et al 2010</t>
  </si>
  <si>
    <t xml:space="preserve">Section A from Test of Preschool Early Literacy (TOPEL; Lonigan, Wagner, &amp; Torgesen, 2007) Print Knowledge subtest. </t>
  </si>
  <si>
    <t xml:space="preserve">TOPEL Phonological Awareness subtest, which includes both deletion and blending tasks. </t>
  </si>
  <si>
    <t xml:space="preserve">TOPEL Definitional Vocabulary subtest. </t>
  </si>
  <si>
    <t>Fielding-Barnsley &amp; Purdie 2003</t>
  </si>
  <si>
    <t>Recognition of initial Consonant Sound and Alphabet (RICSA)</t>
  </si>
  <si>
    <t>Final consonant - unsure what test</t>
  </si>
  <si>
    <t>70.34 months</t>
  </si>
  <si>
    <t>Dialogic reading intervention vs. passive control group.  Intervention group scored higher on all the pre-test measures</t>
  </si>
  <si>
    <t>Segal-Drori et al 2010</t>
  </si>
  <si>
    <t xml:space="preserve">A Hebrew adaptation of Clay’s (1982, 1989) test of the convention of print by Shatil (2001) was used </t>
  </si>
  <si>
    <t>4 book reading sessions - 15-20 mins per session</t>
  </si>
  <si>
    <t>unknown - kindergarten</t>
  </si>
  <si>
    <t>18 weeks -  2 sessions a week - 10-20 mins reading and 10-15 activities in each session</t>
  </si>
  <si>
    <t xml:space="preserve">Author designed measure - Measure of target word knowledge </t>
  </si>
  <si>
    <t>Blom-Hoffman et al 2007</t>
  </si>
  <si>
    <t>40.44 months</t>
  </si>
  <si>
    <t xml:space="preserve">12 weeks </t>
  </si>
  <si>
    <t>Bianco et al 2010</t>
  </si>
  <si>
    <t>Yeh &amp; Connell 2008</t>
  </si>
  <si>
    <t>Author designed measure - expressive vocabulary e.g. - what does xxx mean in this sentence</t>
  </si>
  <si>
    <t>Unknown - grade 2</t>
  </si>
  <si>
    <t>2 weeks - 5 x 30 min sessions per week</t>
  </si>
  <si>
    <t xml:space="preserve">book reading vocabulary instruction vs. passive control group - classroom as normal </t>
  </si>
  <si>
    <t>Bortnem 2005</t>
  </si>
  <si>
    <t>55.05 months</t>
  </si>
  <si>
    <t xml:space="preserve">Peabody Picture Vocabulary Test-Third Edition (PPVT - III) </t>
  </si>
  <si>
    <t xml:space="preserve">The EOWPVT - 2000 </t>
  </si>
  <si>
    <t>Mukerjee 2002</t>
  </si>
  <si>
    <t>6 weeks - 4 x a week</t>
  </si>
  <si>
    <t>Unknown between 3;1  and 5;2</t>
  </si>
  <si>
    <t>57 months</t>
  </si>
  <si>
    <t>Crevecoeur 2008</t>
  </si>
  <si>
    <t>shared book reading vocabulary intervention vs. typical classroom</t>
  </si>
  <si>
    <t>Jacobi-vessels 2008</t>
  </si>
  <si>
    <t>Yopp-Singer Test of Phoneme Segmentation (Yopp, 1995). In this test, participants sequentially pronounced the separate phonemes of verbally presented two to three phoneme words (e.g., me, no, dog, keep).</t>
  </si>
  <si>
    <t xml:space="preserve">The Blending Words subtest of the Comprehensive Test of Phonological Processing (CTOPP; Wagner, Torgesen, &amp; Rashotte, 1999) </t>
  </si>
  <si>
    <t>Shared reading intervention vs. phonological awareness intervention plus reading connection activities</t>
  </si>
  <si>
    <t xml:space="preserve">Shared reading intervention vs. phonological awareness intervention  </t>
  </si>
  <si>
    <t>Author designed measure - Asked for the meanings of 12 words - multiple choice</t>
  </si>
  <si>
    <t>Author designed measure - 1 alliteration test, 1 rhyme test</t>
  </si>
  <si>
    <t>54 months</t>
  </si>
  <si>
    <t>45.48 months</t>
  </si>
  <si>
    <t>57.08 months</t>
  </si>
  <si>
    <t>69.65 months</t>
  </si>
  <si>
    <t>4.67 years</t>
  </si>
  <si>
    <t>4.2 years</t>
  </si>
  <si>
    <t>5.24 years</t>
  </si>
  <si>
    <t xml:space="preserve">5 months </t>
  </si>
  <si>
    <t>ID</t>
  </si>
  <si>
    <t>Study_ID</t>
  </si>
  <si>
    <t>8 weeks - 1 x 90-minute session per week</t>
  </si>
  <si>
    <t>8 weeks - 2-3 x 20mins sessions per week</t>
  </si>
  <si>
    <t>2 months - 9 x 30-minute sessions in total</t>
  </si>
  <si>
    <t>14 weeks - 20-25mins per week (10.5hrs total)</t>
  </si>
  <si>
    <t xml:space="preserve">10 weeks - 5 x 20min session </t>
  </si>
  <si>
    <t>8 weeks - 8 books.  Read each book 5 times</t>
  </si>
  <si>
    <t>12 -16 weeks - 20-30 mins a week - 2 semesters</t>
  </si>
  <si>
    <t>12 -16 weeks - 20-30 mins a week - 1 semester</t>
  </si>
  <si>
    <t>12 weeks - 19 x reading sessions</t>
  </si>
  <si>
    <t>18 weeks - 36 x 30 min sessions</t>
  </si>
  <si>
    <t>7 weeks  - 4 x 15 -20 min sessions per week</t>
  </si>
  <si>
    <t>Phonological awareness</t>
  </si>
  <si>
    <t>not reported</t>
  </si>
  <si>
    <t>Elmonayer (2013)</t>
  </si>
  <si>
    <t>65.6 months</t>
  </si>
  <si>
    <t>Typically developing Arabic speaking</t>
  </si>
  <si>
    <t>Typically developing</t>
  </si>
  <si>
    <t>Gonzalez et al. (2011)</t>
  </si>
  <si>
    <t>PPVT-III</t>
  </si>
  <si>
    <t>4.56 years</t>
  </si>
  <si>
    <t>5 days per week, 20 minutes per session, for 18 weeks</t>
  </si>
  <si>
    <t>Expressive One-Word Picture Vocabulary Test (EOWPVT; Brownell, 2000)</t>
  </si>
  <si>
    <t>Korat et al. (2013)</t>
  </si>
  <si>
    <t>56.10 months</t>
  </si>
  <si>
    <t>5 sessions across 2 weeks, 2-3 days apart</t>
  </si>
  <si>
    <t>Kotaman (2013)</t>
  </si>
  <si>
    <t>Peabody Picture Vocabulary Test (PPVT) Turkish version (Katz, Onen, Demir, Uzlukaya &amp; Uludag, 1974).</t>
  </si>
  <si>
    <t>Lever and Senechal (2011)</t>
  </si>
  <si>
    <t>64 months</t>
  </si>
  <si>
    <t>2 x a week for 8 weeks</t>
  </si>
  <si>
    <t>8 weeks</t>
  </si>
  <si>
    <t>6 weeks</t>
  </si>
  <si>
    <t>Butler (2012)</t>
  </si>
  <si>
    <t>30-59 months</t>
  </si>
  <si>
    <t>Once a month (3.5 hours) for 10 months</t>
  </si>
  <si>
    <t>PALS-PreK AK</t>
  </si>
  <si>
    <t>PALS-PreK RA</t>
  </si>
  <si>
    <t>SPCT</t>
  </si>
  <si>
    <t>Carson (2012) THESIS</t>
  </si>
  <si>
    <t>two to three times a week, approximately 20 minutes per session, for 30 weeks</t>
  </si>
  <si>
    <t>Mihai (2015)</t>
  </si>
  <si>
    <t>PPVT-IV</t>
  </si>
  <si>
    <t>7 months</t>
  </si>
  <si>
    <t>Preschool Language Assessment Instrument 2</t>
  </si>
  <si>
    <t>Vaquero (2014)</t>
  </si>
  <si>
    <t>ROWPVT-SBE (Receptive One-Word Picture Vocabulary Test: Spanish- Bilingual Edition; Brownell, 2001).</t>
  </si>
  <si>
    <t>Typically developing Spanish children</t>
  </si>
  <si>
    <t>4 x a week for 15mins for 12 weeks</t>
  </si>
  <si>
    <t>EOWPVT-SBE (Expressive One-Word Picture Vocabulary Test: Spanish- Bilingual Edition; Brownell, 2001).</t>
  </si>
  <si>
    <t>RDRVT (Researcher-Developed Receptive Vocabulary Test (Pollard-Durodola et al., 2011).</t>
  </si>
  <si>
    <t>Levin and Aram (2012)</t>
  </si>
  <si>
    <t>5;4 years</t>
  </si>
  <si>
    <t>3 x a week for 8 weeks</t>
  </si>
  <si>
    <t>Peabody vocabulary test, adapted to Hebrew (Solberg &amp; Nevo, 1979)</t>
  </si>
  <si>
    <t>Dialogic reading vs. Regular classroom activities. Note: no information reported on duration or intensity of intervention</t>
  </si>
  <si>
    <t>Dialogic training vs. passive control. Not any information on length of intervention or what parents were instructed to do after 2 hour DR training.</t>
  </si>
  <si>
    <t>Pre vs post; book reading vs. joint writing.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</si>
  <si>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Pre vs follow up; book reading vs. joint writing.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</si>
  <si>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Pre vs post; book reading vs. motor skills.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</si>
  <si>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Pre vs follow-up; book reading vs. motor skills.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</si>
  <si>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Pre vs post; book reading vs. control.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</si>
  <si>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Pre vs follow up; book reading vs. control. In the reading group, mothers were guided on how to promote their children’s linguistic competencies through interactive reading of storybooks. In the writing mediation group, mothers received instruction in how to promote their children’s early literacy skills through scaffolding them in alphabetic skills, including writing words. In the visuomotor skills mediation group, mothers received guidance in how to enhance their children’s fine visuo-motor skills through scaffolding them in processes of drawing, painting, cutting, gluing, following lines, coloring, etc. Thereafter, the mothers applied what they learned to their children. The mothers in the control group were not provided with the entire program but the initial workshops were supplied to those who wished, after the study ended.</t>
  </si>
  <si>
    <t>PPVT-R</t>
  </si>
  <si>
    <t>Crain-Thoreson &amp; Dale, 1999</t>
  </si>
  <si>
    <t>51.6 months</t>
  </si>
  <si>
    <t>Peabody Picture Vocabulary Test-R</t>
  </si>
  <si>
    <t>Expressive One-Word Picture Vocabulary Test-Revised</t>
  </si>
  <si>
    <t>Lonigan et al 1999</t>
  </si>
  <si>
    <t>45.11 months</t>
  </si>
  <si>
    <t xml:space="preserve">Illionois Tests of Psycholinguistic Abilities - verbal expression subscale </t>
  </si>
  <si>
    <t>Neuman 1999</t>
  </si>
  <si>
    <t>PPVT</t>
  </si>
  <si>
    <t>2-5 years</t>
  </si>
  <si>
    <t>Clay's Concepts of Print (1979)</t>
  </si>
  <si>
    <t>Lonigan &amp; Whitehurst, 1998</t>
  </si>
  <si>
    <t>44.68 months</t>
  </si>
  <si>
    <t>Sheets &amp; Buyer, 1999</t>
  </si>
  <si>
    <t>preschool</t>
  </si>
  <si>
    <t>school-age</t>
  </si>
  <si>
    <t>Valdez-Menchaca &amp; Whitehurst, 1992</t>
  </si>
  <si>
    <t>27-35 months</t>
  </si>
  <si>
    <t>6-7 weeks (30 10-12 minute sessions every weekday)</t>
  </si>
  <si>
    <t>Whitehurst et al, 1994b</t>
  </si>
  <si>
    <t>3-4 year olds</t>
  </si>
  <si>
    <t>DSC: Tell Story in sequence</t>
  </si>
  <si>
    <t>DSC: Name letters</t>
  </si>
  <si>
    <t>DSC: Identify sounds and letters</t>
  </si>
  <si>
    <t>DSC: Identify same-different sounds</t>
  </si>
  <si>
    <t>DSC: Segment sentences</t>
  </si>
  <si>
    <t>DSC: Segment words</t>
  </si>
  <si>
    <t>DSC: Rhyming</t>
  </si>
  <si>
    <t>DSC: Hold book-turn pages</t>
  </si>
  <si>
    <t>Whitehurst et al, 1994a</t>
  </si>
  <si>
    <t>3.46 years</t>
  </si>
  <si>
    <t>Our Word</t>
  </si>
  <si>
    <t>28 months</t>
  </si>
  <si>
    <t>Non-random</t>
  </si>
  <si>
    <t>Follow_up</t>
  </si>
  <si>
    <t>Y</t>
  </si>
  <si>
    <t>var</t>
  </si>
  <si>
    <t>g_pre</t>
  </si>
  <si>
    <t>r</t>
  </si>
  <si>
    <t>Passive</t>
  </si>
  <si>
    <t xml:space="preserve">6 weeks </t>
  </si>
  <si>
    <t>Boit 2010</t>
  </si>
  <si>
    <t>Author designed measure - Vocabulary from the book</t>
  </si>
  <si>
    <t xml:space="preserve">Preschool Language Assessment Instrument (PLAI-2) </t>
  </si>
  <si>
    <t>8 weeks - 1 book per week first 6 weeks.  2 books per week for last 4 weeks</t>
  </si>
  <si>
    <t>Lefebvre et al. 2011</t>
  </si>
  <si>
    <t>Preschool Word and Print Awareness (PWPA) protocol (Justice and Ezell, 2001)</t>
  </si>
  <si>
    <t>The E´ preuve pre´scolaire de conscience phonologique (E´PCP; Lefebvre, Girard, Desrosiers, Trudeau and Sutton, 2008)</t>
  </si>
  <si>
    <t>Fontes &amp; Cardoso-Martins, 2004</t>
  </si>
  <si>
    <t>Wechsler - Vocabulary</t>
  </si>
  <si>
    <t>Knowledge of letter names</t>
  </si>
  <si>
    <t>Knowledge of letter sound</t>
  </si>
  <si>
    <t>4 to 6 years</t>
  </si>
  <si>
    <t>16 weeks</t>
  </si>
  <si>
    <t>57.4 months</t>
  </si>
  <si>
    <t>Author designed measure to measure knowledge of words targeted in the intervention</t>
  </si>
  <si>
    <t xml:space="preserve">10 weeks -  4 20- 30min sessions per week </t>
  </si>
  <si>
    <t>Primary School age</t>
  </si>
  <si>
    <t>Miscellaneous</t>
  </si>
  <si>
    <t>Author designed measure - Story retell mean length utterance</t>
  </si>
  <si>
    <t>Author designed measure - Story spontaneous mean length utterance</t>
  </si>
  <si>
    <t>Author designed measure - Story spontaneous number of different words</t>
  </si>
  <si>
    <t>Author designed measure - Story retell number of different words</t>
  </si>
  <si>
    <t>Get It, Got It, Go!(GGG) Picture naming</t>
  </si>
  <si>
    <t>Get It, Got It, Go!(GGG) Rhyming</t>
  </si>
  <si>
    <t>Get It, Got It, Go!(GGG) Alliteration</t>
  </si>
  <si>
    <t>Author designed measure - Kindergarten inventory of phonological awareness: syllable blending</t>
  </si>
  <si>
    <t>Author designed measure - Kindergarten inventory of phonological awareness: syllable segmenting</t>
  </si>
  <si>
    <t>Author designed measure - Kindergarten inventory of phonological awareness: whole syllable awareness</t>
  </si>
  <si>
    <t>Author designed measure - Kindergarten inventory of phonological awareness: rhyme identification</t>
  </si>
  <si>
    <t>Author designed measure - Kindergarten inventory of phonological awareness: rhyme production</t>
  </si>
  <si>
    <t>Author designed measure - Kindergarten inventory of phonological awareness: whole rhyme awareness</t>
  </si>
  <si>
    <t>Author designed measure - Kindergarten inventory of phonological awareness: phoneme identification</t>
  </si>
  <si>
    <t>Author designed measure - Kindergarten inventory of phonological awareness: phoneme isolation (initial)</t>
  </si>
  <si>
    <t>Author designed measure - Kindergarten inventory of phonological awareness: phoneme isolation (final)</t>
  </si>
  <si>
    <t>Author designed measure - Kindergarten inventory of phonological awareness: phoneme blending</t>
  </si>
  <si>
    <t>Author designed measure - Kindergarten inventory of phonological awareness: phoneme segmenting</t>
  </si>
  <si>
    <t>Author designed measure - Kindergarten inventory of phonological awareness: whole phoneme awareness</t>
  </si>
  <si>
    <t>Author designed measure - Kindergarten inventory of phonological awareness: whole phonological awareness skills</t>
  </si>
  <si>
    <t>Author designed measure - Phonological awareness - syllabic</t>
  </si>
  <si>
    <t>Author designed measure - Phonological awareness - sub-syllabic</t>
  </si>
  <si>
    <t>Author designed measure - Word comprehension</t>
  </si>
  <si>
    <t>Author designed measure - Language complexity: number of words (narrative production)</t>
  </si>
  <si>
    <t>Author designed measure - Language complexity: type token ratio (narrative production)</t>
  </si>
  <si>
    <t>Author designed measure - Language complexity: mean length of utterances (narrative production)</t>
  </si>
  <si>
    <t>Author designed measure - Connectives (narrative production)</t>
  </si>
  <si>
    <t>Author designed measure - Language complexity: number of words (narrative retelling)</t>
  </si>
  <si>
    <t>Author designed measure - Language complexity: type token ratio (narrative retelling)</t>
  </si>
  <si>
    <t>Author designed measure - Language complexity: mean length of utterances (narrative retelling)</t>
  </si>
  <si>
    <t>Author designed measure - Connectives (narrative retelling)</t>
  </si>
  <si>
    <t>Author designed measure - Expressive vocabulary</t>
  </si>
  <si>
    <t>Author designed measure - Alphabetic skills: opening letter</t>
  </si>
  <si>
    <t>Author designed measure - Alphabet skills: Isolating initial sounds in words</t>
  </si>
  <si>
    <t>Author designed measure - Alphabet skills: naming letters</t>
  </si>
  <si>
    <t>Author designed measure - Alphabet skills: sounding letters</t>
  </si>
  <si>
    <t>Sections B and C from the TOPEL Print Knowledge subtest.  - Alphabetic knowledge</t>
  </si>
  <si>
    <t>Assesment used by Clay (1979) - Letter name knowledge</t>
  </si>
  <si>
    <t>Teepe 2017</t>
  </si>
  <si>
    <t xml:space="preserve">Typically developing </t>
  </si>
  <si>
    <t>40.06 months</t>
  </si>
  <si>
    <t>Joint interactive reading vs. business as usual.  Quite a large advantage for control group at pre-test</t>
  </si>
  <si>
    <t xml:space="preserve">Joint interactive reading vs. business as usual. </t>
  </si>
  <si>
    <t>Joint interactive reading vs. business as usual. There is a slight discrepancy about Ns of K children in Experimental and Control Groups between Participants' Section (16 v 14) and Table 2 (15 v 15), I have gone with Participants' Section</t>
  </si>
  <si>
    <t>Dialogic reading vs. passive control (no reading)</t>
  </si>
  <si>
    <t>Dialogic reading intervention vs. buisness as usual control</t>
  </si>
  <si>
    <t>dialogic reading vs. business as usual control</t>
  </si>
  <si>
    <t>modified dialogic reading vs. business as usual control</t>
  </si>
  <si>
    <t>Interactive reading vs. business as usual</t>
  </si>
  <si>
    <t>Technology enhanced parent and child reading vs no treatment control group</t>
  </si>
  <si>
    <t>Biemiller &amp; Boote 2006 STUDY 2</t>
  </si>
  <si>
    <t>Unknown - Kindergarten</t>
  </si>
  <si>
    <t>Bunucci 1997</t>
  </si>
  <si>
    <t>Dictation task (Clay, 1993)</t>
  </si>
  <si>
    <t>4 weeks, daily 30 mins shared reading sessions</t>
  </si>
  <si>
    <t>pre-test - Post-test after 4 weeks.  Shared reading vs normal classroom activities</t>
  </si>
  <si>
    <t>Pre-test - Post-test after 8 weeks of intervention.  Shared reading vs normal classroom activities</t>
  </si>
  <si>
    <t>Fritz 1990</t>
  </si>
  <si>
    <t xml:space="preserve">Concepts about Print' by Clay 1985 </t>
  </si>
  <si>
    <t>5;0 years</t>
  </si>
  <si>
    <t>13 weeks - 23 x 50 min sessions in total</t>
  </si>
  <si>
    <t>Immediate post-test - Big book reading intervention vs. classroom as normal</t>
  </si>
  <si>
    <t>Immediate post-test - Big book reading intervention vs. prekindergarten waitlist group</t>
  </si>
  <si>
    <t>Delayed post-test (16 weeks after 1st post-test)- Big book reading intervention vs. classroom as normal</t>
  </si>
  <si>
    <t>Delayed post-test (16 weeks after first post-test)- Big book reading intervention vs. prekindergarten waitlist group</t>
  </si>
  <si>
    <t>Herrell 1989</t>
  </si>
  <si>
    <t xml:space="preserve">Verbal Scale of the McCarthy Scales of Children's Abilities (McCarthy, 1972). </t>
  </si>
  <si>
    <t>10 weeks - 3 x sessions per week</t>
  </si>
  <si>
    <t>One-to-one interactive shared book reading vs. fine motor skill intervention</t>
  </si>
  <si>
    <t>Witt 2000</t>
  </si>
  <si>
    <t xml:space="preserve">Test of Literacy Concepts TALC </t>
  </si>
  <si>
    <t>50.28 months</t>
  </si>
  <si>
    <t>6 weeks - 18 reading sessions in total</t>
  </si>
  <si>
    <t>Interactive reading vs. no reading control</t>
  </si>
  <si>
    <t>Performance reading vs. no reading control</t>
  </si>
  <si>
    <t>Printed book vs. business as usual control. The reading instructions included raising questions about the story content (problems, solutions), learning new words, pointing to the written text while reading, playing with words (rhyming, dividing into syllables and sub-syllables) and reading important words that were repeated in the text. The e-book we used was programmed to support these activities, while stickers were placed in the printed book in order to remind the mothers to work on these activities with the children.</t>
  </si>
  <si>
    <t>Middle or high</t>
  </si>
  <si>
    <t>Combined - Teacher and Parent</t>
  </si>
  <si>
    <t xml:space="preserve">7 weeks   </t>
  </si>
  <si>
    <t>Murray et al 2016</t>
  </si>
  <si>
    <t>MacArthur Vocabulary Checklist - comprehension</t>
  </si>
  <si>
    <t>MacArthur Vocabulary Checklist - expressive</t>
  </si>
  <si>
    <t xml:space="preserve">PPVT-R </t>
  </si>
  <si>
    <t>Dialogic reading intervention vs. waitlist control</t>
  </si>
  <si>
    <t>15.37 months</t>
  </si>
  <si>
    <t>Typically Developing; 2/23 students in experimental group receive english as a second language instruction</t>
  </si>
  <si>
    <t>Typically Developing 6/21 students english as second language instruction</t>
  </si>
  <si>
    <t>Woods 2017</t>
  </si>
  <si>
    <t xml:space="preserve">The Observation Survey - Letter Identification (Clay, 1993) </t>
  </si>
  <si>
    <t>59.25 months</t>
  </si>
  <si>
    <t>10 weeks - 8 weeks of 1 hour instruction - 2 weeks of independent reading</t>
  </si>
  <si>
    <t>Concepts About Print (CAP) (Clay, 1979)</t>
  </si>
  <si>
    <t xml:space="preserve">Peabody Picture Vocabulary – Fourth Edition (PPVT-IV) </t>
  </si>
  <si>
    <t xml:space="preserve">Expressive One Word Picture Vocabulary Test – Fourth Edition (EOWPVT-4). </t>
  </si>
  <si>
    <t>Interactive book reading at home - Dialogic reading intervention vs reading as usual</t>
  </si>
  <si>
    <t>Silverman et al. (2013)</t>
  </si>
  <si>
    <t>Author designed measure - Target vocabulary</t>
  </si>
  <si>
    <t>4.42 years</t>
  </si>
  <si>
    <t>4 days a week for 12 weeks</t>
  </si>
  <si>
    <t>Peabody Picture Vocabulary Test–4 (PPVT; Dunn &amp; Dunn, 2007)</t>
  </si>
  <si>
    <t>Tse and Nicholson (2014)</t>
  </si>
  <si>
    <t>Gough-Kastler-Roper(GKR)TestofPhonemic Awareness(Roper,1984; reprintedin Nicholson,2005)</t>
  </si>
  <si>
    <t>6 years 3 months</t>
  </si>
  <si>
    <t>12 weeks</t>
  </si>
  <si>
    <t>BritishPictureVocabularyScale (BPVSII)(Dunn etal.,1997)</t>
  </si>
  <si>
    <t>Hassinger-Das (2013)</t>
  </si>
  <si>
    <t>Bracken Basic Concepts Scale-Third Edition: Receptive: Quantity subtest (Bracken, 2006a)</t>
  </si>
  <si>
    <t>65 months</t>
  </si>
  <si>
    <t>8 weeks (24 sessions)</t>
  </si>
  <si>
    <t>Pre-test vs. Post-test. The Storybook Number Competencies intervention introduced quantitative vocabulary words to reinforce number concepts related to counting, number relations, and number operations (Cross, Woods, &amp; Schweingruber, 2009) vs. business as usual control</t>
  </si>
  <si>
    <t>Bracken Basic Concepts Scale-Third Edition: Receptive: SNC intervention words subtest (Bracken, 2006a)</t>
  </si>
  <si>
    <t>Pre-test vs. Delayed post-test. The Storybook Number Competencies intervention introduced quantitative vocabulary words to reinforce number concepts related to counting, number relations, and number operations (Cross, Woods, &amp; Schweingruber, 2009) vs. business as usual control</t>
  </si>
  <si>
    <t>Crandell 2010</t>
  </si>
  <si>
    <t>Author designed measure - Vocabulary from the story books</t>
  </si>
  <si>
    <t>Read aloud only vs business as usual control</t>
  </si>
  <si>
    <t>Author designed measure - Vocabulary from the information books</t>
  </si>
  <si>
    <t xml:space="preserve">Typically Developing - Majority parents spanish </t>
  </si>
  <si>
    <t>Typically developing but at risk for reading difficulties</t>
  </si>
  <si>
    <t>Typically Developing - 7% ELL</t>
  </si>
  <si>
    <t>Typically Developing Hebrew speaking</t>
  </si>
  <si>
    <t>Typically Developing cantonese speaking</t>
  </si>
  <si>
    <t xml:space="preserve">Typically Developing - 48% bilingual </t>
  </si>
  <si>
    <t xml:space="preserve">Typically Developing - 50% bilingual </t>
  </si>
  <si>
    <t>Typically Developing but at risk for reading difficulties</t>
  </si>
  <si>
    <t xml:space="preserve">Typically Developing - 39% bilingual </t>
  </si>
  <si>
    <t xml:space="preserve">Typically Developing </t>
  </si>
  <si>
    <t xml:space="preserve">Typically Developing - 7.4% bilingual </t>
  </si>
  <si>
    <t xml:space="preserve">Typically Developing - Israeli </t>
  </si>
  <si>
    <t>Typically Developing - Turkish</t>
  </si>
  <si>
    <t>Typically Developing - Israeli</t>
  </si>
  <si>
    <t>Typcally developing - Monolingual Spanish speaking</t>
  </si>
  <si>
    <t xml:space="preserve">Typically developing but 10 months behind chronological age on standardised assesments </t>
  </si>
  <si>
    <t>Typically Developing Mix of English and Spanish as first language</t>
  </si>
  <si>
    <t>Typically developing Monolingual and bilingual</t>
  </si>
  <si>
    <t>Typically developing - Majority Bilingual. Maori (42.7%) or from Pacific Islands (56.3%)</t>
  </si>
  <si>
    <t xml:space="preserve">Typically Developing - 55% biling - Poor number knowledge </t>
  </si>
  <si>
    <t>Typically developing - 80% Bilingual - english language learners</t>
  </si>
  <si>
    <t>The Words of Oral Reading and Language Development (WORLD) intervention focused on explicit vocabulary instruction (EMBEDDED) vs. business as usual control</t>
  </si>
  <si>
    <t>Shared book reading Intervention called EMERGE (Exemplary Model of Early Reading Growth and Excellence) is designed to increase early literacy skills. It supports Head Start teachers’ implementation of evidence-based strategies to promote the development of four early literacy skills that are highly predictive of reading success (i.e., phonological awareness, oral language, alphabet awareness, and print awareness). The control classroom teachers did not receive ongoing professional development and coaching but they were provided with the theme-related books</t>
  </si>
  <si>
    <t>Huebner, 2000b</t>
  </si>
  <si>
    <t>Author designed measure - mathematical language measure</t>
  </si>
  <si>
    <t xml:space="preserve">Author designed measure - Receptive Vocabulary Test </t>
  </si>
  <si>
    <t>Author designed measure - Morpheme identification task - receptive</t>
  </si>
  <si>
    <t>Author designed measure - Morphological construction - expressive</t>
  </si>
  <si>
    <t>Phonological Awareness Test subtests - phoneme segmentation, blending, deletion and substitution  (Robertson &amp; Salter, 1995)</t>
  </si>
  <si>
    <t>graphemes subtests of the Phonological Awareness Test  (Robertson &amp; Salter, 1995)</t>
  </si>
  <si>
    <t>combined score of the rhyming discrimination and rhyming production subtests from the Phonological Awareness Test  (Robertson &amp; Salter, 1995)</t>
  </si>
  <si>
    <t>Author designed measure - Expressive - words were orally pre- sented to the children, one at a time, and the children were asked to repeat it in a sub-syllabic way,</t>
  </si>
  <si>
    <t>Author designed measure - Listened to story and answered questions</t>
  </si>
  <si>
    <t>Author designed measure - Rhyme recognition test - Byrne &amp; Fielding-Barnsley 1991</t>
  </si>
  <si>
    <t xml:space="preserve">Author designed measure - The words were presented to the children orally, one at a time, and the children were asked to repeat each word in a sub-syllabic manner, breaking it into three parts </t>
  </si>
  <si>
    <t>Author designed measure - on-task verbalizations coded from a 5 min video recording</t>
  </si>
  <si>
    <t xml:space="preserve">Author designed measure - a composite test that combined sentence comprehension and text comprehension. All the comprehension items (sentences, texts and questions about texts) were read aloud to the children who gave their answers orally. </t>
  </si>
  <si>
    <t xml:space="preserve">Author designed measure - At T1 and T2 (prekindergarten), phonological awareness was assessed with three types of items: (a) syllabic segmentation (segmentation of words such as py- jama [pyjamas]), (b) rhyme recognition (I say /suri/ [mouse] to you, and you tell me which word has the same ending, /mari/ [husband] or /mãto/ [coat]), and (c) phonological discrimination (vi/ki: Do they sound the same or not?). At T3 (kindergarten), the phonological items were as follows: syllable deletion (say /torty/ [turtle] without the /tor/ page10image8728/ty/), rhyme extraction (/valiz/ /s?riz/ /iz/), and pick the odd initial phoneme (/tabl/, /tyb/, /va?/). </t>
  </si>
  <si>
    <t xml:space="preserve">Author designed measure - a composite test that combined sentence comprehension and text comprehension. All the comprehension items (sentences, texts and questions about texts) were read aloud to the children who gave their an- swers orally. </t>
  </si>
  <si>
    <t xml:space="preserve">Author designed measure - Letter Name knowledge </t>
  </si>
  <si>
    <t xml:space="preserve">Author designed measure - Letter sound knowledge  </t>
  </si>
  <si>
    <t xml:space="preserve">Author designed measure - Concept about Print Task (RDCAPT). </t>
  </si>
  <si>
    <t>Author designed measure - MLU during shared book reading</t>
  </si>
  <si>
    <t>Author designed measure - Total number of utterances during shared book reading</t>
  </si>
  <si>
    <t>Author designed measure - Child utterances divided by sum of adult and child utterances during shred book reading</t>
  </si>
  <si>
    <t>Author designed measure - Total nuber of different words used by child during shared book reading</t>
  </si>
  <si>
    <t xml:space="preserve">Dialogic Reading maths intervention vs. business as usual. Post-test measures are 'adjusted'. </t>
  </si>
  <si>
    <t>Dialogic reading vs. elaborative reminiscing (no reading)</t>
  </si>
  <si>
    <t xml:space="preserve">Vocabulary focussed storybook reading vs.  phonological awareness intervention  I've swtiched the groups as in the paper the phonological awareness group was the treatment group and the reading group was the control group </t>
  </si>
  <si>
    <t>Shared book reading - extended vocabulary instruction, to provide students with direct instruction of target vocabulary words that is interactive, robust, and varied vs. business as usual</t>
  </si>
  <si>
    <t>dialogic reading in a group vs. phoneme awareness intervention</t>
  </si>
  <si>
    <t>Pre vs. post. Interactive shared reading VS. business as usual control group</t>
  </si>
  <si>
    <t>Pre vs. follow up - Interactive shared reading VS. business as usual control group</t>
  </si>
  <si>
    <t>shared reading vs. no treament control</t>
  </si>
  <si>
    <t>dialogic reading vs. no treament control</t>
  </si>
  <si>
    <t xml:space="preserve"> Books Aloud vs. business as usual </t>
  </si>
  <si>
    <t xml:space="preserve">dialogic reading intervention vs. business as usual - No SDs, only Ses </t>
  </si>
  <si>
    <t>Read aloud book reading intervention vs business as usual control. Teachers in the read aloud conditions conducted read alouds for 30 min on each of the four intervention days per week.</t>
  </si>
  <si>
    <t xml:space="preserve">BigBook vs. Math Control: Lower achieving students. </t>
  </si>
  <si>
    <t xml:space="preserve">BigBook vs. Math Control: Middle achieving students. </t>
  </si>
  <si>
    <t xml:space="preserve">BigBook vs. Math Control: High achieving students. </t>
  </si>
  <si>
    <t>Shared storybook reading with explicit  explicit vocabulary instruction embedded vs control group that had sounds and letters module of a commercial read- ing program (Open Court; Adams et al., 2000)</t>
  </si>
  <si>
    <t>Dialogic reading vs business as usual</t>
  </si>
  <si>
    <t xml:space="preserve">Dialogic reading vs  business as usual. </t>
  </si>
  <si>
    <t>Typical shared Reading  vs. business as usual.</t>
  </si>
  <si>
    <t>Dialogic reading + morphology training (embedded) vs. business as usual</t>
  </si>
  <si>
    <t xml:space="preserve">shared book reading with vocabulary teaching focus vs. Rhyming group (no reading). Sample size of each condition unknown. </t>
  </si>
  <si>
    <t xml:space="preserve">shared book reading with vocabulary teaching focus vs. phoneme segmentation (no reading). Sample size of each condition unknown.  </t>
  </si>
  <si>
    <t>Shared book reading vs. regular kindergarten programme</t>
  </si>
  <si>
    <t>Shared book reading vs. business as usual control</t>
  </si>
  <si>
    <t>educational e-book with adult instruction on syllables to support emergent reading vs. business as usual control. Hewbrew speaking</t>
  </si>
  <si>
    <t>printed book with adult instruction on syllables to support emergent reading vs business as usual control. Hewbrew speaking. Groups not equal at pre-test</t>
  </si>
  <si>
    <t xml:space="preserve">Pre-test to post-test - Dialogic reading vs business as usual control group </t>
  </si>
  <si>
    <t xml:space="preserve">Pre-test to follow up - 12 weeks . Dialogic reading vs business as usual Control </t>
  </si>
  <si>
    <t>Pre-test -  post-test at end of kindergarten all interventions complete.  Storybook reading vs. comprehension training - particular attention was paid to resolving references, understanding causality and connectives, and deductive reasoning. The first set of exercises focused on anaphora, connective processing, and causal- ity.</t>
  </si>
  <si>
    <t>Pre-test -  post-test at end of kindergarten all interventions complete.end of kindergarten all interventions complete.  Storybook reading vs. phonological awareness - explicit training in phonological awareness via listening, verbal memory, and articulatory cues</t>
  </si>
  <si>
    <t>Pre-test -  post-test at end of kindergarten all interventions complete. end of kindergarten all interventions complete.  Storybook reading vs. business as usual control - Storybook reading = repeated reading and analysis of the same storybook over a relatively long period and encourage discussions about the text and the story while following up as much as possible on the pupils’ comments</t>
  </si>
  <si>
    <t>Pre-test -  post-test at end of kindergarten all interventions complete.- end of kindergarten all interventions complete.  Storybook reading vs. comprehension training - particular attention was paid to resolving references, understanding causality and connectives, and deductive reasoning. The first set of exercises focused on anaphora, connective processing, and causal- ity.</t>
  </si>
  <si>
    <t>Pre-test -  post-test at end of kindergarten all interventions complete.- end of kindergarten all interventions complete.  Storybook reading vs. phonological awareness - explicit training in phonological awareness via listening, verbal memory, and articulatory cues</t>
  </si>
  <si>
    <t>Pre-test - post-test at end of kindergarten all interventions complete.- end of kindergarten all interventions complete.  Storybook reading vs. business as usual control - Storybook reading = repeated reading and analysis of the same storybook over a relatively long period and encourage discussions about the text and the story while following up as much as possible on the pupils’ comments</t>
  </si>
  <si>
    <t>Pre - test to follow up (1st grade) (Ns from follow up). Storybook reading vs. comprehension training particular attention was paid to resolving references, understanding causality and connectives, and deductive reasoning. The first set of exercises focused on anaphora, connective processing, and causality.</t>
  </si>
  <si>
    <t>Pre - test to follow up (1st grade) (Ns from follow up) (Ns from follow up).  Storybook reading vs. phonological awareness - explicit training in phonological awareness via listening, verbal memory, and articulatory cues</t>
  </si>
  <si>
    <t>Pre - test to follow up (1st grade) (Ns from follow up) (Ns from follow up) Storybook reading vs. business as usual control - Storybook reading = repeated reading and analysis of the same storybook over a relatively long period and encourage discussions about the text and the story while following up as much as possible on the pupils’ comments</t>
  </si>
  <si>
    <t>Pre-test -  post-test at end of kindergarten all interventions complete - end of kindergarten all interventions complete.  Storybook reading vs. comprehension training - articular attention was paid to resolv- ing references, understanding causality and connectives, and deductive reasoning. The first set of exercises focused on anaphora, connective processing, and causal- ity.</t>
  </si>
  <si>
    <t>Pre-test -  post-test at end of kindergarten all interventions complete end of kindergarten all interventions complete.  Storybook reading vs. phonological awareness - explicit training in phonological awareness via lis- tening, verbal memory, and articulatory cues</t>
  </si>
  <si>
    <t>Pre-test -  post-test at end of kindergarten all interventions complete end of kindergarten all interventions complete.  Storybook reading vs. business as usual control - Storybook reading = repeated reading and analysis of the same storybook over a relatively long period and en- courage discussions about the text and the story while following up as much as possible on the pupils’ comments</t>
  </si>
  <si>
    <t>Pre-test -  post-test at end of kindergarten all interventions completeend of kindergarten all interventions complete.  Storybook reading vs. comprehension training - articular attention was paid to resolv- ing references, understanding causality and connectives, and deductive reasoning. The first set of exercises focused on anaphora, connective processing, and causal- ity.</t>
  </si>
  <si>
    <t>Pre-test -  post-test at end of kindergarten all interventions completeend of kindergarten all interventions complete.  Storybook reading vs. phonological awareness - explicit training in phonological awareness via lis- tening, verbal memory, and articulatory cues</t>
  </si>
  <si>
    <t>Pre-test -  post-test at end of kindergarten all interventions completeend of kindergarten all interventions complete.  Storybook reading vs. business as usual control - Storybook reading = repeated reading and analysis of the same storybook over a relatively long period and en- courage discussions about the text and the story while following up as much as possible on the pupils’ comments</t>
  </si>
  <si>
    <t>Interactive Fiction book reading vs business as usual control group</t>
  </si>
  <si>
    <t>Interactive Non-fiction book reading vs business as usual control group</t>
  </si>
  <si>
    <t>Pre-test to post-test. Performance oriented style in a small group vs control group business as usual</t>
  </si>
  <si>
    <t>Pre-test to post-test Performance oriented style in a large group vs control group business as usual</t>
  </si>
  <si>
    <t>Pre-test to post-testPerformance oriented style in a small group vs control group - business as usual</t>
  </si>
  <si>
    <t>Pre-test to post-test Performance oriented style in a large group vs control group - business as usual</t>
  </si>
  <si>
    <t>Pre-test to follow up. Performance oriented style in a small group vs control group  - business as usual</t>
  </si>
  <si>
    <t>Pre-test to follow up.  Performance oriented style in a large group vs control group  - business as usual</t>
  </si>
  <si>
    <t>Pre-test to follow up.  Performance oriented style in a small group vs control group  - business as usual</t>
  </si>
  <si>
    <t>shared book reading with an E book vs business as usual control. The reading instructions included raising questions about the story content (problems, solutions), learning new words, pointing to the written text while reading, playing with words (rhyming, dividing into syllables and sub-syllables) and reading important words that were repeated in the text. The e-book we used was programmed to support these activities, while stickers were placed in the printed book in order to remind the mothers to work on these activities with the children.</t>
  </si>
  <si>
    <t>Shared book reading with an E book vs. business as usual control. The reading instructions included raising questions about the story content (problems, solutions), learning new words, pointing to the written text while reading, playing with words (rhyming, dividing into syllables and sub-syllables) and reading important words that were repeated in the text. The e-book we used was programmed to support these activities, while stickers were placed in the printed book in order to remind the mothers to work on these activities with the children.</t>
  </si>
  <si>
    <t>Dialogic book reading vs  business as usual Control. First Year. Note: some of the children in the year 2 group had also participated in the year one group. The intervention was "Creating Young
Readers" which foucsed on DR techniques.</t>
  </si>
  <si>
    <t>Dialogic reading vs. business as usual Control. (Second Year) Note: some of the children in the year 2 group had also participated in the year one group. The intervention was "Creating Young
Readers" which foucsed on DR techniques.</t>
  </si>
  <si>
    <t>Repeated shared book reading vs. business as usual</t>
  </si>
  <si>
    <t xml:space="preserve">Parent reading vs. business as usual </t>
  </si>
  <si>
    <t>Staff reading vs. business as usual</t>
  </si>
  <si>
    <t xml:space="preserve">Shared book reading -  Books Aloud vs. business as usual </t>
  </si>
  <si>
    <t>Dialogic reading school group vs. business as usual - low compliance centre</t>
  </si>
  <si>
    <t>Dialogic reading home group vs. business as usual - low compliance centre</t>
  </si>
  <si>
    <t>Dialogic reading combined group vs. business as usual - low compliance centre</t>
  </si>
  <si>
    <t>Dialogic reading school group vs. business as usual - high compliance centre</t>
  </si>
  <si>
    <t>Dialogic reading home group vs. business as usual - high compliance centre</t>
  </si>
  <si>
    <t>Dialogic reading combined group vs. business as usual - high compliance centre</t>
  </si>
  <si>
    <t>shared reading treatment group vs. business as usual - preschool</t>
  </si>
  <si>
    <t xml:space="preserve">dialogic reading vs arts and crafts contol </t>
  </si>
  <si>
    <t>pretest vs. posttest - dialogic reading school reading vs. play activity control</t>
  </si>
  <si>
    <t>pretest vs. posttest - dialogic reading school reading plus home reading vs. play activity control</t>
  </si>
  <si>
    <t>pretest vs. 6 month follow up - dialogic reading school reading vs. play activity control</t>
  </si>
  <si>
    <t>pretest vs. 6 month follow up - dialogic reading school reading plus home reading vs. play activity control</t>
  </si>
  <si>
    <t>Dialogic shared book reading intervention for phonological skills vs. control group with no intervention. Demographic background of participants in three conditions is not equal</t>
  </si>
  <si>
    <t>Dialogic shared book reading intervention for language and print awareness vs. control group with no intervention. Demographic background of participants in three conditions is not equal</t>
  </si>
  <si>
    <t>Dialogic Shared book reading intervention for phonological skills vs. control group with no intervention. Demographic background of participants in three conditions is not equal</t>
  </si>
  <si>
    <t>Dialogic Shared book reading intervention for language and print awareness vs. control group with no intervention. Demographic background of participants in three conditions is not equal</t>
  </si>
  <si>
    <t>Dialogic_Reading</t>
  </si>
  <si>
    <t>Print concepts</t>
  </si>
  <si>
    <t>N.adj</t>
  </si>
  <si>
    <t>Measure2</t>
  </si>
  <si>
    <t>Preskills</t>
  </si>
  <si>
    <t>Language</t>
  </si>
  <si>
    <t>108 x 30 min sessions ; 7 months</t>
  </si>
  <si>
    <t>2 sessions; 2 weeks</t>
  </si>
  <si>
    <t>Group_Reading</t>
  </si>
  <si>
    <t>Age_cat</t>
  </si>
  <si>
    <t>classes/schools</t>
  </si>
  <si>
    <t>ge</t>
  </si>
  <si>
    <t>gc</t>
  </si>
  <si>
    <t>Comp_group</t>
  </si>
  <si>
    <t>Experimenter</t>
  </si>
  <si>
    <t>Weeks</t>
  </si>
  <si>
    <t>3-5 years</t>
  </si>
  <si>
    <t>3- and 4-year-olds</t>
  </si>
  <si>
    <t>3, 4 and 5 year olds</t>
  </si>
  <si>
    <t>Preschool</t>
  </si>
  <si>
    <t>Author designed measure - Untaught vocabulary</t>
  </si>
  <si>
    <t>adapted Hong Kong Test of Specific Learning Difficulties in Reading and Writing (HKT-SpLD)</t>
  </si>
  <si>
    <t xml:space="preserve">Hong Kong Cantonese Receptive Vocabulary Test </t>
  </si>
  <si>
    <t>Standardized_test</t>
  </si>
  <si>
    <t>Dialogic reading vs. waitlist control. Children received art and craft training from a facilitator during the weekly parent training session</t>
  </si>
  <si>
    <t>n</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</si>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</sst>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6" x14ac:knownFonts="1">
    <font>
      <sz val="10"/>
      <color rgb="FF000000"/>
      <name val="Arial"/>
      <family val="2"/>
    </font>
    <font>
      <sz val="11"/>
      <color rgb="FF000000"/>
      <name val="Calibri"/>
      <family val="2"/>
    </font>
    <font>
      <b/>
      <sz val="10"/>
      <color rgb="FF000000"/>
      <name val="Arial"/>
      <family val="2"/>
    </font>
    <font>
      <u/>
      <sz val="10"/>
      <color theme="10"/>
      <name val="Arial"/>
      <family val="2"/>
    </font>
    <font>
      <u/>
      <sz val="10"/>
      <color theme="11"/>
      <name val="Arial"/>
      <family val="2"/>
    </font>
    <font>
      <sz val="10"/>
      <name val="Arial"/>
      <family val="2"/>
    </font>
  </fonts>
  <fills count="2">
    <fill>
      <patternFill patternType="none"/>
    </fill>
    <fill>
      <patternFill patternType="gray125"/>
    </fill>
  </fills>
  <borders count="1">
    <border>
      <left/>
      <right/>
      <top/>
      <bottom/>
      <diagonal/>
    </border>
  </borders>
  <cellStyleXfs count="80">
    <xf numFmtId="0" fontId="0" fillId="0" borderId="0"/>
    <xf numFmtId="0" fontId="1" fillId="0" borderId="0" applyNumberFormat="0" applyBorder="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
    <xf numFmtId="0" fontId="0" fillId="0" borderId="0" xfId="0"/>
    <xf numFmtId="0" fontId="0" fillId="0" borderId="0" xfId="0" applyFill="1"/>
    <xf numFmtId="0" fontId="2" fillId="0" borderId="0" xfId="0" applyFont="1" applyFill="1"/>
    <xf numFmtId="0" fontId="0" fillId="0" borderId="0" xfId="0" applyFont="1" applyFill="1" applyAlignment="1"/>
    <xf numFmtId="0" fontId="5" fillId="0" borderId="0" xfId="0" applyFont="1" applyFill="1" applyAlignment="1"/>
    <xf numFmtId="0" fontId="5" fillId="0" borderId="0" xfId="0" applyFont="1" applyFill="1"/>
    <xf numFmtId="164" fontId="2" fillId="0" borderId="0" xfId="0" applyNumberFormat="1" applyFont="1" applyFill="1"/>
    <xf numFmtId="164" fontId="0" fillId="0" borderId="0" xfId="0" applyNumberFormat="1" applyFill="1"/>
    <xf numFmtId="165" fontId="0" fillId="0" borderId="0" xfId="0" applyNumberFormat="1" applyFill="1"/>
    <xf numFmtId="164" fontId="1" fillId="0" borderId="0" xfId="1" applyNumberFormat="1" applyFont="1" applyFill="1" applyAlignment="1"/>
    <xf numFmtId="0" fontId="0" fillId="0" borderId="0" xfId="0" applyFont="1" applyFill="1"/>
    <xf numFmtId="0" fontId="0" fillId="0" borderId="0" xfId="0" applyFill="1" applyAlignment="1"/>
    <xf numFmtId="0" fontId="0" fillId="0" borderId="0" xfId="0" applyFill="1" applyAlignment="1">
      <alignment wrapText="1"/>
    </xf>
    <xf numFmtId="0" fontId="0" fillId="0" borderId="0" xfId="0" quotePrefix="1" applyFill="1"/>
    <xf numFmtId="2" fontId="0" fillId="0" borderId="0" xfId="0" applyNumberFormat="1" applyFill="1"/>
  </cellXfs>
  <cellStyles count="80">
    <cellStyle name="Excel Built-in Normal" xfId="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47189"/>
  <sheetViews>
    <sheetView tabSelected="1" topLeftCell="R1" zoomScale="125" zoomScaleNormal="160" zoomScalePageLayoutView="200" workbookViewId="0">
      <pane ySplit="1" topLeftCell="A2" activePane="bottomLeft" state="frozen"/>
      <selection pane="bottomLeft" activeCell="Q18" sqref="Q18"/>
    </sheetView>
  </sheetViews>
  <sheetFormatPr defaultColWidth="11.28515625" defaultRowHeight="12.75" x14ac:dyDescent="0.2"/>
  <cols>
    <col min="1" max="1" width="11.28515625" style="1"/>
    <col min="2" max="2" width="11.28515625" style="1" customWidth="1"/>
    <col min="3" max="3" width="37.140625" style="1" customWidth="1"/>
    <col min="4" max="5" width="36.85546875" style="1" customWidth="1"/>
    <col min="6" max="6" width="131.85546875" style="1" customWidth="1"/>
    <col min="7" max="7" width="23.28515625" style="1" customWidth="1"/>
    <col min="8" max="8" width="11.28515625" style="1" customWidth="1"/>
    <col min="9" max="9" width="40.28515625" style="1" bestFit="1" customWidth="1"/>
    <col min="10" max="10" width="27.140625" style="1" bestFit="1" customWidth="1"/>
    <col min="11" max="11" width="26.85546875" style="1" bestFit="1" customWidth="1"/>
    <col min="12" max="12" width="26.28515625" style="1" customWidth="1"/>
    <col min="13" max="13" width="32.85546875" style="1" customWidth="1"/>
    <col min="14" max="14" width="45.7109375" style="1" customWidth="1"/>
    <col min="15" max="15" width="76.42578125" style="1" bestFit="1" customWidth="1"/>
    <col min="16" max="16" width="11.28515625" style="1" customWidth="1"/>
    <col min="17" max="17" width="16.28515625" style="1" customWidth="1"/>
    <col min="18" max="18" width="10.42578125" style="1" bestFit="1" customWidth="1"/>
    <col min="19" max="21" width="14.85546875" style="1" customWidth="1"/>
    <col min="22" max="24" width="11.28515625" style="1" customWidth="1"/>
    <col min="25" max="34" width="11.28515625" style="7" customWidth="1"/>
    <col min="35" max="39" width="8.28515625" style="7" customWidth="1"/>
    <col min="40" max="40" width="255.7109375" style="1" bestFit="1" customWidth="1"/>
    <col min="41" max="41" width="11.28515625" style="1" customWidth="1"/>
    <col min="42" max="16384" width="11.28515625" style="1"/>
  </cols>
  <sheetData>
    <row r="1" spans="1:40" s="2" customFormat="1" x14ac:dyDescent="0.2">
      <c r="A1" s="2" t="s">
        <v>113</v>
      </c>
      <c r="B1" s="2" t="s">
        <v>114</v>
      </c>
      <c r="C1" s="2" t="s">
        <v>0</v>
      </c>
      <c r="D1" s="2" t="s">
        <v>1</v>
      </c>
      <c r="E1" s="2" t="s">
        <v>478</v>
      </c>
      <c r="F1" s="2" t="s">
        <v>2</v>
      </c>
      <c r="G1" s="2" t="s">
        <v>498</v>
      </c>
      <c r="H1" s="2" t="s">
        <v>3</v>
      </c>
      <c r="I1" s="2" t="s">
        <v>488</v>
      </c>
      <c r="J1" s="2" t="s">
        <v>4</v>
      </c>
      <c r="K1" s="2" t="s">
        <v>484</v>
      </c>
      <c r="L1" s="2" t="s">
        <v>17</v>
      </c>
      <c r="M1" s="2" t="s">
        <v>489</v>
      </c>
      <c r="N1" s="2" t="s">
        <v>18</v>
      </c>
      <c r="O1" s="2" t="s">
        <v>21</v>
      </c>
      <c r="P1" s="2" t="s">
        <v>490</v>
      </c>
      <c r="Q1" s="2" t="s">
        <v>475</v>
      </c>
      <c r="R1" s="2" t="s">
        <v>212</v>
      </c>
      <c r="S1" s="2" t="s">
        <v>483</v>
      </c>
      <c r="T1" s="2" t="s">
        <v>485</v>
      </c>
      <c r="U1" s="2" t="s">
        <v>500</v>
      </c>
      <c r="V1" s="2" t="s">
        <v>5</v>
      </c>
      <c r="W1" s="2" t="s">
        <v>6</v>
      </c>
      <c r="X1" s="2" t="s">
        <v>7</v>
      </c>
      <c r="Y1" s="6" t="s">
        <v>8</v>
      </c>
      <c r="Z1" s="6" t="s">
        <v>9</v>
      </c>
      <c r="AA1" s="6" t="s">
        <v>10</v>
      </c>
      <c r="AB1" s="6" t="s">
        <v>11</v>
      </c>
      <c r="AC1" s="6" t="s">
        <v>12</v>
      </c>
      <c r="AD1" s="6" t="s">
        <v>13</v>
      </c>
      <c r="AE1" s="6" t="s">
        <v>14</v>
      </c>
      <c r="AF1" s="6" t="s">
        <v>15</v>
      </c>
      <c r="AG1" s="6" t="s">
        <v>16</v>
      </c>
      <c r="AH1" s="6" t="s">
        <v>215</v>
      </c>
      <c r="AI1" s="6" t="s">
        <v>216</v>
      </c>
      <c r="AJ1" s="6" t="s">
        <v>486</v>
      </c>
      <c r="AK1" s="6" t="s">
        <v>487</v>
      </c>
      <c r="AL1" s="6" t="s">
        <v>477</v>
      </c>
      <c r="AM1" s="6" t="s">
        <v>214</v>
      </c>
      <c r="AN1" s="6" t="s">
        <v>501</v>
      </c>
    </row>
    <row r="2" spans="1:40" x14ac:dyDescent="0.2">
      <c r="A2" s="1">
        <v>1</v>
      </c>
      <c r="B2" s="1">
        <v>1</v>
      </c>
      <c r="C2" s="1" t="s">
        <v>24</v>
      </c>
      <c r="D2" s="1" t="s">
        <v>236</v>
      </c>
      <c r="E2" s="1" t="s">
        <v>236</v>
      </c>
      <c r="F2" s="1" t="s">
        <v>25</v>
      </c>
      <c r="G2" s="1" t="s">
        <v>213</v>
      </c>
      <c r="H2" s="1" t="s">
        <v>30</v>
      </c>
      <c r="I2" s="1" t="s">
        <v>217</v>
      </c>
      <c r="J2" s="1" t="s">
        <v>22</v>
      </c>
      <c r="K2" s="5" t="s">
        <v>494</v>
      </c>
      <c r="L2" s="1" t="s">
        <v>23</v>
      </c>
      <c r="M2" s="1" t="s">
        <v>27</v>
      </c>
      <c r="N2" s="1" t="s">
        <v>353</v>
      </c>
      <c r="O2" s="1" t="s">
        <v>115</v>
      </c>
      <c r="P2" s="1">
        <v>8</v>
      </c>
      <c r="Q2" s="1" t="s">
        <v>213</v>
      </c>
      <c r="R2" s="1" t="s">
        <v>7</v>
      </c>
      <c r="S2" s="1" t="s">
        <v>7</v>
      </c>
      <c r="T2" s="3">
        <v>8</v>
      </c>
      <c r="U2" s="14">
        <f>X2/T2</f>
        <v>15.75</v>
      </c>
      <c r="V2" s="1">
        <v>64</v>
      </c>
      <c r="W2" s="1">
        <v>62</v>
      </c>
      <c r="X2" s="1">
        <f t="shared" ref="X2:X65" si="0">V2+W2</f>
        <v>126</v>
      </c>
      <c r="Y2" s="7">
        <v>80.45</v>
      </c>
      <c r="Z2" s="7">
        <v>78.14</v>
      </c>
      <c r="AA2" s="7">
        <v>88.44</v>
      </c>
      <c r="AB2" s="7">
        <v>82.12</v>
      </c>
      <c r="AC2" s="7">
        <v>11.56</v>
      </c>
      <c r="AD2" s="7">
        <v>12.01</v>
      </c>
      <c r="AE2" s="7">
        <f t="shared" ref="AE2:AE65" si="1">SQRT((((V2-1)*POWER(AC2,2))+((W2-1)*POWER(AD2,2)))/(X2-2))</f>
        <v>11.783518732096852</v>
      </c>
      <c r="AF2" s="8">
        <f>((AA2-Y2)-(AB2-Z2))/AE2</f>
        <v>0.34030581960864081</v>
      </c>
      <c r="AG2" s="8">
        <f>AF2*(1-(3/((4*X2)-9)))*SQRT(1-(2*(U2-1)*0.233)/(X2-2))</f>
        <v>0.32873505669598174</v>
      </c>
      <c r="AH2" s="8">
        <f>((Y2-Z2)/AE2)*(1-(3/((4*X2)-9)))</f>
        <v>0.19484841940684333</v>
      </c>
      <c r="AI2" s="8">
        <f>AG2/SQRT(4+AG2^2)</f>
        <v>0.16219119554011413</v>
      </c>
      <c r="AJ2" s="8">
        <f>((AA2-Y2)/AC2)*(1-(3/((4*X2)-9)))</f>
        <v>0.6869875222816394</v>
      </c>
      <c r="AK2" s="8">
        <f>((AB2-Z2)/AD2)*(1-(3/((4*X2)-9)))</f>
        <v>0.32938208058940815</v>
      </c>
      <c r="AL2" s="8">
        <f>4*(1+(AG2^2)/8)/AM2</f>
        <v>24.300959552457012</v>
      </c>
      <c r="AM2" s="8">
        <f>((1/V2)*((V2-1)/(V2-3))*((((AJ2^2)/2)*(V2/(V2-1)))+1)+(1/W2)*((W2-1)/(W2-3))*((((AK2^2)/2)*(W2/(W2-1)))+1))*(1+(U2-1)*0.233)</f>
        <v>0.16682606133306213</v>
      </c>
      <c r="AN2" s="1" t="s">
        <v>499</v>
      </c>
    </row>
    <row r="3" spans="1:40" ht="15" x14ac:dyDescent="0.25">
      <c r="A3" s="1">
        <v>2</v>
      </c>
      <c r="B3" s="1">
        <v>1</v>
      </c>
      <c r="C3" s="1" t="s">
        <v>24</v>
      </c>
      <c r="D3" s="1" t="s">
        <v>236</v>
      </c>
      <c r="E3" s="1" t="s">
        <v>236</v>
      </c>
      <c r="F3" s="1" t="s">
        <v>25</v>
      </c>
      <c r="G3" s="1" t="s">
        <v>213</v>
      </c>
      <c r="H3" s="1" t="s">
        <v>30</v>
      </c>
      <c r="I3" s="1" t="s">
        <v>217</v>
      </c>
      <c r="J3" s="1" t="s">
        <v>22</v>
      </c>
      <c r="K3" s="5" t="s">
        <v>494</v>
      </c>
      <c r="L3" s="1" t="s">
        <v>23</v>
      </c>
      <c r="M3" s="1" t="s">
        <v>27</v>
      </c>
      <c r="N3" s="1" t="s">
        <v>353</v>
      </c>
      <c r="O3" s="1" t="s">
        <v>115</v>
      </c>
      <c r="P3" s="1">
        <v>8</v>
      </c>
      <c r="Q3" s="1" t="s">
        <v>213</v>
      </c>
      <c r="R3" s="1" t="s">
        <v>7</v>
      </c>
      <c r="S3" s="1" t="s">
        <v>7</v>
      </c>
      <c r="T3" s="3">
        <v>8</v>
      </c>
      <c r="U3" s="14">
        <f>X3/T3</f>
        <v>15.75</v>
      </c>
      <c r="V3" s="1">
        <v>64</v>
      </c>
      <c r="W3" s="1">
        <v>62</v>
      </c>
      <c r="X3" s="1">
        <f t="shared" si="0"/>
        <v>126</v>
      </c>
      <c r="Y3" s="7">
        <v>81.33</v>
      </c>
      <c r="Z3" s="7">
        <v>80.209999999999994</v>
      </c>
      <c r="AA3" s="7">
        <v>89.89</v>
      </c>
      <c r="AB3" s="7">
        <v>83.98</v>
      </c>
      <c r="AC3" s="9">
        <v>11.78</v>
      </c>
      <c r="AD3" s="9">
        <v>12.12</v>
      </c>
      <c r="AE3" s="7">
        <f t="shared" si="1"/>
        <v>11.948467171228931</v>
      </c>
      <c r="AF3" s="8">
        <f t="shared" ref="AF2:AF65" si="2">((AA3-Y3)-(AB3-Z3))/AE3</f>
        <v>0.40088824209468271</v>
      </c>
      <c r="AG3" s="8">
        <f>AF3*(1-(3/((4*X3)-9)))*SQRT(1-(2*(U3-1)*0.233)/(X3-2))</f>
        <v>0.38725761183074919</v>
      </c>
      <c r="AH3" s="8">
        <f>((Y3-Z3)/AE3)*(1-(3/((4*X3)-9)))</f>
        <v>9.3167776691278209E-2</v>
      </c>
      <c r="AI3" s="8">
        <f t="shared" ref="AI2:AI65" si="3">AG3/SQRT(4+AG3^2)</f>
        <v>0.19009800754736433</v>
      </c>
      <c r="AJ3" s="8">
        <f>((AA3-Y3)/AC3)*(1-(3/((4*X3)-9)))</f>
        <v>0.72225137624118962</v>
      </c>
      <c r="AK3" s="8">
        <f>((AB3-Z3)/AD3)*(1-(3/((4*X3)-9)))</f>
        <v>0.30917091709171002</v>
      </c>
      <c r="AL3" s="8">
        <f>4*(1+(AG3^2)/8)/AM3</f>
        <v>24.234500356690663</v>
      </c>
      <c r="AM3" s="8">
        <f>((1/V3)*((V3-1)/(V3-3))*((((AJ3^2)/2)*(V3/(V3-1)))+1)+(1/W3)*((W3-1)/(W3-3))*((((AK3^2)/2)*(W3/(W3-1)))+1))*(1+(U3-1)*0.233)</f>
        <v>0.16814806036780558</v>
      </c>
      <c r="AN3" s="1" t="s">
        <v>499</v>
      </c>
    </row>
    <row r="4" spans="1:40" x14ac:dyDescent="0.2">
      <c r="A4" s="1">
        <v>3</v>
      </c>
      <c r="B4" s="1">
        <v>2</v>
      </c>
      <c r="C4" s="1" t="s">
        <v>32</v>
      </c>
      <c r="D4" s="1" t="s">
        <v>34</v>
      </c>
      <c r="E4" s="1" t="s">
        <v>480</v>
      </c>
      <c r="F4" s="1" t="s">
        <v>36</v>
      </c>
      <c r="G4" s="1" t="s">
        <v>7</v>
      </c>
      <c r="H4" s="5" t="s">
        <v>211</v>
      </c>
      <c r="I4" s="1" t="s">
        <v>63</v>
      </c>
      <c r="J4" s="1" t="s">
        <v>38</v>
      </c>
      <c r="L4" s="1" t="s">
        <v>37</v>
      </c>
      <c r="M4" s="1" t="s">
        <v>31</v>
      </c>
      <c r="N4" s="1" t="s">
        <v>354</v>
      </c>
      <c r="O4" s="1" t="s">
        <v>481</v>
      </c>
      <c r="P4" s="1">
        <v>30</v>
      </c>
      <c r="Q4" s="1" t="s">
        <v>7</v>
      </c>
      <c r="R4" s="1" t="s">
        <v>7</v>
      </c>
      <c r="S4" s="1" t="s">
        <v>213</v>
      </c>
      <c r="T4" s="1">
        <v>1</v>
      </c>
      <c r="U4" s="14">
        <v>1</v>
      </c>
      <c r="V4" s="1">
        <v>34</v>
      </c>
      <c r="W4" s="1">
        <v>30</v>
      </c>
      <c r="X4" s="1">
        <f t="shared" si="0"/>
        <v>64</v>
      </c>
      <c r="Y4" s="7">
        <v>9.36</v>
      </c>
      <c r="Z4" s="7">
        <v>11.25</v>
      </c>
      <c r="AA4" s="7">
        <v>15.38</v>
      </c>
      <c r="AB4" s="7">
        <v>11.8</v>
      </c>
      <c r="AC4" s="7">
        <v>5.12</v>
      </c>
      <c r="AD4" s="7">
        <v>5.1100000000000003</v>
      </c>
      <c r="AE4" s="7">
        <f t="shared" si="1"/>
        <v>5.115325014112007</v>
      </c>
      <c r="AF4" s="8">
        <f t="shared" si="2"/>
        <v>1.0693357675044159</v>
      </c>
      <c r="AG4" s="8">
        <f>AF4*(1-(3/((4*X4)-9)))*SQRT(1-(2*(U4-1)*0.233)/(X4-2))</f>
        <v>1.0563478836885729</v>
      </c>
      <c r="AH4" s="8">
        <f>((Y4-Z4)/AE4)*(1-(3/((4*X4)-9)))</f>
        <v>-0.36499040222511941</v>
      </c>
      <c r="AI4" s="8">
        <f t="shared" si="3"/>
        <v>0.46703258278752202</v>
      </c>
      <c r="AJ4" s="8">
        <f>((AA4-Y4)/AC4)*(1-(3/((4*X4)-9)))</f>
        <v>1.1615005060728747</v>
      </c>
      <c r="AK4" s="8">
        <f>((AB4-Z4)/AD4)*(1-(3/((4*X4)-9)))</f>
        <v>0.10632482153751092</v>
      </c>
      <c r="AL4" s="8">
        <f>4*(1+(AG4^2)/8)/AM4</f>
        <v>51.166461492225835</v>
      </c>
      <c r="AM4" s="8">
        <f>((1/V4)*((V4-1)/(V4-3))*((((AJ4^2)/2)*(V4/(V4-1)))+1)+(1/W4)*((W4-1)/(W4-3))*((((AK4^2)/2)*(W4/(W4-1)))+1))*(1+(U4-1)*0.233)</f>
        <v>8.9080528392200625E-2</v>
      </c>
      <c r="AN4" s="1" t="s">
        <v>414</v>
      </c>
    </row>
    <row r="5" spans="1:40" x14ac:dyDescent="0.2">
      <c r="A5" s="1">
        <v>4</v>
      </c>
      <c r="B5" s="1">
        <v>2</v>
      </c>
      <c r="C5" s="1" t="s">
        <v>32</v>
      </c>
      <c r="D5" s="1" t="s">
        <v>34</v>
      </c>
      <c r="E5" s="1" t="s">
        <v>480</v>
      </c>
      <c r="F5" s="1" t="s">
        <v>495</v>
      </c>
      <c r="G5" s="1" t="s">
        <v>7</v>
      </c>
      <c r="H5" s="5" t="s">
        <v>211</v>
      </c>
      <c r="I5" s="1" t="s">
        <v>63</v>
      </c>
      <c r="J5" s="1" t="s">
        <v>38</v>
      </c>
      <c r="L5" s="1" t="s">
        <v>37</v>
      </c>
      <c r="M5" s="1" t="s">
        <v>31</v>
      </c>
      <c r="N5" s="1" t="s">
        <v>354</v>
      </c>
      <c r="O5" s="1" t="s">
        <v>481</v>
      </c>
      <c r="P5" s="1">
        <v>30</v>
      </c>
      <c r="Q5" s="1" t="s">
        <v>7</v>
      </c>
      <c r="R5" s="1" t="s">
        <v>7</v>
      </c>
      <c r="S5" s="1" t="s">
        <v>213</v>
      </c>
      <c r="T5" s="1">
        <v>1</v>
      </c>
      <c r="U5" s="14">
        <v>1</v>
      </c>
      <c r="V5" s="1">
        <v>34</v>
      </c>
      <c r="W5" s="1">
        <v>30</v>
      </c>
      <c r="X5" s="1">
        <f t="shared" si="0"/>
        <v>64</v>
      </c>
      <c r="Y5" s="7">
        <v>8.0299999999999994</v>
      </c>
      <c r="Z5" s="7">
        <v>8.27</v>
      </c>
      <c r="AA5" s="7">
        <v>11.79</v>
      </c>
      <c r="AB5" s="7">
        <v>10.77</v>
      </c>
      <c r="AC5" s="7">
        <v>3.55</v>
      </c>
      <c r="AD5" s="7">
        <v>4.26</v>
      </c>
      <c r="AE5" s="7">
        <f t="shared" si="1"/>
        <v>3.8982272645975389</v>
      </c>
      <c r="AF5" s="8">
        <f t="shared" si="2"/>
        <v>0.32322384367964363</v>
      </c>
      <c r="AG5" s="8">
        <f>AF5*(1-(3/((4*X5)-9)))*SQRT(1-(2*(U5-1)*0.233)/(X5-2))</f>
        <v>0.31929804800742123</v>
      </c>
      <c r="AH5" s="8">
        <f>((Y5-Z5)/AE5)*(1-(3/((4*X5)-9)))</f>
        <v>-6.0818675810937445E-2</v>
      </c>
      <c r="AI5" s="8">
        <f t="shared" si="3"/>
        <v>0.15765255609346221</v>
      </c>
      <c r="AJ5" s="8">
        <f>((AA5-Y5)/AC5)*(1-(3/((4*X5)-9)))</f>
        <v>1.0462906996635684</v>
      </c>
      <c r="AK5" s="8">
        <f>((AB5-Z5)/AD5)*(1-(3/((4*X5)-9)))</f>
        <v>0.57972667312919357</v>
      </c>
      <c r="AL5" s="8">
        <f>4*(1+(AG5^2)/8)/AM5</f>
        <v>44.519948946046483</v>
      </c>
      <c r="AM5" s="8">
        <f>((1/V5)*((V5-1)/(V5-3))*((((AJ5^2)/2)*(V5/(V5-1)))+1)+(1/W5)*((W5-1)/(W5-3))*((((AK5^2)/2)*(W5/(W5-1)))+1))*(1+(U5-1)*0.233)</f>
        <v>9.0992368985868183E-2</v>
      </c>
      <c r="AN5" s="1" t="s">
        <v>414</v>
      </c>
    </row>
    <row r="6" spans="1:40" x14ac:dyDescent="0.2">
      <c r="A6" s="1">
        <v>5</v>
      </c>
      <c r="B6" s="1">
        <v>3</v>
      </c>
      <c r="C6" s="1" t="s">
        <v>40</v>
      </c>
      <c r="D6" s="1" t="s">
        <v>34</v>
      </c>
      <c r="E6" s="1" t="s">
        <v>480</v>
      </c>
      <c r="F6" s="1" t="s">
        <v>377</v>
      </c>
      <c r="G6" s="1" t="s">
        <v>7</v>
      </c>
      <c r="H6" s="1" t="s">
        <v>30</v>
      </c>
      <c r="I6" s="1" t="s">
        <v>217</v>
      </c>
      <c r="J6" s="1" t="s">
        <v>109</v>
      </c>
      <c r="K6" s="5" t="s">
        <v>494</v>
      </c>
      <c r="L6" s="1" t="s">
        <v>23</v>
      </c>
      <c r="M6" s="1" t="s">
        <v>19</v>
      </c>
      <c r="N6" s="1" t="s">
        <v>355</v>
      </c>
      <c r="O6" s="1" t="s">
        <v>116</v>
      </c>
      <c r="P6" s="1">
        <v>8</v>
      </c>
      <c r="Q6" s="1" t="s">
        <v>213</v>
      </c>
      <c r="R6" s="1" t="s">
        <v>7</v>
      </c>
      <c r="S6" s="1" t="s">
        <v>213</v>
      </c>
      <c r="T6" s="1">
        <v>4</v>
      </c>
      <c r="U6" s="14">
        <f t="shared" ref="U6:U17" si="4">X6/T6</f>
        <v>9.75</v>
      </c>
      <c r="V6" s="1">
        <v>22</v>
      </c>
      <c r="W6" s="1">
        <v>17</v>
      </c>
      <c r="X6" s="1">
        <f t="shared" si="0"/>
        <v>39</v>
      </c>
      <c r="Y6" s="7">
        <v>9.32</v>
      </c>
      <c r="Z6" s="7">
        <v>9.41</v>
      </c>
      <c r="AA6" s="7">
        <v>12.25</v>
      </c>
      <c r="AB6" s="7">
        <v>10.85</v>
      </c>
      <c r="AC6" s="7">
        <v>3.7</v>
      </c>
      <c r="AD6" s="7">
        <v>3.37</v>
      </c>
      <c r="AE6" s="7">
        <f t="shared" si="1"/>
        <v>3.5610520765487119</v>
      </c>
      <c r="AF6" s="8">
        <f t="shared" si="2"/>
        <v>0.4184156726638138</v>
      </c>
      <c r="AG6" s="8">
        <f>AF6*(1-(3/((4*X6)-9)))*SQRT(1-(2*(U6-1)*0.233)/(X6-2))</f>
        <v>0.38663275321799156</v>
      </c>
      <c r="AH6" s="8">
        <f>((Y6-Z6)/AE6)*(1-(3/((4*X6)-9)))</f>
        <v>-2.4757645608925793E-2</v>
      </c>
      <c r="AI6" s="8">
        <f t="shared" si="3"/>
        <v>0.18980233396412727</v>
      </c>
      <c r="AJ6" s="8">
        <f>((AA6-Y6)/AC6)*(1-(3/((4*X6)-9)))</f>
        <v>0.77573083287368993</v>
      </c>
      <c r="AK6" s="8">
        <f>((AB6-Z6)/AD6)*(1-(3/((4*X6)-9)))</f>
        <v>0.41857930115666425</v>
      </c>
      <c r="AL6" s="8">
        <f>4*(1+(AG6^2)/8)/AM6</f>
        <v>9.6082952763399696</v>
      </c>
      <c r="AM6" s="8">
        <f>((1/V6)*((V6-1)/(V6-3))*((((AJ6^2)/2)*(V6/(V6-1)))+1)+(1/W6)*((W6-1)/(W6-3))*((((AK6^2)/2)*(W6/(W6-1)))+1))*(1+(U6-1)*0.233)</f>
        <v>0.42408588888440468</v>
      </c>
      <c r="AN6" s="1" t="s">
        <v>399</v>
      </c>
    </row>
    <row r="7" spans="1:40" x14ac:dyDescent="0.2">
      <c r="A7" s="1">
        <v>6</v>
      </c>
      <c r="B7" s="1">
        <v>3</v>
      </c>
      <c r="C7" s="1" t="s">
        <v>40</v>
      </c>
      <c r="D7" s="1" t="s">
        <v>28</v>
      </c>
      <c r="E7" s="1" t="s">
        <v>480</v>
      </c>
      <c r="F7" s="1" t="s">
        <v>39</v>
      </c>
      <c r="G7" s="1" t="s">
        <v>213</v>
      </c>
      <c r="H7" s="1" t="s">
        <v>30</v>
      </c>
      <c r="I7" s="1" t="s">
        <v>217</v>
      </c>
      <c r="J7" s="1" t="s">
        <v>109</v>
      </c>
      <c r="K7" s="5" t="s">
        <v>494</v>
      </c>
      <c r="L7" s="1" t="s">
        <v>23</v>
      </c>
      <c r="M7" s="1" t="s">
        <v>19</v>
      </c>
      <c r="N7" s="1" t="s">
        <v>355</v>
      </c>
      <c r="O7" s="1" t="s">
        <v>116</v>
      </c>
      <c r="P7" s="1">
        <v>8</v>
      </c>
      <c r="Q7" s="1" t="s">
        <v>213</v>
      </c>
      <c r="R7" s="1" t="s">
        <v>7</v>
      </c>
      <c r="S7" s="1" t="s">
        <v>213</v>
      </c>
      <c r="T7" s="1">
        <v>4</v>
      </c>
      <c r="U7" s="14">
        <f t="shared" si="4"/>
        <v>9.75</v>
      </c>
      <c r="V7" s="1">
        <v>22</v>
      </c>
      <c r="W7" s="1">
        <v>17</v>
      </c>
      <c r="X7" s="1">
        <f t="shared" si="0"/>
        <v>39</v>
      </c>
      <c r="Y7" s="7">
        <v>48.09</v>
      </c>
      <c r="Z7" s="7">
        <v>49.06</v>
      </c>
      <c r="AA7" s="7">
        <v>50.66</v>
      </c>
      <c r="AB7" s="7">
        <v>52.26</v>
      </c>
      <c r="AC7" s="7">
        <v>18.04</v>
      </c>
      <c r="AD7" s="7">
        <v>15.4</v>
      </c>
      <c r="AE7" s="7">
        <f t="shared" si="1"/>
        <v>16.948916572246528</v>
      </c>
      <c r="AF7" s="8">
        <f t="shared" si="2"/>
        <v>-3.7170517496771062E-2</v>
      </c>
      <c r="AG7" s="8">
        <f>AF7*(1-(3/((4*X7)-9)))*SQRT(1-(2*(U7-1)*0.233)/(X7-2))</f>
        <v>-3.4347039217771186E-2</v>
      </c>
      <c r="AH7" s="8">
        <f>((Y7-Z7)/AE7)*(1-(3/((4*X7)-9)))</f>
        <v>-5.6062821336237495E-2</v>
      </c>
      <c r="AI7" s="8">
        <f t="shared" si="3"/>
        <v>-1.7170987677784633E-2</v>
      </c>
      <c r="AJ7" s="8">
        <f>((AA7-Y7)/AC7)*(1-(3/((4*X7)-9)))</f>
        <v>0.13955382596497543</v>
      </c>
      <c r="AK7" s="8">
        <f>((AB7-Z7)/AD7)*(1-(3/((4*X7)-9)))</f>
        <v>0.20355155049032572</v>
      </c>
      <c r="AL7" s="8">
        <f>4*(1+(AG7^2)/8)/AM7</f>
        <v>11.020781657176999</v>
      </c>
      <c r="AM7" s="8">
        <f>((1/V7)*((V7-1)/(V7-3))*((((AJ7^2)/2)*(V7/(V7-1)))+1)+(1/W7)*((W7-1)/(W7-3))*((((AK7^2)/2)*(W7/(W7-1)))+1))*(1+(U7-1)*0.233)</f>
        <v>0.36300418463932027</v>
      </c>
      <c r="AN7" s="1" t="s">
        <v>399</v>
      </c>
    </row>
    <row r="8" spans="1:40" x14ac:dyDescent="0.2">
      <c r="A8" s="1">
        <v>7</v>
      </c>
      <c r="B8" s="1">
        <v>4</v>
      </c>
      <c r="C8" s="1" t="s">
        <v>41</v>
      </c>
      <c r="D8" s="1" t="s">
        <v>34</v>
      </c>
      <c r="E8" s="1" t="s">
        <v>480</v>
      </c>
      <c r="F8" s="1" t="s">
        <v>378</v>
      </c>
      <c r="G8" s="1" t="s">
        <v>7</v>
      </c>
      <c r="H8" s="1" t="s">
        <v>30</v>
      </c>
      <c r="I8" s="1" t="s">
        <v>217</v>
      </c>
      <c r="J8" s="1" t="s">
        <v>110</v>
      </c>
      <c r="K8" s="5" t="s">
        <v>494</v>
      </c>
      <c r="L8" s="1" t="s">
        <v>313</v>
      </c>
      <c r="M8" s="1" t="s">
        <v>31</v>
      </c>
      <c r="N8" s="1" t="s">
        <v>356</v>
      </c>
      <c r="O8" s="1" t="s">
        <v>117</v>
      </c>
      <c r="P8" s="1">
        <v>8</v>
      </c>
      <c r="Q8" s="1" t="s">
        <v>7</v>
      </c>
      <c r="R8" s="1" t="s">
        <v>7</v>
      </c>
      <c r="S8" s="1" t="s">
        <v>213</v>
      </c>
      <c r="T8" s="1">
        <v>4</v>
      </c>
      <c r="U8" s="14">
        <f t="shared" si="4"/>
        <v>7.5</v>
      </c>
      <c r="V8" s="1">
        <v>15</v>
      </c>
      <c r="W8" s="1">
        <v>15</v>
      </c>
      <c r="X8" s="1">
        <f t="shared" si="0"/>
        <v>30</v>
      </c>
      <c r="Y8" s="7">
        <v>25.85</v>
      </c>
      <c r="Z8" s="7">
        <v>37.340000000000003</v>
      </c>
      <c r="AA8" s="7">
        <v>65.63</v>
      </c>
      <c r="AB8" s="7">
        <v>54.22</v>
      </c>
      <c r="AC8" s="7">
        <v>12.39</v>
      </c>
      <c r="AD8" s="7">
        <v>19.79</v>
      </c>
      <c r="AE8" s="7">
        <f t="shared" si="1"/>
        <v>16.509939430536988</v>
      </c>
      <c r="AF8" s="8">
        <f t="shared" si="2"/>
        <v>1.3870432472722387</v>
      </c>
      <c r="AG8" s="8">
        <f>AF8*(1-(3/((4*X8)-9)))*SQRT(1-(2*(U8-1)*0.233)/(X8-2))</f>
        <v>1.2744703337475738</v>
      </c>
      <c r="AH8" s="8">
        <f>((Y8-Z8)/AE8)*(1-(3/((4*X8)-9)))</f>
        <v>-0.67713509831427943</v>
      </c>
      <c r="AI8" s="8">
        <f t="shared" si="3"/>
        <v>0.53739852639213881</v>
      </c>
      <c r="AJ8" s="8">
        <f>((AA8-Y8)/AC8)*(1-(3/((4*X8)-9)))</f>
        <v>3.1238793272691572</v>
      </c>
      <c r="AK8" s="8">
        <f>((AB8-Z8)/AD8)*(1-(3/((4*X8)-9)))</f>
        <v>0.82990317250044365</v>
      </c>
      <c r="AL8" s="8">
        <f>4*(1+(AG8^2)/8)/AM8</f>
        <v>3.2389191513704647</v>
      </c>
      <c r="AM8" s="8">
        <f>((1/V8)*((V8-1)/(V8-3))*((((AJ8^2)/2)*(V8/(V8-1)))+1)+(1/W8)*((W8-1)/(W8-3))*((((AK8^2)/2)*(W8/(W8-1)))+1))*(1+(U8-1)*0.233)</f>
        <v>1.4857231968155782</v>
      </c>
      <c r="AN8" s="1" t="s">
        <v>278</v>
      </c>
    </row>
    <row r="9" spans="1:40" x14ac:dyDescent="0.2">
      <c r="A9" s="1">
        <v>8</v>
      </c>
      <c r="B9" s="1">
        <v>4</v>
      </c>
      <c r="C9" s="1" t="s">
        <v>41</v>
      </c>
      <c r="D9" s="1" t="s">
        <v>236</v>
      </c>
      <c r="E9" s="1" t="s">
        <v>236</v>
      </c>
      <c r="F9" s="1" t="s">
        <v>43</v>
      </c>
      <c r="G9" s="1" t="s">
        <v>7</v>
      </c>
      <c r="H9" s="1" t="s">
        <v>30</v>
      </c>
      <c r="I9" s="1" t="s">
        <v>217</v>
      </c>
      <c r="J9" s="1" t="s">
        <v>110</v>
      </c>
      <c r="K9" s="5" t="s">
        <v>494</v>
      </c>
      <c r="L9" s="1" t="s">
        <v>313</v>
      </c>
      <c r="M9" s="1" t="s">
        <v>31</v>
      </c>
      <c r="N9" s="1" t="s">
        <v>356</v>
      </c>
      <c r="O9" s="1" t="s">
        <v>117</v>
      </c>
      <c r="P9" s="1">
        <v>8</v>
      </c>
      <c r="Q9" s="1" t="s">
        <v>7</v>
      </c>
      <c r="R9" s="1" t="s">
        <v>7</v>
      </c>
      <c r="S9" s="1" t="s">
        <v>213</v>
      </c>
      <c r="T9" s="1">
        <v>4</v>
      </c>
      <c r="U9" s="14">
        <f t="shared" si="4"/>
        <v>7.5</v>
      </c>
      <c r="V9" s="1">
        <v>15</v>
      </c>
      <c r="W9" s="1">
        <v>15</v>
      </c>
      <c r="X9" s="1">
        <f t="shared" si="0"/>
        <v>30</v>
      </c>
      <c r="Y9" s="7">
        <v>48.96</v>
      </c>
      <c r="Z9" s="7">
        <v>39.68</v>
      </c>
      <c r="AA9" s="7">
        <v>67.709999999999994</v>
      </c>
      <c r="AB9" s="7">
        <v>44.84</v>
      </c>
      <c r="AC9" s="7">
        <v>28.27</v>
      </c>
      <c r="AD9" s="7">
        <v>14.1</v>
      </c>
      <c r="AE9" s="7">
        <f t="shared" si="1"/>
        <v>22.338340359122476</v>
      </c>
      <c r="AF9" s="8">
        <f t="shared" si="2"/>
        <v>0.6083710688224937</v>
      </c>
      <c r="AG9" s="8">
        <f>AF9*(1-(3/((4*X9)-9)))*SQRT(1-(2*(U9-1)*0.233)/(X9-2))</f>
        <v>0.55899546077555828</v>
      </c>
      <c r="AH9" s="8">
        <f>((Y9-Z9)/AE9)*(1-(3/((4*X9)-9)))</f>
        <v>0.40420143323234276</v>
      </c>
      <c r="AI9" s="8">
        <f t="shared" si="3"/>
        <v>0.26918133302899361</v>
      </c>
      <c r="AJ9" s="8">
        <f>((AA9-Y9)/AC9)*(1-(3/((4*X9)-9)))</f>
        <v>0.64532165699480848</v>
      </c>
      <c r="AK9" s="8">
        <f>((AB9-Z9)/AD9)*(1-(3/((4*X9)-9)))</f>
        <v>0.35606670500287546</v>
      </c>
      <c r="AL9" s="8">
        <f>4*(1+(AG9^2)/8)/AM9</f>
        <v>9.2761071075782269</v>
      </c>
      <c r="AM9" s="8">
        <f>((1/V9)*((V9-1)/(V9-3))*((((AJ9^2)/2)*(V9/(V9-1)))+1)+(1/W9)*((W9-1)/(W9-3))*((((AK9^2)/2)*(W9/(W9-1)))+1))*(1+(U9-1)*0.233)</f>
        <v>0.44805842735346929</v>
      </c>
      <c r="AN9" s="1" t="s">
        <v>278</v>
      </c>
    </row>
    <row r="10" spans="1:40" x14ac:dyDescent="0.2">
      <c r="A10" s="1">
        <v>9</v>
      </c>
      <c r="B10" s="1">
        <v>4</v>
      </c>
      <c r="C10" s="1" t="s">
        <v>41</v>
      </c>
      <c r="D10" s="1" t="s">
        <v>476</v>
      </c>
      <c r="E10" s="1" t="s">
        <v>479</v>
      </c>
      <c r="F10" s="1" t="s">
        <v>42</v>
      </c>
      <c r="G10" s="1" t="s">
        <v>213</v>
      </c>
      <c r="H10" s="1" t="s">
        <v>30</v>
      </c>
      <c r="I10" s="1" t="s">
        <v>217</v>
      </c>
      <c r="J10" s="1" t="s">
        <v>110</v>
      </c>
      <c r="K10" s="5" t="s">
        <v>494</v>
      </c>
      <c r="L10" s="1" t="s">
        <v>313</v>
      </c>
      <c r="M10" s="1" t="s">
        <v>31</v>
      </c>
      <c r="N10" s="1" t="s">
        <v>356</v>
      </c>
      <c r="O10" s="1" t="s">
        <v>117</v>
      </c>
      <c r="P10" s="1">
        <v>8</v>
      </c>
      <c r="Q10" s="1" t="s">
        <v>7</v>
      </c>
      <c r="R10" s="1" t="s">
        <v>7</v>
      </c>
      <c r="S10" s="1" t="s">
        <v>213</v>
      </c>
      <c r="T10" s="1">
        <v>4</v>
      </c>
      <c r="U10" s="14">
        <f t="shared" si="4"/>
        <v>7.5</v>
      </c>
      <c r="V10" s="1">
        <v>15</v>
      </c>
      <c r="W10" s="1">
        <v>15</v>
      </c>
      <c r="X10" s="1">
        <f t="shared" si="0"/>
        <v>30</v>
      </c>
      <c r="Y10" s="7">
        <v>77.3</v>
      </c>
      <c r="Z10" s="7">
        <v>78.569999999999993</v>
      </c>
      <c r="AA10" s="7">
        <v>89.14</v>
      </c>
      <c r="AB10" s="7">
        <v>75.94</v>
      </c>
      <c r="AC10" s="7">
        <v>10.82</v>
      </c>
      <c r="AD10" s="7">
        <v>15.1</v>
      </c>
      <c r="AE10" s="7">
        <f t="shared" si="1"/>
        <v>13.135493900116584</v>
      </c>
      <c r="AF10" s="8">
        <f t="shared" si="2"/>
        <v>1.1015954261051097</v>
      </c>
      <c r="AG10" s="8">
        <f>AF10*(1-(3/((4*X10)-9)))*SQRT(1-(2*(U10-1)*0.233)/(X10-2))</f>
        <v>1.0121895572643402</v>
      </c>
      <c r="AH10" s="8">
        <f>((Y10-Z10)/AE10)*(1-(3/((4*X10)-9)))</f>
        <v>-9.4071504663003541E-2</v>
      </c>
      <c r="AI10" s="8">
        <f t="shared" si="3"/>
        <v>0.45155871655133301</v>
      </c>
      <c r="AJ10" s="8">
        <f>((AA10-Y10)/AC10)*(1-(3/((4*X10)-9)))</f>
        <v>1.0646950092421446</v>
      </c>
      <c r="AK10" s="8">
        <f>((AB10-Z10)/AD10)*(1-(3/((4*X10)-9)))</f>
        <v>-0.16946482906747781</v>
      </c>
      <c r="AL10" s="8">
        <f>4*(1+(AG10^2)/8)/AM10</f>
        <v>8.7972261407489345</v>
      </c>
      <c r="AM10" s="8">
        <f>((1/V10)*((V10-1)/(V10-3))*((((AJ10^2)/2)*(V10/(V10-1)))+1)+(1/W10)*((W10-1)/(W10-3))*((((AK10^2)/2)*(W10/(W10-1)))+1))*(1+(U10-1)*0.233)</f>
        <v>0.51291893350525453</v>
      </c>
      <c r="AN10" s="1" t="s">
        <v>279</v>
      </c>
    </row>
    <row r="11" spans="1:40" x14ac:dyDescent="0.2">
      <c r="A11" s="1">
        <v>10</v>
      </c>
      <c r="B11" s="1">
        <v>4</v>
      </c>
      <c r="C11" s="1" t="s">
        <v>41</v>
      </c>
      <c r="D11" s="1" t="s">
        <v>34</v>
      </c>
      <c r="E11" s="1" t="s">
        <v>480</v>
      </c>
      <c r="F11" s="1" t="s">
        <v>378</v>
      </c>
      <c r="G11" s="1" t="s">
        <v>7</v>
      </c>
      <c r="H11" s="1" t="s">
        <v>30</v>
      </c>
      <c r="I11" s="1" t="s">
        <v>217</v>
      </c>
      <c r="J11" s="1" t="s">
        <v>111</v>
      </c>
      <c r="K11" s="1" t="s">
        <v>235</v>
      </c>
      <c r="L11" s="1" t="s">
        <v>313</v>
      </c>
      <c r="M11" s="1" t="s">
        <v>31</v>
      </c>
      <c r="N11" s="1" t="s">
        <v>356</v>
      </c>
      <c r="O11" s="1" t="s">
        <v>117</v>
      </c>
      <c r="P11" s="1">
        <v>8</v>
      </c>
      <c r="Q11" s="1" t="s">
        <v>7</v>
      </c>
      <c r="R11" s="1" t="s">
        <v>7</v>
      </c>
      <c r="S11" s="1" t="s">
        <v>213</v>
      </c>
      <c r="T11" s="1">
        <v>4</v>
      </c>
      <c r="U11" s="14">
        <f t="shared" si="4"/>
        <v>7.5</v>
      </c>
      <c r="V11" s="1">
        <v>16</v>
      </c>
      <c r="W11" s="1">
        <v>14</v>
      </c>
      <c r="X11" s="1">
        <f t="shared" si="0"/>
        <v>30</v>
      </c>
      <c r="Y11" s="7">
        <v>66.97</v>
      </c>
      <c r="Z11" s="7">
        <v>69.7</v>
      </c>
      <c r="AA11" s="7">
        <v>90</v>
      </c>
      <c r="AB11" s="7">
        <v>77.88</v>
      </c>
      <c r="AC11" s="7">
        <v>8.14</v>
      </c>
      <c r="AD11" s="7">
        <v>15.53</v>
      </c>
      <c r="AE11" s="7">
        <f t="shared" si="1"/>
        <v>12.14384867800508</v>
      </c>
      <c r="AF11" s="8">
        <f t="shared" si="2"/>
        <v>1.2228413243403062</v>
      </c>
      <c r="AG11" s="8">
        <f>AF11*(1-(3/((4*X11)-9)))*SQRT(1-(2*(U11-1)*0.233)/(X11-2))</f>
        <v>1.1235950961278347</v>
      </c>
      <c r="AH11" s="8">
        <f>((Y11-Z11)/AE11)*(1-(3/((4*X11)-9)))</f>
        <v>-0.21872935727757831</v>
      </c>
      <c r="AI11" s="8">
        <f t="shared" si="3"/>
        <v>0.4897959458836097</v>
      </c>
      <c r="AJ11" s="8">
        <f>((AA11-Y11)/AC11)*(1-(3/((4*X11)-9)))</f>
        <v>2.7527724284481043</v>
      </c>
      <c r="AK11" s="8">
        <f>((AB11-Z11)/AD11)*(1-(3/((4*X11)-9)))</f>
        <v>0.51248673013000079</v>
      </c>
      <c r="AL11" s="8">
        <f>4*(1+(AG11^2)/8)/AM11</f>
        <v>4.0046203089924566</v>
      </c>
      <c r="AM11" s="8">
        <f>((1/V11)*((V11-1)/(V11-3))*((((AJ11^2)/2)*(V11/(V11-1)))+1)+(1/W11)*((W11-1)/(W11-3))*((((AK11^2)/2)*(W11/(W11-1)))+1))*(1+(U11-1)*0.233)</f>
        <v>1.1564724275162193</v>
      </c>
      <c r="AN11" s="1" t="s">
        <v>280</v>
      </c>
    </row>
    <row r="12" spans="1:40" x14ac:dyDescent="0.2">
      <c r="A12" s="1">
        <v>11</v>
      </c>
      <c r="B12" s="1">
        <v>4</v>
      </c>
      <c r="C12" s="1" t="s">
        <v>41</v>
      </c>
      <c r="D12" s="1" t="s">
        <v>236</v>
      </c>
      <c r="E12" s="1" t="s">
        <v>236</v>
      </c>
      <c r="F12" s="1" t="s">
        <v>29</v>
      </c>
      <c r="G12" s="1" t="s">
        <v>7</v>
      </c>
      <c r="H12" s="1" t="s">
        <v>30</v>
      </c>
      <c r="I12" s="1" t="s">
        <v>217</v>
      </c>
      <c r="J12" s="1" t="s">
        <v>111</v>
      </c>
      <c r="K12" s="1" t="s">
        <v>235</v>
      </c>
      <c r="L12" s="1" t="s">
        <v>313</v>
      </c>
      <c r="M12" s="1" t="s">
        <v>31</v>
      </c>
      <c r="N12" s="1" t="s">
        <v>356</v>
      </c>
      <c r="O12" s="1" t="s">
        <v>117</v>
      </c>
      <c r="P12" s="1">
        <v>8</v>
      </c>
      <c r="Q12" s="1" t="s">
        <v>7</v>
      </c>
      <c r="R12" s="1" t="s">
        <v>7</v>
      </c>
      <c r="S12" s="1" t="s">
        <v>213</v>
      </c>
      <c r="T12" s="1">
        <v>4</v>
      </c>
      <c r="U12" s="14">
        <f t="shared" si="4"/>
        <v>7.5</v>
      </c>
      <c r="V12" s="1">
        <v>16</v>
      </c>
      <c r="W12" s="1">
        <v>14</v>
      </c>
      <c r="X12" s="1">
        <f t="shared" si="0"/>
        <v>30</v>
      </c>
      <c r="Y12" s="7">
        <v>60.37</v>
      </c>
      <c r="Z12" s="7">
        <v>60</v>
      </c>
      <c r="AA12" s="7">
        <v>82.96</v>
      </c>
      <c r="AB12" s="7">
        <v>72.22</v>
      </c>
      <c r="AC12" s="7">
        <v>14.22</v>
      </c>
      <c r="AD12" s="7">
        <v>17.59</v>
      </c>
      <c r="AE12" s="7">
        <f t="shared" si="1"/>
        <v>15.873868126128373</v>
      </c>
      <c r="AF12" s="8">
        <f t="shared" si="2"/>
        <v>0.65327492439797874</v>
      </c>
      <c r="AG12" s="8">
        <f>AF12*(1-(3/((4*X12)-9)))*SQRT(1-(2*(U12-1)*0.233)/(X12-2))</f>
        <v>0.60025490377734436</v>
      </c>
      <c r="AH12" s="8">
        <f>((Y12-Z12)/AE12)*(1-(3/((4*X12)-9)))</f>
        <v>2.2678782332041542E-2</v>
      </c>
      <c r="AI12" s="8">
        <f t="shared" si="3"/>
        <v>0.28745987670866846</v>
      </c>
      <c r="AJ12" s="8">
        <f>((AA12-Y12)/AC12)*(1-(3/((4*X12)-9)))</f>
        <v>1.5456722545330137</v>
      </c>
      <c r="AK12" s="8">
        <f>((AB12-Z12)/AD12)*(1-(3/((4*X12)-9)))</f>
        <v>0.67593688059862023</v>
      </c>
      <c r="AL12" s="8">
        <f>4*(1+(AG12^2)/8)/AM12</f>
        <v>6.1756970105695626</v>
      </c>
      <c r="AM12" s="8">
        <f>((1/V12)*((V12-1)/(V12-3))*((((AJ12^2)/2)*(V12/(V12-1)))+1)+(1/W12)*((W12-1)/(W12-3))*((((AK12^2)/2)*(W12/(W12-1)))+1))*(1+(U12-1)*0.233)</f>
        <v>0.67687144748198291</v>
      </c>
      <c r="AN12" s="1" t="s">
        <v>280</v>
      </c>
    </row>
    <row r="13" spans="1:40" x14ac:dyDescent="0.2">
      <c r="A13" s="1">
        <v>12</v>
      </c>
      <c r="B13" s="1">
        <v>4</v>
      </c>
      <c r="C13" s="1" t="s">
        <v>41</v>
      </c>
      <c r="D13" s="1" t="s">
        <v>476</v>
      </c>
      <c r="E13" s="1" t="s">
        <v>479</v>
      </c>
      <c r="F13" s="1" t="s">
        <v>42</v>
      </c>
      <c r="G13" s="1" t="s">
        <v>213</v>
      </c>
      <c r="H13" s="1" t="s">
        <v>30</v>
      </c>
      <c r="I13" s="1" t="s">
        <v>217</v>
      </c>
      <c r="J13" s="1" t="s">
        <v>111</v>
      </c>
      <c r="K13" s="1" t="s">
        <v>235</v>
      </c>
      <c r="L13" s="1" t="s">
        <v>313</v>
      </c>
      <c r="M13" s="1" t="s">
        <v>31</v>
      </c>
      <c r="N13" s="1" t="s">
        <v>356</v>
      </c>
      <c r="O13" s="1" t="s">
        <v>117</v>
      </c>
      <c r="P13" s="1">
        <v>8</v>
      </c>
      <c r="Q13" s="1" t="s">
        <v>7</v>
      </c>
      <c r="R13" s="1" t="s">
        <v>7</v>
      </c>
      <c r="S13" s="1" t="s">
        <v>213</v>
      </c>
      <c r="T13" s="1">
        <v>4</v>
      </c>
      <c r="U13" s="14">
        <f t="shared" si="4"/>
        <v>7.5</v>
      </c>
      <c r="V13" s="1">
        <v>16</v>
      </c>
      <c r="W13" s="1">
        <v>14</v>
      </c>
      <c r="X13" s="1">
        <f t="shared" si="0"/>
        <v>30</v>
      </c>
      <c r="Y13" s="7">
        <v>70.37</v>
      </c>
      <c r="Z13" s="7">
        <v>83.7</v>
      </c>
      <c r="AA13" s="7">
        <v>84.81</v>
      </c>
      <c r="AB13" s="7">
        <v>80.739999999999995</v>
      </c>
      <c r="AC13" s="7">
        <v>17.02</v>
      </c>
      <c r="AD13" s="7">
        <v>9.73</v>
      </c>
      <c r="AE13" s="7">
        <f t="shared" si="1"/>
        <v>14.111739920060479</v>
      </c>
      <c r="AF13" s="8">
        <f t="shared" si="2"/>
        <v>1.233015921393585</v>
      </c>
      <c r="AG13" s="8">
        <f>AF13*(1-(3/((4*X13)-9)))*SQRT(1-(2*(U13-1)*0.233)/(X13-2))</f>
        <v>1.1329439193370177</v>
      </c>
      <c r="AH13" s="8">
        <f>((Y13-Z13)/AE13)*(1-(3/((4*X13)-9)))</f>
        <v>-0.91907375016830262</v>
      </c>
      <c r="AI13" s="8">
        <f t="shared" si="3"/>
        <v>0.49288433096573298</v>
      </c>
      <c r="AJ13" s="8">
        <f>((AA13-Y13)/AC13)*(1-(3/((4*X13)-9)))</f>
        <v>0.82548353288658805</v>
      </c>
      <c r="AK13" s="8">
        <f>((AB13-Z13)/AD13)*(1-(3/((4*X13)-9)))</f>
        <v>-0.29599177800616727</v>
      </c>
      <c r="AL13" s="8">
        <f>4*(1+(AG13^2)/8)/AM13</f>
        <v>9.8863915997203335</v>
      </c>
      <c r="AM13" s="8">
        <f>((1/V13)*((V13-1)/(V13-3))*((((AJ13^2)/2)*(V13/(V13-1)))+1)+(1/W13)*((W13-1)/(W13-3))*((((AK13^2)/2)*(W13/(W13-1)))+1))*(1+(U13-1)*0.233)</f>
        <v>0.46951214862990737</v>
      </c>
      <c r="AN13" s="1" t="s">
        <v>280</v>
      </c>
    </row>
    <row r="14" spans="1:40" x14ac:dyDescent="0.2">
      <c r="A14" s="1">
        <v>13</v>
      </c>
      <c r="B14" s="1">
        <v>5</v>
      </c>
      <c r="C14" s="1" t="s">
        <v>44</v>
      </c>
      <c r="D14" s="1" t="s">
        <v>476</v>
      </c>
      <c r="E14" s="1" t="s">
        <v>479</v>
      </c>
      <c r="F14" s="1" t="s">
        <v>46</v>
      </c>
      <c r="G14" s="1" t="s">
        <v>213</v>
      </c>
      <c r="H14" s="1" t="s">
        <v>30</v>
      </c>
      <c r="I14" s="1" t="s">
        <v>217</v>
      </c>
      <c r="J14" s="1" t="s">
        <v>45</v>
      </c>
      <c r="K14" s="1" t="s">
        <v>235</v>
      </c>
      <c r="L14" s="1" t="s">
        <v>313</v>
      </c>
      <c r="M14" s="1" t="s">
        <v>27</v>
      </c>
      <c r="N14" s="1" t="s">
        <v>357</v>
      </c>
      <c r="O14" s="1" t="s">
        <v>49</v>
      </c>
      <c r="P14" s="1">
        <v>8</v>
      </c>
      <c r="Q14" s="1" t="s">
        <v>213</v>
      </c>
      <c r="R14" s="1" t="s">
        <v>7</v>
      </c>
      <c r="S14" s="1" t="s">
        <v>7</v>
      </c>
      <c r="T14" s="1">
        <v>2</v>
      </c>
      <c r="U14" s="14">
        <f t="shared" si="4"/>
        <v>28.5</v>
      </c>
      <c r="V14" s="1">
        <v>29</v>
      </c>
      <c r="W14" s="1">
        <v>28</v>
      </c>
      <c r="X14" s="1">
        <f t="shared" si="0"/>
        <v>57</v>
      </c>
      <c r="Y14" s="7">
        <v>26.55</v>
      </c>
      <c r="Z14" s="7">
        <v>27.19</v>
      </c>
      <c r="AA14" s="7">
        <v>30.69</v>
      </c>
      <c r="AB14" s="7">
        <v>27.5</v>
      </c>
      <c r="AC14" s="7">
        <v>8.0299999999999994</v>
      </c>
      <c r="AD14" s="7">
        <v>6.75</v>
      </c>
      <c r="AE14" s="7">
        <f t="shared" si="1"/>
        <v>7.4292452816248735</v>
      </c>
      <c r="AF14" s="8">
        <f t="shared" si="2"/>
        <v>0.51553015882689102</v>
      </c>
      <c r="AG14" s="8">
        <f>AF14*(1-(3/((4*X14)-9)))*SQRT(1-(2*(U14-1)*0.233)/(X14-2))</f>
        <v>0.44530892056479504</v>
      </c>
      <c r="AH14" s="8">
        <f>((Y14-Z14)/AE14)*(1-(3/((4*X14)-9)))</f>
        <v>-8.4965949135316535E-2</v>
      </c>
      <c r="AI14" s="8">
        <f t="shared" si="3"/>
        <v>0.21733249154132114</v>
      </c>
      <c r="AJ14" s="8">
        <f>((AA14-Y14)/AC14)*(1-(3/((4*X14)-9)))</f>
        <v>0.50850406864668452</v>
      </c>
      <c r="AK14" s="8">
        <f>((AB14-Z14)/AD14)*(1-(3/((4*X14)-9)))</f>
        <v>4.529680365296785E-2</v>
      </c>
      <c r="AL14" s="8">
        <f>4*(1+(AG14^2)/8)/AM14</f>
        <v>6.8554983453002354</v>
      </c>
      <c r="AM14" s="8">
        <f>((1/V14)*((V14-1)/(V14-3))*((((AJ14^2)/2)*(V14/(V14-1)))+1)+(1/W14)*((W14-1)/(W14-3))*((((AK14^2)/2)*(W14/(W14-1)))+1))*(1+(U14-1)*0.233)</f>
        <v>0.59793611068077213</v>
      </c>
      <c r="AN14" s="1" t="s">
        <v>415</v>
      </c>
    </row>
    <row r="15" spans="1:40" x14ac:dyDescent="0.2">
      <c r="A15" s="1">
        <v>14</v>
      </c>
      <c r="B15" s="1">
        <v>5</v>
      </c>
      <c r="C15" s="1" t="s">
        <v>44</v>
      </c>
      <c r="D15" s="1" t="s">
        <v>476</v>
      </c>
      <c r="E15" s="1" t="s">
        <v>479</v>
      </c>
      <c r="F15" s="1" t="s">
        <v>46</v>
      </c>
      <c r="G15" s="1" t="s">
        <v>213</v>
      </c>
      <c r="H15" s="1" t="s">
        <v>30</v>
      </c>
      <c r="I15" s="1" t="s">
        <v>217</v>
      </c>
      <c r="J15" s="1" t="s">
        <v>45</v>
      </c>
      <c r="K15" s="1" t="s">
        <v>235</v>
      </c>
      <c r="L15" s="1" t="s">
        <v>313</v>
      </c>
      <c r="M15" s="1" t="s">
        <v>27</v>
      </c>
      <c r="N15" s="1" t="s">
        <v>357</v>
      </c>
      <c r="O15" s="1" t="s">
        <v>49</v>
      </c>
      <c r="P15" s="1">
        <v>8</v>
      </c>
      <c r="Q15" s="1" t="s">
        <v>7</v>
      </c>
      <c r="R15" s="1" t="s">
        <v>7</v>
      </c>
      <c r="S15" s="1" t="s">
        <v>7</v>
      </c>
      <c r="T15" s="1">
        <v>2</v>
      </c>
      <c r="U15" s="14">
        <f t="shared" si="4"/>
        <v>28.5</v>
      </c>
      <c r="V15" s="1">
        <v>29</v>
      </c>
      <c r="W15" s="1">
        <v>28</v>
      </c>
      <c r="X15" s="1">
        <f t="shared" si="0"/>
        <v>57</v>
      </c>
      <c r="Y15" s="7">
        <v>28.21</v>
      </c>
      <c r="Z15" s="7">
        <v>27.19</v>
      </c>
      <c r="AA15" s="7">
        <v>29.44</v>
      </c>
      <c r="AB15" s="7">
        <v>27.5</v>
      </c>
      <c r="AC15" s="7">
        <v>7.35</v>
      </c>
      <c r="AD15" s="7">
        <v>6.75</v>
      </c>
      <c r="AE15" s="7">
        <f t="shared" si="1"/>
        <v>7.0618276027462672</v>
      </c>
      <c r="AF15" s="8">
        <f t="shared" si="2"/>
        <v>0.13027789005245949</v>
      </c>
      <c r="AG15" s="8">
        <f>AF15*(1-(3/((4*X15)-9)))*SQRT(1-(2*(U15-1)*0.233)/(X15-2))</f>
        <v>0.11253251744715127</v>
      </c>
      <c r="AH15" s="8">
        <f>((Y15-Z15)/AE15)*(1-(3/((4*X15)-9)))</f>
        <v>0.14245992027177787</v>
      </c>
      <c r="AI15" s="8">
        <f t="shared" si="3"/>
        <v>5.6177403202685106E-2</v>
      </c>
      <c r="AJ15" s="8">
        <f>((AA15-Y15)/AC15)*(1-(3/((4*X15)-9)))</f>
        <v>0.16505451495666765</v>
      </c>
      <c r="AK15" s="8">
        <f>((AB15-Z15)/AD15)*(1-(3/((4*X15)-9)))</f>
        <v>4.529680365296785E-2</v>
      </c>
      <c r="AL15" s="8">
        <f>4*(1+(AG15^2)/8)/AM15</f>
        <v>7.0910758173760451</v>
      </c>
      <c r="AM15" s="8">
        <f>((1/V15)*((V15-1)/(V15-3))*((((AJ15^2)/2)*(V15/(V15-1)))+1)+(1/W15)*((W15-1)/(W15-3))*((((AK15^2)/2)*(W15/(W15-1)))+1))*(1+(U15-1)*0.233)</f>
        <v>0.56498222370212714</v>
      </c>
      <c r="AN15" s="1" t="s">
        <v>417</v>
      </c>
    </row>
    <row r="16" spans="1:40" x14ac:dyDescent="0.2">
      <c r="A16" s="1">
        <v>15</v>
      </c>
      <c r="B16" s="1">
        <v>5</v>
      </c>
      <c r="C16" s="1" t="s">
        <v>44</v>
      </c>
      <c r="D16" s="1" t="s">
        <v>34</v>
      </c>
      <c r="E16" s="1" t="s">
        <v>480</v>
      </c>
      <c r="F16" s="1" t="s">
        <v>35</v>
      </c>
      <c r="G16" s="1" t="s">
        <v>213</v>
      </c>
      <c r="H16" s="1" t="s">
        <v>30</v>
      </c>
      <c r="I16" s="1" t="s">
        <v>217</v>
      </c>
      <c r="J16" s="1" t="s">
        <v>45</v>
      </c>
      <c r="K16" s="1" t="s">
        <v>235</v>
      </c>
      <c r="L16" s="1" t="s">
        <v>313</v>
      </c>
      <c r="M16" s="1" t="s">
        <v>27</v>
      </c>
      <c r="N16" s="1" t="s">
        <v>357</v>
      </c>
      <c r="O16" s="1" t="s">
        <v>49</v>
      </c>
      <c r="P16" s="1">
        <v>8</v>
      </c>
      <c r="Q16" s="1" t="s">
        <v>213</v>
      </c>
      <c r="R16" s="1" t="s">
        <v>7</v>
      </c>
      <c r="S16" s="1" t="s">
        <v>7</v>
      </c>
      <c r="T16" s="1">
        <v>2</v>
      </c>
      <c r="U16" s="14">
        <f t="shared" si="4"/>
        <v>27</v>
      </c>
      <c r="V16" s="1">
        <v>27</v>
      </c>
      <c r="W16" s="1">
        <v>27</v>
      </c>
      <c r="X16" s="1">
        <f t="shared" si="0"/>
        <v>54</v>
      </c>
      <c r="Y16" s="7">
        <v>87.63</v>
      </c>
      <c r="Z16" s="7">
        <v>101.89</v>
      </c>
      <c r="AA16" s="7">
        <v>102</v>
      </c>
      <c r="AB16" s="7">
        <v>107.7</v>
      </c>
      <c r="AC16" s="7">
        <v>29.16</v>
      </c>
      <c r="AD16" s="7">
        <v>31.49</v>
      </c>
      <c r="AE16" s="7">
        <f t="shared" si="1"/>
        <v>30.347369737754867</v>
      </c>
      <c r="AF16" s="8">
        <f t="shared" si="2"/>
        <v>0.28206727877805465</v>
      </c>
      <c r="AG16" s="8">
        <f>AF16*(1-(3/((4*X16)-9)))*SQRT(1-(2*(U16-1)*0.233)/(X16-2))</f>
        <v>0.24345024317086819</v>
      </c>
      <c r="AH16" s="8">
        <f>((Y16-Z16)/AE16)*(1-(3/((4*X16)-9)))</f>
        <v>-0.46308241718390913</v>
      </c>
      <c r="AI16" s="8">
        <f t="shared" si="3"/>
        <v>0.12083322003820486</v>
      </c>
      <c r="AJ16" s="8">
        <f>((AA16-Y16)/AC16)*(1-(3/((4*X16)-9)))</f>
        <v>0.48565634878034253</v>
      </c>
      <c r="AK16" s="8">
        <f>((AB16-Z16)/AD16)*(1-(3/((4*X16)-9)))</f>
        <v>0.1818290600650771</v>
      </c>
      <c r="AL16" s="8">
        <f>4*(1+(AG16^2)/8)/AM16</f>
        <v>6.6503760851437939</v>
      </c>
      <c r="AM16" s="8">
        <f>((1/V16)*((V16-1)/(V16-3))*((((AJ16^2)/2)*(V16/(V16-1)))+1)+(1/W16)*((W16-1)/(W16-3))*((((AK16^2)/2)*(W16/(W16-1)))+1))*(1+(U16-1)*0.233)</f>
        <v>0.60592573395236027</v>
      </c>
      <c r="AN16" s="1" t="s">
        <v>416</v>
      </c>
    </row>
    <row r="17" spans="1:40" x14ac:dyDescent="0.2">
      <c r="A17" s="1">
        <v>16</v>
      </c>
      <c r="B17" s="1">
        <v>5</v>
      </c>
      <c r="C17" s="1" t="s">
        <v>44</v>
      </c>
      <c r="D17" s="1" t="s">
        <v>34</v>
      </c>
      <c r="E17" s="1" t="s">
        <v>480</v>
      </c>
      <c r="F17" s="1" t="s">
        <v>35</v>
      </c>
      <c r="G17" s="1" t="s">
        <v>213</v>
      </c>
      <c r="H17" s="1" t="s">
        <v>30</v>
      </c>
      <c r="I17" s="1" t="s">
        <v>217</v>
      </c>
      <c r="J17" s="1" t="s">
        <v>45</v>
      </c>
      <c r="K17" s="1" t="s">
        <v>235</v>
      </c>
      <c r="L17" s="1" t="s">
        <v>313</v>
      </c>
      <c r="M17" s="1" t="s">
        <v>27</v>
      </c>
      <c r="N17" s="1" t="s">
        <v>357</v>
      </c>
      <c r="O17" s="1" t="s">
        <v>49</v>
      </c>
      <c r="P17" s="1">
        <v>8</v>
      </c>
      <c r="Q17" s="1" t="s">
        <v>7</v>
      </c>
      <c r="R17" s="1" t="s">
        <v>7</v>
      </c>
      <c r="S17" s="1" t="s">
        <v>7</v>
      </c>
      <c r="T17" s="1">
        <v>2</v>
      </c>
      <c r="U17" s="14">
        <f t="shared" si="4"/>
        <v>27.5</v>
      </c>
      <c r="V17" s="1">
        <v>28</v>
      </c>
      <c r="W17" s="1">
        <v>27</v>
      </c>
      <c r="X17" s="1">
        <f t="shared" si="0"/>
        <v>55</v>
      </c>
      <c r="Y17" s="7">
        <v>94.46</v>
      </c>
      <c r="Z17" s="7">
        <v>101.89</v>
      </c>
      <c r="AA17" s="7">
        <v>106.89</v>
      </c>
      <c r="AB17" s="7">
        <v>107.7</v>
      </c>
      <c r="AC17" s="7">
        <v>33.57</v>
      </c>
      <c r="AD17" s="7">
        <v>31.49</v>
      </c>
      <c r="AE17" s="7">
        <f t="shared" si="1"/>
        <v>32.56622712345726</v>
      </c>
      <c r="AF17" s="8">
        <f t="shared" si="2"/>
        <v>0.20327807623842487</v>
      </c>
      <c r="AG17" s="8">
        <f>AF17*(1-(3/((4*X17)-9)))*SQRT(1-(2*(U17-1)*0.233)/(X17-2))</f>
        <v>0.17549676027783578</v>
      </c>
      <c r="AH17" s="8">
        <f>((Y17-Z17)/AE17)*(1-(3/((4*X17)-9)))</f>
        <v>-0.22490662371809636</v>
      </c>
      <c r="AI17" s="8">
        <f t="shared" si="3"/>
        <v>8.7412497035170095E-2</v>
      </c>
      <c r="AJ17" s="8">
        <f>((AA17-Y17)/AC17)*(1-(3/((4*X17)-9)))</f>
        <v>0.36500655770569257</v>
      </c>
      <c r="AK17" s="8">
        <f>((AB17-Z17)/AD17)*(1-(3/((4*X17)-9)))</f>
        <v>0.18187975118859676</v>
      </c>
      <c r="AL17" s="8">
        <f>4*(1+(AG17^2)/8)/AM17</f>
        <v>6.8212767819301536</v>
      </c>
      <c r="AM17" s="8">
        <f>((1/V17)*((V17-1)/(V17-3))*((((AJ17^2)/2)*(V17/(V17-1)))+1)+(1/W17)*((W17-1)/(W17-3))*((((AK17^2)/2)*(W17/(W17-1)))+1))*(1+(U17-1)*0.233)</f>
        <v>0.5886580598915101</v>
      </c>
      <c r="AN17" s="1" t="s">
        <v>417</v>
      </c>
    </row>
    <row r="18" spans="1:40" x14ac:dyDescent="0.2">
      <c r="A18" s="1">
        <v>17</v>
      </c>
      <c r="B18" s="1">
        <v>6</v>
      </c>
      <c r="C18" s="1" t="s">
        <v>47</v>
      </c>
      <c r="D18" s="1" t="s">
        <v>476</v>
      </c>
      <c r="E18" s="1" t="s">
        <v>479</v>
      </c>
      <c r="F18" s="1" t="s">
        <v>496</v>
      </c>
      <c r="G18" s="1" t="s">
        <v>213</v>
      </c>
      <c r="H18" s="1" t="s">
        <v>30</v>
      </c>
      <c r="I18" s="1" t="s">
        <v>217</v>
      </c>
      <c r="J18" s="1" t="s">
        <v>48</v>
      </c>
      <c r="K18" s="1" t="s">
        <v>235</v>
      </c>
      <c r="L18" s="1" t="s">
        <v>313</v>
      </c>
      <c r="M18" s="1" t="s">
        <v>27</v>
      </c>
      <c r="N18" s="1" t="s">
        <v>357</v>
      </c>
      <c r="O18" s="1" t="s">
        <v>50</v>
      </c>
      <c r="P18" s="1">
        <v>12</v>
      </c>
      <c r="Q18" s="1" t="s">
        <v>213</v>
      </c>
      <c r="R18" s="1" t="s">
        <v>7</v>
      </c>
      <c r="S18" s="1" t="s">
        <v>7</v>
      </c>
      <c r="T18" s="1">
        <v>1</v>
      </c>
      <c r="U18" s="14">
        <v>1</v>
      </c>
      <c r="V18" s="1">
        <v>38</v>
      </c>
      <c r="W18" s="1">
        <v>36</v>
      </c>
      <c r="X18" s="1">
        <f t="shared" si="0"/>
        <v>74</v>
      </c>
      <c r="Y18" s="7">
        <v>52.45</v>
      </c>
      <c r="Z18" s="7">
        <v>50.19</v>
      </c>
      <c r="AA18" s="7">
        <v>67.11</v>
      </c>
      <c r="AB18" s="7">
        <v>60.08</v>
      </c>
      <c r="AC18" s="7">
        <v>27.54</v>
      </c>
      <c r="AD18" s="7">
        <v>25.47</v>
      </c>
      <c r="AE18" s="7">
        <f t="shared" si="1"/>
        <v>26.553912847262264</v>
      </c>
      <c r="AF18" s="8">
        <f t="shared" si="2"/>
        <v>0.17963454303088849</v>
      </c>
      <c r="AG18" s="8">
        <f>AF18*(1-(3/((4*X18)-9)))*SQRT(1-(2*(U18-1)*0.233)/(X18-2))</f>
        <v>0.17775683003753426</v>
      </c>
      <c r="AH18" s="8">
        <f>((Y18-Z18)/AE18)*(1-(3/((4*X18)-9)))</f>
        <v>8.4220217166630751E-2</v>
      </c>
      <c r="AI18" s="8">
        <f t="shared" si="3"/>
        <v>8.8529439319267919E-2</v>
      </c>
      <c r="AJ18" s="8">
        <f>((AA18-Y18)/AC18)*(1-(3/((4*X18)-9)))</f>
        <v>0.5267523450211159</v>
      </c>
      <c r="AK18" s="8">
        <f>((AB18-Z18)/AD18)*(1-(3/((4*X18)-9)))</f>
        <v>0.38424107613110464</v>
      </c>
      <c r="AL18" s="8">
        <f>4*(1+(AG18^2)/8)/AM18</f>
        <v>63.259210198352058</v>
      </c>
      <c r="AM18" s="8">
        <f>((1/V18)*((V18-1)/(V18-3))*((((AJ18^2)/2)*(V18/(V18-1)))+1)+(1/W18)*((W18-1)/(W18-3))*((((AK18^2)/2)*(W18/(W18-1)))+1))*(1+(U18-1)*0.233)</f>
        <v>6.3481645324384883E-2</v>
      </c>
      <c r="AN18" s="1" t="s">
        <v>418</v>
      </c>
    </row>
    <row r="19" spans="1:40" x14ac:dyDescent="0.2">
      <c r="A19" s="1">
        <v>18</v>
      </c>
      <c r="B19" s="1">
        <v>6</v>
      </c>
      <c r="C19" s="1" t="s">
        <v>47</v>
      </c>
      <c r="D19" s="1" t="s">
        <v>476</v>
      </c>
      <c r="E19" s="1" t="s">
        <v>479</v>
      </c>
      <c r="F19" s="1" t="s">
        <v>496</v>
      </c>
      <c r="G19" s="1" t="s">
        <v>213</v>
      </c>
      <c r="H19" s="1" t="s">
        <v>30</v>
      </c>
      <c r="I19" s="1" t="s">
        <v>217</v>
      </c>
      <c r="J19" s="1" t="s">
        <v>48</v>
      </c>
      <c r="K19" s="1" t="s">
        <v>235</v>
      </c>
      <c r="L19" s="1" t="s">
        <v>313</v>
      </c>
      <c r="M19" s="1" t="s">
        <v>27</v>
      </c>
      <c r="N19" s="1" t="s">
        <v>357</v>
      </c>
      <c r="O19" s="1" t="s">
        <v>50</v>
      </c>
      <c r="P19" s="1">
        <v>12</v>
      </c>
      <c r="Q19" s="1" t="s">
        <v>213</v>
      </c>
      <c r="R19" s="1" t="s">
        <v>7</v>
      </c>
      <c r="S19" s="1" t="s">
        <v>7</v>
      </c>
      <c r="T19" s="1">
        <v>1</v>
      </c>
      <c r="U19" s="14">
        <v>1</v>
      </c>
      <c r="V19" s="1">
        <v>37</v>
      </c>
      <c r="W19" s="1">
        <v>36</v>
      </c>
      <c r="X19" s="1">
        <f t="shared" si="0"/>
        <v>73</v>
      </c>
      <c r="Y19" s="7">
        <v>50.86</v>
      </c>
      <c r="Z19" s="7">
        <v>50.19</v>
      </c>
      <c r="AA19" s="7">
        <v>60.89</v>
      </c>
      <c r="AB19" s="7">
        <v>60.08</v>
      </c>
      <c r="AC19" s="7">
        <v>26.49</v>
      </c>
      <c r="AD19" s="7">
        <v>25.47</v>
      </c>
      <c r="AE19" s="7">
        <f t="shared" si="1"/>
        <v>25.992186014316239</v>
      </c>
      <c r="AF19" s="8">
        <f t="shared" si="2"/>
        <v>5.3862341521751945E-3</v>
      </c>
      <c r="AG19" s="8">
        <f>AF19*(1-(3/((4*X19)-9)))*SQRT(1-(2*(U19-1)*0.233)/(X19-2))</f>
        <v>5.3291362636362352E-3</v>
      </c>
      <c r="AH19" s="8">
        <f>((Y19-Z19)/AE19)*(1-(3/((4*X19)-9)))</f>
        <v>2.5503723547401939E-2</v>
      </c>
      <c r="AI19" s="8">
        <f t="shared" si="3"/>
        <v>2.6645586727537659E-3</v>
      </c>
      <c r="AJ19" s="8">
        <f>((AA19-Y19)/AC19)*(1-(3/((4*X19)-9)))</f>
        <v>0.37461966446435557</v>
      </c>
      <c r="AK19" s="8">
        <f>((AB19-Z19)/AD19)*(1-(3/((4*X19)-9)))</f>
        <v>0.38418370673736585</v>
      </c>
      <c r="AL19" s="8">
        <f>4*(1+(AG19^2)/8)/AM19</f>
        <v>64.125118744568368</v>
      </c>
      <c r="AM19" s="8">
        <f>((1/V19)*((V19-1)/(V19-3))*((((AJ19^2)/2)*(V19/(V19-1)))+1)+(1/W19)*((W19-1)/(W19-3))*((((AK19^2)/2)*(W19/(W19-1)))+1))*(1+(U19-1)*0.233)</f>
        <v>6.2378273571391619E-2</v>
      </c>
      <c r="AN19" s="1" t="s">
        <v>415</v>
      </c>
    </row>
    <row r="20" spans="1:40" x14ac:dyDescent="0.2">
      <c r="A20" s="1">
        <v>19</v>
      </c>
      <c r="B20" s="1">
        <v>6</v>
      </c>
      <c r="C20" s="1" t="s">
        <v>47</v>
      </c>
      <c r="D20" s="1" t="s">
        <v>476</v>
      </c>
      <c r="E20" s="1" t="s">
        <v>479</v>
      </c>
      <c r="F20" s="1" t="s">
        <v>496</v>
      </c>
      <c r="G20" s="1" t="s">
        <v>213</v>
      </c>
      <c r="H20" s="1" t="s">
        <v>30</v>
      </c>
      <c r="I20" s="1" t="s">
        <v>217</v>
      </c>
      <c r="J20" s="1" t="s">
        <v>48</v>
      </c>
      <c r="K20" s="1" t="s">
        <v>235</v>
      </c>
      <c r="L20" s="1" t="s">
        <v>313</v>
      </c>
      <c r="M20" s="1" t="s">
        <v>27</v>
      </c>
      <c r="N20" s="1" t="s">
        <v>357</v>
      </c>
      <c r="O20" s="1" t="s">
        <v>50</v>
      </c>
      <c r="P20" s="1">
        <v>12</v>
      </c>
      <c r="Q20" s="1" t="s">
        <v>7</v>
      </c>
      <c r="R20" s="1" t="s">
        <v>7</v>
      </c>
      <c r="S20" s="1" t="s">
        <v>7</v>
      </c>
      <c r="T20" s="1">
        <v>1</v>
      </c>
      <c r="U20" s="14">
        <v>1</v>
      </c>
      <c r="V20" s="1">
        <v>37</v>
      </c>
      <c r="W20" s="1">
        <v>36</v>
      </c>
      <c r="X20" s="1">
        <f t="shared" si="0"/>
        <v>73</v>
      </c>
      <c r="Y20" s="7">
        <v>50</v>
      </c>
      <c r="Z20" s="7">
        <v>50.19</v>
      </c>
      <c r="AA20" s="7">
        <v>60.22</v>
      </c>
      <c r="AB20" s="7">
        <v>60.08</v>
      </c>
      <c r="AC20" s="7">
        <v>25.97</v>
      </c>
      <c r="AD20" s="7">
        <v>25.47</v>
      </c>
      <c r="AE20" s="7">
        <f t="shared" si="1"/>
        <v>25.724735698556035</v>
      </c>
      <c r="AF20" s="8">
        <f t="shared" si="2"/>
        <v>1.2828120135691876E-2</v>
      </c>
      <c r="AG20" s="8">
        <f>AF20*(1-(3/((4*X20)-9)))*SQRT(1-(2*(U20-1)*0.233)/(X20-2))</f>
        <v>1.2692132996444261E-2</v>
      </c>
      <c r="AH20" s="8">
        <f>((Y20-Z20)/AE20)*(1-(3/((4*X20)-9)))</f>
        <v>-7.3075917252254331E-3</v>
      </c>
      <c r="AI20" s="8">
        <f t="shared" si="3"/>
        <v>6.3459387159098017E-3</v>
      </c>
      <c r="AJ20" s="8">
        <f>((AA20-Y20)/AC20)*(1-(3/((4*X20)-9)))</f>
        <v>0.38935929061937463</v>
      </c>
      <c r="AK20" s="8">
        <f>((AB20-Z20)/AD20)*(1-(3/((4*X20)-9)))</f>
        <v>0.38418370673736585</v>
      </c>
      <c r="AL20" s="8">
        <f>4*(1+(AG20^2)/8)/AM20</f>
        <v>63.956393334612912</v>
      </c>
      <c r="AM20" s="8">
        <f>((1/V20)*((V20-1)/(V20-3))*((((AJ20^2)/2)*(V20/(V20-1)))+1)+(1/W20)*((W20-1)/(W20-3))*((((AK20^2)/2)*(W20/(W20-1)))+1))*(1+(U20-1)*0.233)</f>
        <v>6.2543873044748038E-2</v>
      </c>
      <c r="AN20" s="1" t="s">
        <v>417</v>
      </c>
    </row>
    <row r="21" spans="1:40" x14ac:dyDescent="0.2">
      <c r="A21" s="1">
        <v>20</v>
      </c>
      <c r="B21" s="1">
        <v>6</v>
      </c>
      <c r="C21" s="1" t="s">
        <v>47</v>
      </c>
      <c r="D21" s="1" t="s">
        <v>34</v>
      </c>
      <c r="E21" s="1" t="s">
        <v>480</v>
      </c>
      <c r="F21" s="1" t="s">
        <v>497</v>
      </c>
      <c r="G21" s="1" t="s">
        <v>213</v>
      </c>
      <c r="H21" s="1" t="s">
        <v>30</v>
      </c>
      <c r="I21" s="1" t="s">
        <v>217</v>
      </c>
      <c r="J21" s="1" t="s">
        <v>48</v>
      </c>
      <c r="K21" s="1" t="s">
        <v>235</v>
      </c>
      <c r="L21" s="1" t="s">
        <v>313</v>
      </c>
      <c r="M21" s="1" t="s">
        <v>27</v>
      </c>
      <c r="N21" s="1" t="s">
        <v>357</v>
      </c>
      <c r="O21" s="1" t="s">
        <v>50</v>
      </c>
      <c r="P21" s="1">
        <v>12</v>
      </c>
      <c r="Q21" s="1" t="s">
        <v>213</v>
      </c>
      <c r="R21" s="1" t="s">
        <v>7</v>
      </c>
      <c r="S21" s="1" t="s">
        <v>7</v>
      </c>
      <c r="T21" s="1">
        <v>1</v>
      </c>
      <c r="U21" s="14">
        <v>1</v>
      </c>
      <c r="V21" s="1">
        <v>38</v>
      </c>
      <c r="W21" s="1">
        <v>36</v>
      </c>
      <c r="X21" s="1">
        <f t="shared" si="0"/>
        <v>74</v>
      </c>
      <c r="Y21" s="7">
        <v>37.39</v>
      </c>
      <c r="Z21" s="7">
        <v>37.19</v>
      </c>
      <c r="AA21" s="7">
        <v>41.37</v>
      </c>
      <c r="AB21" s="7">
        <v>38.75</v>
      </c>
      <c r="AC21" s="7">
        <v>6.84</v>
      </c>
      <c r="AD21" s="7">
        <v>6.73</v>
      </c>
      <c r="AE21" s="7">
        <f t="shared" si="1"/>
        <v>6.7867504701767576</v>
      </c>
      <c r="AF21" s="8">
        <f t="shared" si="2"/>
        <v>0.35657712931015817</v>
      </c>
      <c r="AG21" s="8">
        <f>AF21*(1-(3/((4*X21)-9)))*SQRT(1-(2*(U21-1)*0.233)/(X21-2))</f>
        <v>0.3528498422441983</v>
      </c>
      <c r="AH21" s="8">
        <f>((Y21-Z21)/AE21)*(1-(3/((4*X21)-9)))</f>
        <v>2.916114398712431E-2</v>
      </c>
      <c r="AI21" s="8">
        <f t="shared" si="3"/>
        <v>0.1737417193970108</v>
      </c>
      <c r="AJ21" s="8">
        <f>((AA21-Y21)/AC21)*(1-(3/((4*X21)-9)))</f>
        <v>0.57578906616133785</v>
      </c>
      <c r="AK21" s="8">
        <f>((AB21-Z21)/AD21)*(1-(3/((4*X21)-9)))</f>
        <v>0.22937494499122479</v>
      </c>
      <c r="AL21" s="8">
        <f>4*(1+(AG21^2)/8)/AM21</f>
        <v>64.670931727217294</v>
      </c>
      <c r="AM21" s="8">
        <f>((1/V21)*((V21-1)/(V21-3))*((((AJ21^2)/2)*(V21/(V21-1)))+1)+(1/W21)*((W21-1)/(W21-3))*((((AK21^2)/2)*(W21/(W21-1)))+1))*(1+(U21-1)*0.233)</f>
        <v>6.2814179370733358E-2</v>
      </c>
      <c r="AN21" s="1" t="s">
        <v>418</v>
      </c>
    </row>
    <row r="22" spans="1:40" x14ac:dyDescent="0.2">
      <c r="A22" s="1">
        <v>21</v>
      </c>
      <c r="B22" s="1">
        <v>6</v>
      </c>
      <c r="C22" s="1" t="s">
        <v>47</v>
      </c>
      <c r="D22" s="1" t="s">
        <v>34</v>
      </c>
      <c r="E22" s="1" t="s">
        <v>480</v>
      </c>
      <c r="F22" s="1" t="s">
        <v>497</v>
      </c>
      <c r="G22" s="1" t="s">
        <v>213</v>
      </c>
      <c r="H22" s="1" t="s">
        <v>30</v>
      </c>
      <c r="I22" s="1" t="s">
        <v>217</v>
      </c>
      <c r="J22" s="1" t="s">
        <v>48</v>
      </c>
      <c r="K22" s="1" t="s">
        <v>235</v>
      </c>
      <c r="L22" s="1" t="s">
        <v>313</v>
      </c>
      <c r="M22" s="1" t="s">
        <v>27</v>
      </c>
      <c r="N22" s="1" t="s">
        <v>357</v>
      </c>
      <c r="O22" s="1" t="s">
        <v>50</v>
      </c>
      <c r="P22" s="1">
        <v>12</v>
      </c>
      <c r="Q22" s="1" t="s">
        <v>213</v>
      </c>
      <c r="R22" s="1" t="s">
        <v>7</v>
      </c>
      <c r="S22" s="1" t="s">
        <v>7</v>
      </c>
      <c r="T22" s="1">
        <v>1</v>
      </c>
      <c r="U22" s="14">
        <v>1</v>
      </c>
      <c r="V22" s="1">
        <v>37</v>
      </c>
      <c r="W22" s="1">
        <v>36</v>
      </c>
      <c r="X22" s="1">
        <f t="shared" si="0"/>
        <v>73</v>
      </c>
      <c r="Y22" s="7">
        <v>36.19</v>
      </c>
      <c r="Z22" s="7">
        <v>37.19</v>
      </c>
      <c r="AA22" s="7">
        <v>41.19</v>
      </c>
      <c r="AB22" s="7">
        <v>38.75</v>
      </c>
      <c r="AC22" s="7">
        <v>5.59</v>
      </c>
      <c r="AD22" s="7">
        <v>6.73</v>
      </c>
      <c r="AE22" s="7">
        <f t="shared" si="1"/>
        <v>6.1783163529999401</v>
      </c>
      <c r="AF22" s="8">
        <f t="shared" si="2"/>
        <v>0.55678599208175428</v>
      </c>
      <c r="AG22" s="8">
        <f>AF22*(1-(3/((4*X22)-9)))*SQRT(1-(2*(U22-1)*0.233)/(X22-2))</f>
        <v>0.55088366707735403</v>
      </c>
      <c r="AH22" s="8">
        <f>((Y22-Z22)/AE22)*(1-(3/((4*X22)-9)))</f>
        <v>-0.16014060089457979</v>
      </c>
      <c r="AI22" s="8">
        <f t="shared" si="3"/>
        <v>0.26555248169172851</v>
      </c>
      <c r="AJ22" s="8">
        <f>((AA22-Y22)/AC22)*(1-(3/((4*X22)-9)))</f>
        <v>0.88497253424527644</v>
      </c>
      <c r="AK22" s="8">
        <f>((AB22-Z22)/AD22)*(1-(3/((4*X22)-9)))</f>
        <v>0.22934069799799464</v>
      </c>
      <c r="AL22" s="8">
        <f>4*(1+(AG22^2)/8)/AM22</f>
        <v>58.97993084373342</v>
      </c>
      <c r="AM22" s="8">
        <f>((1/V22)*((V22-1)/(V22-3))*((((AJ22^2)/2)*(V22/(V22-1)))+1)+(1/W22)*((W22-1)/(W22-3))*((((AK22^2)/2)*(W22/(W22-1)))+1))*(1+(U22-1)*0.233)</f>
        <v>7.0392358009477324E-2</v>
      </c>
      <c r="AN22" s="1" t="s">
        <v>415</v>
      </c>
    </row>
    <row r="23" spans="1:40" x14ac:dyDescent="0.2">
      <c r="A23" s="1">
        <v>22</v>
      </c>
      <c r="B23" s="1">
        <v>6</v>
      </c>
      <c r="C23" s="1" t="s">
        <v>47</v>
      </c>
      <c r="D23" s="1" t="s">
        <v>34</v>
      </c>
      <c r="E23" s="1" t="s">
        <v>480</v>
      </c>
      <c r="F23" s="1" t="s">
        <v>497</v>
      </c>
      <c r="G23" s="1" t="s">
        <v>213</v>
      </c>
      <c r="H23" s="1" t="s">
        <v>30</v>
      </c>
      <c r="I23" s="1" t="s">
        <v>217</v>
      </c>
      <c r="J23" s="1" t="s">
        <v>48</v>
      </c>
      <c r="K23" s="1" t="s">
        <v>235</v>
      </c>
      <c r="L23" s="1" t="s">
        <v>313</v>
      </c>
      <c r="M23" s="1" t="s">
        <v>27</v>
      </c>
      <c r="N23" s="1" t="s">
        <v>357</v>
      </c>
      <c r="O23" s="1" t="s">
        <v>50</v>
      </c>
      <c r="P23" s="1">
        <v>12</v>
      </c>
      <c r="Q23" s="1" t="s">
        <v>7</v>
      </c>
      <c r="R23" s="1" t="s">
        <v>7</v>
      </c>
      <c r="S23" s="1" t="s">
        <v>7</v>
      </c>
      <c r="T23" s="1">
        <v>1</v>
      </c>
      <c r="U23" s="14">
        <v>1</v>
      </c>
      <c r="V23" s="1">
        <v>37</v>
      </c>
      <c r="W23" s="1">
        <v>36</v>
      </c>
      <c r="X23" s="1">
        <f t="shared" si="0"/>
        <v>73</v>
      </c>
      <c r="Y23" s="7">
        <v>36.409999999999997</v>
      </c>
      <c r="Z23" s="7">
        <v>37.19</v>
      </c>
      <c r="AA23" s="7">
        <v>38.86</v>
      </c>
      <c r="AB23" s="7">
        <v>38.75</v>
      </c>
      <c r="AC23" s="7">
        <v>5.93</v>
      </c>
      <c r="AD23" s="7">
        <v>6.73</v>
      </c>
      <c r="AE23" s="7">
        <f t="shared" si="1"/>
        <v>6.3370005567569603</v>
      </c>
      <c r="AF23" s="8">
        <f t="shared" si="2"/>
        <v>0.14044499318388404</v>
      </c>
      <c r="AG23" s="8">
        <f>AF23*(1-(3/((4*X23)-9)))*SQRT(1-(2*(U23-1)*0.233)/(X23-2))</f>
        <v>0.13895617700172272</v>
      </c>
      <c r="AH23" s="8">
        <f>((Y23-Z23)/AE23)*(1-(3/((4*X23)-9)))</f>
        <v>-0.12178181804645372</v>
      </c>
      <c r="AI23" s="8">
        <f t="shared" si="3"/>
        <v>6.9311000702850026E-2</v>
      </c>
      <c r="AJ23" s="8">
        <f>((AA23-Y23)/AC23)*(1-(3/((4*X23)-9)))</f>
        <v>0.40877373837289038</v>
      </c>
      <c r="AK23" s="8">
        <f>((AB23-Z23)/AD23)*(1-(3/((4*X23)-9)))</f>
        <v>0.22934069799799464</v>
      </c>
      <c r="AL23" s="8">
        <f>4*(1+(AG23^2)/8)/AM23</f>
        <v>65.375846303343749</v>
      </c>
      <c r="AM23" s="8">
        <f>((1/V23)*((V23-1)/(V23-3))*((((AJ23^2)/2)*(V23/(V23-1)))+1)+(1/W23)*((W23-1)/(W23-3))*((((AK23^2)/2)*(W23/(W23-1)))+1))*(1+(U23-1)*0.233)</f>
        <v>6.1332351874401461E-2</v>
      </c>
      <c r="AN23" s="1" t="s">
        <v>417</v>
      </c>
    </row>
    <row r="24" spans="1:40" x14ac:dyDescent="0.2">
      <c r="A24" s="1">
        <v>23</v>
      </c>
      <c r="B24" s="1">
        <v>6</v>
      </c>
      <c r="C24" s="1" t="s">
        <v>47</v>
      </c>
      <c r="D24" s="5" t="s">
        <v>126</v>
      </c>
      <c r="E24" s="5" t="s">
        <v>479</v>
      </c>
      <c r="F24" s="1" t="s">
        <v>379</v>
      </c>
      <c r="G24" s="5" t="s">
        <v>7</v>
      </c>
      <c r="H24" s="1" t="s">
        <v>30</v>
      </c>
      <c r="I24" s="1" t="s">
        <v>217</v>
      </c>
      <c r="J24" s="1" t="s">
        <v>48</v>
      </c>
      <c r="K24" s="1" t="s">
        <v>235</v>
      </c>
      <c r="L24" s="1" t="s">
        <v>313</v>
      </c>
      <c r="M24" s="1" t="s">
        <v>27</v>
      </c>
      <c r="N24" s="1" t="s">
        <v>357</v>
      </c>
      <c r="O24" s="1" t="s">
        <v>50</v>
      </c>
      <c r="P24" s="1">
        <v>12</v>
      </c>
      <c r="Q24" s="1" t="s">
        <v>213</v>
      </c>
      <c r="R24" s="1" t="s">
        <v>7</v>
      </c>
      <c r="S24" s="1" t="s">
        <v>7</v>
      </c>
      <c r="T24" s="1">
        <v>1</v>
      </c>
      <c r="U24" s="14">
        <v>1</v>
      </c>
      <c r="V24" s="1">
        <v>38</v>
      </c>
      <c r="W24" s="1">
        <v>36</v>
      </c>
      <c r="X24" s="1">
        <f t="shared" si="0"/>
        <v>74</v>
      </c>
      <c r="Y24" s="7">
        <v>2.79</v>
      </c>
      <c r="Z24" s="7">
        <v>3.11</v>
      </c>
      <c r="AA24" s="7">
        <v>3.26</v>
      </c>
      <c r="AB24" s="7">
        <v>2.89</v>
      </c>
      <c r="AC24" s="7">
        <v>1.7</v>
      </c>
      <c r="AD24" s="7">
        <v>1.45</v>
      </c>
      <c r="AE24" s="7">
        <f t="shared" si="1"/>
        <v>1.5834100858589981</v>
      </c>
      <c r="AF24" s="8">
        <f t="shared" si="2"/>
        <v>0.43576834969171951</v>
      </c>
      <c r="AG24" s="8">
        <f>AF24*(1-(3/((4*X24)-9)))*SQRT(1-(2*(U24-1)*0.233)/(X24-2))</f>
        <v>0.43121327983431479</v>
      </c>
      <c r="AH24" s="8">
        <f>((Y24-Z24)/AE24)*(1-(3/((4*X24)-9)))</f>
        <v>-0.19998297035794313</v>
      </c>
      <c r="AI24" s="8">
        <f t="shared" si="3"/>
        <v>0.21076348632246153</v>
      </c>
      <c r="AJ24" s="8">
        <f>((AA24-Y24)/AC24)*(1-(3/((4*X24)-9)))</f>
        <v>0.27358065177290414</v>
      </c>
      <c r="AK24" s="8">
        <f>((AB24-Z24)/AD24)*(1-(3/((4*X24)-9)))</f>
        <v>-0.15013817133245208</v>
      </c>
      <c r="AL24" s="8">
        <f>4*(1+(AG24^2)/8)/AM24</f>
        <v>69.736937989086584</v>
      </c>
      <c r="AM24" s="8">
        <f>((1/V24)*((V24-1)/(V24-3))*((((AJ24^2)/2)*(V24/(V24-1)))+1)+(1/W24)*((W24-1)/(W24-3))*((((AK24^2)/2)*(W24/(W24-1)))+1))*(1+(U24-1)*0.233)</f>
        <v>5.8691599665492332E-2</v>
      </c>
      <c r="AN24" s="1" t="s">
        <v>418</v>
      </c>
    </row>
    <row r="25" spans="1:40" x14ac:dyDescent="0.2">
      <c r="A25" s="1">
        <v>24</v>
      </c>
      <c r="B25" s="1">
        <v>6</v>
      </c>
      <c r="C25" s="1" t="s">
        <v>47</v>
      </c>
      <c r="D25" s="5" t="s">
        <v>126</v>
      </c>
      <c r="E25" s="5" t="s">
        <v>479</v>
      </c>
      <c r="F25" s="1" t="s">
        <v>379</v>
      </c>
      <c r="G25" s="5" t="s">
        <v>7</v>
      </c>
      <c r="H25" s="1" t="s">
        <v>30</v>
      </c>
      <c r="I25" s="1" t="s">
        <v>217</v>
      </c>
      <c r="J25" s="1" t="s">
        <v>48</v>
      </c>
      <c r="K25" s="1" t="s">
        <v>235</v>
      </c>
      <c r="L25" s="1" t="s">
        <v>313</v>
      </c>
      <c r="M25" s="1" t="s">
        <v>27</v>
      </c>
      <c r="N25" s="1" t="s">
        <v>357</v>
      </c>
      <c r="O25" s="1" t="s">
        <v>50</v>
      </c>
      <c r="P25" s="1">
        <v>12</v>
      </c>
      <c r="Q25" s="1" t="s">
        <v>213</v>
      </c>
      <c r="R25" s="1" t="s">
        <v>7</v>
      </c>
      <c r="S25" s="1" t="s">
        <v>7</v>
      </c>
      <c r="T25" s="1">
        <v>1</v>
      </c>
      <c r="U25" s="14">
        <v>1</v>
      </c>
      <c r="V25" s="1">
        <v>37</v>
      </c>
      <c r="W25" s="1">
        <v>36</v>
      </c>
      <c r="X25" s="1">
        <f t="shared" si="0"/>
        <v>73</v>
      </c>
      <c r="Y25" s="7">
        <v>3.35</v>
      </c>
      <c r="Z25" s="7">
        <v>3.11</v>
      </c>
      <c r="AA25" s="7">
        <v>3.35</v>
      </c>
      <c r="AB25" s="7">
        <v>2.89</v>
      </c>
      <c r="AC25" s="7">
        <v>1.57</v>
      </c>
      <c r="AD25" s="7">
        <v>1.45</v>
      </c>
      <c r="AE25" s="7">
        <f t="shared" si="1"/>
        <v>1.5120357511236489</v>
      </c>
      <c r="AF25" s="8">
        <f t="shared" si="2"/>
        <v>0.14549920518513518</v>
      </c>
      <c r="AG25" s="8">
        <f>AF25*(1-(3/((4*X25)-9)))*SQRT(1-(2*(U25-1)*0.233)/(X25-2))</f>
        <v>0.14395681078387934</v>
      </c>
      <c r="AH25" s="8">
        <f>((Y25-Z25)/AE25)*(1-(3/((4*X25)-9)))</f>
        <v>0.15704379358241413</v>
      </c>
      <c r="AI25" s="8">
        <f t="shared" si="3"/>
        <v>7.1792670654021409E-2</v>
      </c>
      <c r="AJ25" s="8">
        <f>((AA25-Y25)/AC25)*(1-(3/((4*X25)-9)))</f>
        <v>0</v>
      </c>
      <c r="AK25" s="8">
        <f>((AB25-Z25)/AD25)*(1-(3/((4*X25)-9)))</f>
        <v>-0.15011575484342618</v>
      </c>
      <c r="AL25" s="8">
        <f>4*(1+(AG25^2)/8)/AM25</f>
        <v>68.647577918148599</v>
      </c>
      <c r="AM25" s="8">
        <f>((1/V25)*((V25-1)/(V25-3))*((((AJ25^2)/2)*(V25/(V25-1)))+1)+(1/W25)*((W25-1)/(W25-3))*((((AK25^2)/2)*(W25/(W25-1)))+1))*(1+(U25-1)*0.233)</f>
        <v>5.8419567059849603E-2</v>
      </c>
      <c r="AN25" s="1" t="s">
        <v>415</v>
      </c>
    </row>
    <row r="26" spans="1:40" x14ac:dyDescent="0.2">
      <c r="A26" s="1">
        <v>25</v>
      </c>
      <c r="B26" s="1">
        <v>6</v>
      </c>
      <c r="C26" s="1" t="s">
        <v>47</v>
      </c>
      <c r="D26" s="5" t="s">
        <v>126</v>
      </c>
      <c r="E26" s="5" t="s">
        <v>479</v>
      </c>
      <c r="F26" s="1" t="s">
        <v>379</v>
      </c>
      <c r="G26" s="5" t="s">
        <v>7</v>
      </c>
      <c r="H26" s="1" t="s">
        <v>30</v>
      </c>
      <c r="I26" s="1" t="s">
        <v>217</v>
      </c>
      <c r="J26" s="1" t="s">
        <v>48</v>
      </c>
      <c r="K26" s="1" t="s">
        <v>235</v>
      </c>
      <c r="L26" s="1" t="s">
        <v>313</v>
      </c>
      <c r="M26" s="1" t="s">
        <v>27</v>
      </c>
      <c r="N26" s="1" t="s">
        <v>357</v>
      </c>
      <c r="O26" s="1" t="s">
        <v>50</v>
      </c>
      <c r="P26" s="1">
        <v>12</v>
      </c>
      <c r="Q26" s="1" t="s">
        <v>7</v>
      </c>
      <c r="R26" s="1" t="s">
        <v>7</v>
      </c>
      <c r="S26" s="1" t="s">
        <v>7</v>
      </c>
      <c r="T26" s="1">
        <v>1</v>
      </c>
      <c r="U26" s="14">
        <v>1</v>
      </c>
      <c r="V26" s="1">
        <v>37</v>
      </c>
      <c r="W26" s="1">
        <v>36</v>
      </c>
      <c r="X26" s="1">
        <f t="shared" si="0"/>
        <v>73</v>
      </c>
      <c r="Y26" s="7">
        <v>3.46</v>
      </c>
      <c r="Z26" s="7">
        <v>3.11</v>
      </c>
      <c r="AA26" s="7">
        <v>2.81</v>
      </c>
      <c r="AB26" s="7">
        <v>2.89</v>
      </c>
      <c r="AC26" s="7">
        <v>1.19</v>
      </c>
      <c r="AD26" s="7">
        <v>1.45</v>
      </c>
      <c r="AE26" s="7">
        <f t="shared" si="1"/>
        <v>1.3245626437368294</v>
      </c>
      <c r="AF26" s="8">
        <f t="shared" si="2"/>
        <v>-0.32463545762312368</v>
      </c>
      <c r="AG26" s="8">
        <f>AF26*(1-(3/((4*X26)-9)))*SQRT(1-(2*(U26-1)*0.233)/(X26-2))</f>
        <v>-0.32119409234796692</v>
      </c>
      <c r="AH26" s="8">
        <f>((Y26-Z26)/AE26)*(1-(3/((4*X26)-9)))</f>
        <v>0.26143705191113581</v>
      </c>
      <c r="AI26" s="8">
        <f t="shared" si="3"/>
        <v>-0.15856525266029631</v>
      </c>
      <c r="AJ26" s="8">
        <f>((AA26-Y26)/AC26)*(1-(3/((4*X26)-9)))</f>
        <v>-0.54042818540843895</v>
      </c>
      <c r="AK26" s="8">
        <f>((AB26-Z26)/AD26)*(1-(3/((4*X26)-9)))</f>
        <v>-0.15011575484342618</v>
      </c>
      <c r="AL26" s="8">
        <f>4*(1+(AG26^2)/8)/AM26</f>
        <v>64.60349676134328</v>
      </c>
      <c r="AM26" s="8">
        <f>((1/V26)*((V26-1)/(V26-3))*((((AJ26^2)/2)*(V26/(V26-1)))+1)+(1/W26)*((W26-1)/(W26-3))*((((AK26^2)/2)*(W26/(W26-1)))+1))*(1+(U26-1)*0.233)</f>
        <v>6.2714605641965168E-2</v>
      </c>
      <c r="AN26" s="1" t="s">
        <v>417</v>
      </c>
    </row>
    <row r="27" spans="1:40" x14ac:dyDescent="0.2">
      <c r="A27" s="1">
        <v>26</v>
      </c>
      <c r="B27" s="1">
        <v>6</v>
      </c>
      <c r="C27" s="1" t="s">
        <v>47</v>
      </c>
      <c r="D27" s="5" t="s">
        <v>126</v>
      </c>
      <c r="E27" s="5" t="s">
        <v>479</v>
      </c>
      <c r="F27" s="1" t="s">
        <v>380</v>
      </c>
      <c r="G27" s="5" t="s">
        <v>7</v>
      </c>
      <c r="H27" s="1" t="s">
        <v>30</v>
      </c>
      <c r="I27" s="1" t="s">
        <v>217</v>
      </c>
      <c r="J27" s="1" t="s">
        <v>48</v>
      </c>
      <c r="K27" s="1" t="s">
        <v>235</v>
      </c>
      <c r="L27" s="1" t="s">
        <v>313</v>
      </c>
      <c r="M27" s="1" t="s">
        <v>27</v>
      </c>
      <c r="N27" s="1" t="s">
        <v>357</v>
      </c>
      <c r="O27" s="1" t="s">
        <v>50</v>
      </c>
      <c r="P27" s="1">
        <v>12</v>
      </c>
      <c r="Q27" s="1" t="s">
        <v>213</v>
      </c>
      <c r="R27" s="1" t="s">
        <v>7</v>
      </c>
      <c r="S27" s="1" t="s">
        <v>7</v>
      </c>
      <c r="T27" s="1">
        <v>1</v>
      </c>
      <c r="U27" s="14">
        <v>1</v>
      </c>
      <c r="V27" s="1">
        <v>38</v>
      </c>
      <c r="W27" s="1">
        <v>36</v>
      </c>
      <c r="X27" s="1">
        <f t="shared" si="0"/>
        <v>74</v>
      </c>
      <c r="Y27" s="7">
        <v>8.9700000000000006</v>
      </c>
      <c r="Z27" s="7">
        <v>8.36</v>
      </c>
      <c r="AA27" s="7">
        <v>11.45</v>
      </c>
      <c r="AB27" s="7">
        <v>11.72</v>
      </c>
      <c r="AC27" s="7">
        <v>3.55</v>
      </c>
      <c r="AD27" s="7">
        <v>4.16</v>
      </c>
      <c r="AE27" s="7">
        <f t="shared" si="1"/>
        <v>3.8585916040268717</v>
      </c>
      <c r="AF27" s="8">
        <f t="shared" si="2"/>
        <v>-0.22806248763969325</v>
      </c>
      <c r="AG27" s="8">
        <f>AF27*(1-(3/((4*X27)-9)))*SQRT(1-(2*(U27-1)*0.233)/(X27-2))</f>
        <v>-0.22567855919746649</v>
      </c>
      <c r="AH27" s="8">
        <f>((Y27-Z27)/AE27)*(1-(3/((4*X27)-9)))</f>
        <v>0.15643627398915277</v>
      </c>
      <c r="AI27" s="8">
        <f t="shared" si="3"/>
        <v>-0.1121276932294028</v>
      </c>
      <c r="AJ27" s="8">
        <f>((AA27-Y27)/AC27)*(1-(3/((4*X27)-9)))</f>
        <v>0.69128919860627136</v>
      </c>
      <c r="AK27" s="8">
        <f>((AB27-Z27)/AD27)*(1-(3/((4*X27)-9)))</f>
        <v>0.79924953095684825</v>
      </c>
      <c r="AL27" s="8">
        <f>4*(1+(AG27^2)/8)/AM27</f>
        <v>54.555595199343458</v>
      </c>
      <c r="AM27" s="8">
        <f>((1/V27)*((V27-1)/(V27-3))*((((AJ27^2)/2)*(V27/(V27-1)))+1)+(1/W27)*((W27-1)/(W27-3))*((((AK27^2)/2)*(W27/(W27-1)))+1))*(1+(U27-1)*0.233)</f>
        <v>7.3786481319319683E-2</v>
      </c>
      <c r="AN27" s="1" t="s">
        <v>418</v>
      </c>
    </row>
    <row r="28" spans="1:40" x14ac:dyDescent="0.2">
      <c r="A28" s="1">
        <v>27</v>
      </c>
      <c r="B28" s="1">
        <v>6</v>
      </c>
      <c r="C28" s="1" t="s">
        <v>47</v>
      </c>
      <c r="D28" s="5" t="s">
        <v>126</v>
      </c>
      <c r="E28" s="5" t="s">
        <v>479</v>
      </c>
      <c r="F28" s="1" t="s">
        <v>380</v>
      </c>
      <c r="G28" s="5" t="s">
        <v>7</v>
      </c>
      <c r="H28" s="1" t="s">
        <v>30</v>
      </c>
      <c r="I28" s="1" t="s">
        <v>217</v>
      </c>
      <c r="J28" s="1" t="s">
        <v>48</v>
      </c>
      <c r="K28" s="1" t="s">
        <v>235</v>
      </c>
      <c r="L28" s="1" t="s">
        <v>313</v>
      </c>
      <c r="M28" s="1" t="s">
        <v>27</v>
      </c>
      <c r="N28" s="1" t="s">
        <v>357</v>
      </c>
      <c r="O28" s="1" t="s">
        <v>50</v>
      </c>
      <c r="P28" s="1">
        <v>12</v>
      </c>
      <c r="Q28" s="1" t="s">
        <v>213</v>
      </c>
      <c r="R28" s="1" t="s">
        <v>7</v>
      </c>
      <c r="S28" s="1" t="s">
        <v>7</v>
      </c>
      <c r="T28" s="1">
        <v>1</v>
      </c>
      <c r="U28" s="14">
        <v>1</v>
      </c>
      <c r="V28" s="1">
        <v>37</v>
      </c>
      <c r="W28" s="1">
        <v>36</v>
      </c>
      <c r="X28" s="1">
        <f t="shared" si="0"/>
        <v>73</v>
      </c>
      <c r="Y28" s="7">
        <v>8.86</v>
      </c>
      <c r="Z28" s="7">
        <v>8.36</v>
      </c>
      <c r="AA28" s="7">
        <v>11.57</v>
      </c>
      <c r="AB28" s="7">
        <v>11.72</v>
      </c>
      <c r="AC28" s="7">
        <v>4.2</v>
      </c>
      <c r="AD28" s="7">
        <v>4.16</v>
      </c>
      <c r="AE28" s="7">
        <f t="shared" si="1"/>
        <v>4.1803295240420297</v>
      </c>
      <c r="AF28" s="8">
        <f t="shared" si="2"/>
        <v>-0.1554901345125311</v>
      </c>
      <c r="AG28" s="8">
        <f>AF28*(1-(3/((4*X28)-9)))*SQRT(1-(2*(U28-1)*0.233)/(X28-2))</f>
        <v>-0.15384182919967743</v>
      </c>
      <c r="AH28" s="8">
        <f>((Y28-Z28)/AE28)*(1-(3/((4*X28)-9)))</f>
        <v>0.11833986861513641</v>
      </c>
      <c r="AI28" s="8">
        <f t="shared" si="3"/>
        <v>-7.6694355612204529E-2</v>
      </c>
      <c r="AJ28" s="8">
        <f>((AA28-Y28)/AC28)*(1-(3/((4*X28)-9)))</f>
        <v>0.63839811542991776</v>
      </c>
      <c r="AK28" s="8">
        <f>((AB28-Z28)/AD28)*(1-(3/((4*X28)-9)))</f>
        <v>0.79913019842348487</v>
      </c>
      <c r="AL28" s="8">
        <f>4*(1+(AG28^2)/8)/AM28</f>
        <v>54.399632263905431</v>
      </c>
      <c r="AM28" s="8">
        <f>((1/V28)*((V28-1)/(V28-3))*((((AJ28^2)/2)*(V28/(V28-1)))+1)+(1/W28)*((W28-1)/(W28-3))*((((AK28^2)/2)*(W28/(W28-1)))+1))*(1+(U28-1)*0.233)</f>
        <v>7.3747440694881927E-2</v>
      </c>
      <c r="AN28" s="1" t="s">
        <v>415</v>
      </c>
    </row>
    <row r="29" spans="1:40" x14ac:dyDescent="0.2">
      <c r="A29" s="1">
        <v>28</v>
      </c>
      <c r="B29" s="1">
        <v>6</v>
      </c>
      <c r="C29" s="1" t="s">
        <v>47</v>
      </c>
      <c r="D29" s="5" t="s">
        <v>126</v>
      </c>
      <c r="E29" s="5" t="s">
        <v>479</v>
      </c>
      <c r="F29" s="1" t="s">
        <v>380</v>
      </c>
      <c r="G29" s="5" t="s">
        <v>7</v>
      </c>
      <c r="H29" s="1" t="s">
        <v>30</v>
      </c>
      <c r="I29" s="1" t="s">
        <v>217</v>
      </c>
      <c r="J29" s="1" t="s">
        <v>48</v>
      </c>
      <c r="K29" s="1" t="s">
        <v>235</v>
      </c>
      <c r="L29" s="1" t="s">
        <v>313</v>
      </c>
      <c r="M29" s="1" t="s">
        <v>27</v>
      </c>
      <c r="N29" s="1" t="s">
        <v>357</v>
      </c>
      <c r="O29" s="1" t="s">
        <v>50</v>
      </c>
      <c r="P29" s="1">
        <v>12</v>
      </c>
      <c r="Q29" s="1" t="s">
        <v>7</v>
      </c>
      <c r="R29" s="1" t="s">
        <v>7</v>
      </c>
      <c r="S29" s="1" t="s">
        <v>7</v>
      </c>
      <c r="T29" s="1">
        <v>1</v>
      </c>
      <c r="U29" s="14">
        <v>1</v>
      </c>
      <c r="V29" s="1">
        <v>37</v>
      </c>
      <c r="W29" s="1">
        <v>36</v>
      </c>
      <c r="X29" s="1">
        <f t="shared" si="0"/>
        <v>73</v>
      </c>
      <c r="Y29" s="7">
        <v>8.08</v>
      </c>
      <c r="Z29" s="7">
        <v>8.36</v>
      </c>
      <c r="AA29" s="7">
        <v>10.029999999999999</v>
      </c>
      <c r="AB29" s="7">
        <v>11.72</v>
      </c>
      <c r="AC29" s="7">
        <v>3.8</v>
      </c>
      <c r="AD29" s="7">
        <v>4.16</v>
      </c>
      <c r="AE29" s="7">
        <f t="shared" si="1"/>
        <v>3.9815348445429759</v>
      </c>
      <c r="AF29" s="8">
        <f t="shared" si="2"/>
        <v>-0.35413478848050872</v>
      </c>
      <c r="AG29" s="8">
        <f>AF29*(1-(3/((4*X29)-9)))*SQRT(1-(2*(U29-1)*0.233)/(X29-2))</f>
        <v>-0.35038070945068001</v>
      </c>
      <c r="AH29" s="8">
        <f>((Y29-Z29)/AE29)*(1-(3/((4*X29)-9)))</f>
        <v>-6.9579147976021313E-2</v>
      </c>
      <c r="AI29" s="8">
        <f t="shared" si="3"/>
        <v>-0.17256225641965606</v>
      </c>
      <c r="AJ29" s="8">
        <f>((AA29-Y29)/AC29)*(1-(3/((4*X29)-9)))</f>
        <v>0.50771805839687545</v>
      </c>
      <c r="AK29" s="8">
        <f>((AB29-Z29)/AD29)*(1-(3/((4*X29)-9)))</f>
        <v>0.79913019842348487</v>
      </c>
      <c r="AL29" s="8">
        <f>4*(1+(AG29^2)/8)/AM29</f>
        <v>56.766936424504649</v>
      </c>
      <c r="AM29" s="8">
        <f>((1/V29)*((V29-1)/(V29-3))*((((AJ29^2)/2)*(V29/(V29-1)))+1)+(1/W29)*((W29-1)/(W29-3))*((((AK29^2)/2)*(W29/(W29-1)))+1))*(1+(U29-1)*0.233)</f>
        <v>7.1544874121908728E-2</v>
      </c>
      <c r="AN29" s="1" t="s">
        <v>417</v>
      </c>
    </row>
    <row r="30" spans="1:40" ht="12.75" customHeight="1" x14ac:dyDescent="0.2">
      <c r="A30" s="1">
        <v>29</v>
      </c>
      <c r="B30" s="1">
        <v>7</v>
      </c>
      <c r="C30" s="1" t="s">
        <v>83</v>
      </c>
      <c r="D30" s="5" t="s">
        <v>126</v>
      </c>
      <c r="E30" s="5" t="s">
        <v>479</v>
      </c>
      <c r="F30" s="1" t="s">
        <v>381</v>
      </c>
      <c r="G30" s="1" t="s">
        <v>213</v>
      </c>
      <c r="H30" s="1" t="s">
        <v>30</v>
      </c>
      <c r="I30" s="1" t="s">
        <v>63</v>
      </c>
      <c r="J30" s="1" t="s">
        <v>95</v>
      </c>
      <c r="K30" s="5" t="s">
        <v>494</v>
      </c>
      <c r="L30" s="1" t="s">
        <v>23</v>
      </c>
      <c r="M30" s="1" t="s">
        <v>31</v>
      </c>
      <c r="N30" s="1" t="s">
        <v>20</v>
      </c>
      <c r="O30" s="1" t="s">
        <v>118</v>
      </c>
      <c r="P30" s="1">
        <v>14</v>
      </c>
      <c r="Q30" s="1" t="s">
        <v>7</v>
      </c>
      <c r="R30" s="1" t="s">
        <v>7</v>
      </c>
      <c r="S30" s="1" t="s">
        <v>213</v>
      </c>
      <c r="T30" s="1">
        <v>16</v>
      </c>
      <c r="U30" s="14">
        <f t="shared" ref="U30:U37" si="5">X30/T30</f>
        <v>5.25</v>
      </c>
      <c r="V30" s="1">
        <v>42</v>
      </c>
      <c r="W30" s="1">
        <v>42</v>
      </c>
      <c r="X30" s="1">
        <f t="shared" si="0"/>
        <v>84</v>
      </c>
      <c r="Y30" s="7">
        <v>0.11</v>
      </c>
      <c r="Z30" s="7">
        <v>0.18</v>
      </c>
      <c r="AA30" s="7">
        <v>0.95</v>
      </c>
      <c r="AB30" s="7">
        <v>0.55000000000000004</v>
      </c>
      <c r="AC30" s="7">
        <v>0.39</v>
      </c>
      <c r="AD30" s="7">
        <v>0.82</v>
      </c>
      <c r="AE30" s="7">
        <f t="shared" si="1"/>
        <v>0.64206697469968033</v>
      </c>
      <c r="AF30" s="8">
        <f t="shared" si="2"/>
        <v>0.73201086260485082</v>
      </c>
      <c r="AG30" s="8">
        <f>AF30*(1-(3/((4*X30)-9)))*SQRT(1-(2*(U30-1)*0.233)/(X30-2))</f>
        <v>0.71648280775715312</v>
      </c>
      <c r="AH30" s="8">
        <f>((Y30-Z30)/AE30)*(1-(3/((4*X30)-9)))</f>
        <v>-0.10802268438986283</v>
      </c>
      <c r="AI30" s="8">
        <f t="shared" si="3"/>
        <v>0.33725343514429118</v>
      </c>
      <c r="AJ30" s="8">
        <f>((AA30-Y30)/AC30)*(1-(3/((4*X30)-9)))</f>
        <v>2.1340860973888498</v>
      </c>
      <c r="AK30" s="8">
        <f>((AB30-Z30)/AD30)*(1-(3/((4*X30)-9)))</f>
        <v>0.44707988364287321</v>
      </c>
      <c r="AL30" s="8">
        <f>4*(1+(AG30^2)/8)/AM30</f>
        <v>19.265989395354325</v>
      </c>
      <c r="AM30" s="8">
        <f>((1/V30)*((V30-1)/(V30-3))*((((AJ30^2)/2)*(V30/(V30-1)))+1)+(1/W30)*((W30-1)/(W30-3))*((((AK30^2)/2)*(W30/(W30-1)))+1))*(1+(U30-1)*0.233)</f>
        <v>0.2209423933313393</v>
      </c>
      <c r="AN30" s="1" t="s">
        <v>419</v>
      </c>
    </row>
    <row r="31" spans="1:40" ht="12" customHeight="1" x14ac:dyDescent="0.2">
      <c r="A31" s="1">
        <v>30</v>
      </c>
      <c r="B31" s="1">
        <v>7</v>
      </c>
      <c r="C31" s="1" t="s">
        <v>83</v>
      </c>
      <c r="D31" s="5" t="s">
        <v>126</v>
      </c>
      <c r="E31" s="5" t="s">
        <v>479</v>
      </c>
      <c r="F31" s="1" t="s">
        <v>381</v>
      </c>
      <c r="G31" s="1" t="s">
        <v>213</v>
      </c>
      <c r="H31" s="1" t="s">
        <v>30</v>
      </c>
      <c r="I31" s="1" t="s">
        <v>63</v>
      </c>
      <c r="J31" s="1" t="s">
        <v>95</v>
      </c>
      <c r="K31" s="5" t="s">
        <v>494</v>
      </c>
      <c r="L31" s="1" t="s">
        <v>23</v>
      </c>
      <c r="M31" s="1" t="s">
        <v>31</v>
      </c>
      <c r="N31" s="1" t="s">
        <v>20</v>
      </c>
      <c r="O31" s="1" t="s">
        <v>118</v>
      </c>
      <c r="P31" s="1">
        <v>14</v>
      </c>
      <c r="Q31" s="1" t="s">
        <v>7</v>
      </c>
      <c r="R31" s="1" t="s">
        <v>7</v>
      </c>
      <c r="S31" s="1" t="s">
        <v>213</v>
      </c>
      <c r="T31" s="1">
        <v>16</v>
      </c>
      <c r="U31" s="14">
        <f t="shared" si="5"/>
        <v>5.25</v>
      </c>
      <c r="V31" s="1">
        <v>42</v>
      </c>
      <c r="W31" s="1">
        <v>42</v>
      </c>
      <c r="X31" s="1">
        <f t="shared" si="0"/>
        <v>84</v>
      </c>
      <c r="Y31" s="7">
        <v>0.11</v>
      </c>
      <c r="Z31" s="7">
        <v>0.38</v>
      </c>
      <c r="AA31" s="7">
        <v>0.95</v>
      </c>
      <c r="AB31" s="7">
        <v>3.7</v>
      </c>
      <c r="AC31" s="7">
        <v>0.39</v>
      </c>
      <c r="AD31" s="7">
        <v>8.52</v>
      </c>
      <c r="AE31" s="7">
        <f t="shared" si="1"/>
        <v>6.0308581478923875</v>
      </c>
      <c r="AF31" s="8">
        <f t="shared" si="2"/>
        <v>-0.41121842682814375</v>
      </c>
      <c r="AG31" s="8">
        <f>AF31*(1-(3/((4*X31)-9)))*SQRT(1-(2*(U31-1)*0.233)/(X31-2))</f>
        <v>-0.40249530178673532</v>
      </c>
      <c r="AH31" s="8">
        <f>((Y31-Z31)/AE31)*(1-(3/((4*X31)-9)))</f>
        <v>-4.4359016448315594E-2</v>
      </c>
      <c r="AI31" s="8">
        <f t="shared" si="3"/>
        <v>-0.19729207870399018</v>
      </c>
      <c r="AJ31" s="8">
        <f>((AA31-Y31)/AC31)*(1-(3/((4*X31)-9)))</f>
        <v>2.1340860973888498</v>
      </c>
      <c r="AK31" s="8">
        <f>((AB31-Z31)/AD31)*(1-(3/((4*X31)-9)))</f>
        <v>0.38609639488305991</v>
      </c>
      <c r="AL31" s="8">
        <f>4*(1+(AG31^2)/8)/AM31</f>
        <v>18.579908775877801</v>
      </c>
      <c r="AM31" s="8">
        <f>((1/V31)*((V31-1)/(V31-3))*((((AJ31^2)/2)*(V31/(V31-1)))+1)+(1/W31)*((W31-1)/(W31-3))*((((AK31^2)/2)*(W31/(W31-1)))+1))*(1+(U31-1)*0.233)</f>
        <v>0.21964592416506049</v>
      </c>
      <c r="AN31" s="1" t="s">
        <v>420</v>
      </c>
    </row>
    <row r="32" spans="1:40" ht="12" customHeight="1" x14ac:dyDescent="0.2">
      <c r="A32" s="1">
        <v>31</v>
      </c>
      <c r="B32" s="1">
        <v>7</v>
      </c>
      <c r="C32" s="1" t="s">
        <v>83</v>
      </c>
      <c r="D32" s="5" t="s">
        <v>126</v>
      </c>
      <c r="E32" s="5" t="s">
        <v>479</v>
      </c>
      <c r="F32" s="1" t="s">
        <v>382</v>
      </c>
      <c r="G32" s="1" t="s">
        <v>213</v>
      </c>
      <c r="H32" s="1" t="s">
        <v>30</v>
      </c>
      <c r="I32" s="1" t="s">
        <v>63</v>
      </c>
      <c r="J32" s="1" t="s">
        <v>95</v>
      </c>
      <c r="K32" s="5" t="s">
        <v>494</v>
      </c>
      <c r="L32" s="1" t="s">
        <v>23</v>
      </c>
      <c r="M32" s="1" t="s">
        <v>31</v>
      </c>
      <c r="N32" s="1" t="s">
        <v>20</v>
      </c>
      <c r="O32" s="1" t="s">
        <v>118</v>
      </c>
      <c r="P32" s="1">
        <v>14</v>
      </c>
      <c r="Q32" s="1" t="s">
        <v>7</v>
      </c>
      <c r="R32" s="1" t="s">
        <v>7</v>
      </c>
      <c r="S32" s="1" t="s">
        <v>213</v>
      </c>
      <c r="T32" s="1">
        <v>16</v>
      </c>
      <c r="U32" s="14">
        <f t="shared" si="5"/>
        <v>5.25</v>
      </c>
      <c r="V32" s="1">
        <v>42</v>
      </c>
      <c r="W32" s="1">
        <v>42</v>
      </c>
      <c r="X32" s="1">
        <f t="shared" si="0"/>
        <v>84</v>
      </c>
      <c r="Y32" s="7">
        <v>0.36</v>
      </c>
      <c r="Z32" s="7">
        <v>0.27</v>
      </c>
      <c r="AA32" s="7">
        <v>3.16</v>
      </c>
      <c r="AB32" s="7">
        <v>1.32</v>
      </c>
      <c r="AC32" s="7">
        <v>5.43</v>
      </c>
      <c r="AD32" s="7">
        <v>1.81</v>
      </c>
      <c r="AE32" s="7">
        <f t="shared" si="1"/>
        <v>4.0472830392746193</v>
      </c>
      <c r="AF32" s="8">
        <f t="shared" si="2"/>
        <v>0.43238883542813616</v>
      </c>
      <c r="AG32" s="8">
        <f>AF32*(1-(3/((4*X32)-9)))*SQRT(1-(2*(U32-1)*0.233)/(X32-2))</f>
        <v>0.42321662515769293</v>
      </c>
      <c r="AH32" s="8">
        <f>((Y32-Z32)/AE32)*(1-(3/((4*X32)-9)))</f>
        <v>2.203312964802874E-2</v>
      </c>
      <c r="AI32" s="8">
        <f t="shared" si="3"/>
        <v>0.20702400132575677</v>
      </c>
      <c r="AJ32" s="8">
        <f>((AA32-Y32)/AC32)*(1-(3/((4*X32)-9)))</f>
        <v>0.51092300674134539</v>
      </c>
      <c r="AK32" s="8">
        <f>((AB32-Z32)/AD32)*(1-(3/((4*X32)-9)))</f>
        <v>0.57478838258401332</v>
      </c>
      <c r="AL32" s="8">
        <f>4*(1+(AG32^2)/8)/AM32</f>
        <v>35.646663466425146</v>
      </c>
      <c r="AM32" s="8">
        <f>((1/V32)*((V32-1)/(V32-3))*((((AJ32^2)/2)*(V32/(V32-1)))+1)+(1/W32)*((W32-1)/(W32-3))*((((AK32^2)/2)*(W32/(W32-1)))+1))*(1+(U32-1)*0.233)</f>
        <v>0.11472479492384474</v>
      </c>
      <c r="AN32" s="1" t="s">
        <v>419</v>
      </c>
    </row>
    <row r="33" spans="1:40" ht="12" customHeight="1" x14ac:dyDescent="0.2">
      <c r="A33" s="1">
        <v>32</v>
      </c>
      <c r="B33" s="1">
        <v>7</v>
      </c>
      <c r="C33" s="1" t="s">
        <v>83</v>
      </c>
      <c r="D33" s="5" t="s">
        <v>126</v>
      </c>
      <c r="E33" s="5" t="s">
        <v>479</v>
      </c>
      <c r="F33" s="1" t="s">
        <v>382</v>
      </c>
      <c r="G33" s="1" t="s">
        <v>213</v>
      </c>
      <c r="H33" s="1" t="s">
        <v>30</v>
      </c>
      <c r="I33" s="1" t="s">
        <v>63</v>
      </c>
      <c r="J33" s="1" t="s">
        <v>95</v>
      </c>
      <c r="K33" s="5" t="s">
        <v>494</v>
      </c>
      <c r="L33" s="1" t="s">
        <v>23</v>
      </c>
      <c r="M33" s="1" t="s">
        <v>31</v>
      </c>
      <c r="N33" s="1" t="s">
        <v>20</v>
      </c>
      <c r="O33" s="1" t="s">
        <v>118</v>
      </c>
      <c r="P33" s="1">
        <v>14</v>
      </c>
      <c r="Q33" s="1" t="s">
        <v>7</v>
      </c>
      <c r="R33" s="1" t="s">
        <v>7</v>
      </c>
      <c r="S33" s="1" t="s">
        <v>213</v>
      </c>
      <c r="T33" s="1">
        <v>16</v>
      </c>
      <c r="U33" s="14">
        <f t="shared" si="5"/>
        <v>5.25</v>
      </c>
      <c r="V33" s="1">
        <v>42</v>
      </c>
      <c r="W33" s="1">
        <v>42</v>
      </c>
      <c r="X33" s="1">
        <f t="shared" si="0"/>
        <v>84</v>
      </c>
      <c r="Y33" s="7">
        <v>0.36</v>
      </c>
      <c r="Z33" s="7">
        <v>1.08</v>
      </c>
      <c r="AA33" s="7">
        <v>3.16</v>
      </c>
      <c r="AB33" s="7">
        <v>5.53</v>
      </c>
      <c r="AC33" s="7">
        <v>5.43</v>
      </c>
      <c r="AD33" s="7">
        <v>5.21</v>
      </c>
      <c r="AE33" s="7">
        <f t="shared" si="1"/>
        <v>5.3211370965236364</v>
      </c>
      <c r="AF33" s="8">
        <f t="shared" si="2"/>
        <v>-0.31008409858072722</v>
      </c>
      <c r="AG33" s="8">
        <f>AF33*(1-(3/((4*X33)-9)))*SQRT(1-(2*(U33-1)*0.233)/(X33-2))</f>
        <v>-0.30350632339167294</v>
      </c>
      <c r="AH33" s="8">
        <f>((Y33-Z33)/AE33)*(1-(3/((4*X33)-9)))</f>
        <v>-0.13406805396517851</v>
      </c>
      <c r="AI33" s="8">
        <f t="shared" si="3"/>
        <v>-0.15003541054639269</v>
      </c>
      <c r="AJ33" s="8">
        <f>((AA33-Y33)/AC33)*(1-(3/((4*X33)-9)))</f>
        <v>0.51092300674134539</v>
      </c>
      <c r="AK33" s="8">
        <f>((AB33-Z33)/AD33)*(1-(3/((4*X33)-9)))</f>
        <v>0.8462906548803466</v>
      </c>
      <c r="AL33" s="8">
        <f>4*(1+(AG33^2)/8)/AM33</f>
        <v>32.480314649900684</v>
      </c>
      <c r="AM33" s="8">
        <f>((1/V33)*((V33-1)/(V33-3))*((((AJ33^2)/2)*(V33/(V33-1)))+1)+(1/W33)*((W33-1)/(W33-3))*((((AK33^2)/2)*(W33/(W33-1)))+1))*(1+(U33-1)*0.233)</f>
        <v>0.12456954582432708</v>
      </c>
      <c r="AN33" s="1" t="s">
        <v>420</v>
      </c>
    </row>
    <row r="34" spans="1:40" ht="12" customHeight="1" x14ac:dyDescent="0.2">
      <c r="A34" s="1">
        <v>33</v>
      </c>
      <c r="B34" s="1">
        <v>7</v>
      </c>
      <c r="C34" s="1" t="s">
        <v>83</v>
      </c>
      <c r="D34" s="5" t="s">
        <v>126</v>
      </c>
      <c r="E34" s="5" t="s">
        <v>479</v>
      </c>
      <c r="F34" s="1" t="s">
        <v>383</v>
      </c>
      <c r="G34" s="1" t="s">
        <v>213</v>
      </c>
      <c r="H34" s="1" t="s">
        <v>30</v>
      </c>
      <c r="I34" s="1" t="s">
        <v>63</v>
      </c>
      <c r="J34" s="1" t="s">
        <v>95</v>
      </c>
      <c r="K34" s="5" t="s">
        <v>494</v>
      </c>
      <c r="L34" s="1" t="s">
        <v>23</v>
      </c>
      <c r="M34" s="1" t="s">
        <v>31</v>
      </c>
      <c r="N34" s="1" t="s">
        <v>20</v>
      </c>
      <c r="O34" s="1" t="s">
        <v>118</v>
      </c>
      <c r="P34" s="1">
        <v>14</v>
      </c>
      <c r="Q34" s="1" t="s">
        <v>7</v>
      </c>
      <c r="R34" s="1" t="s">
        <v>7</v>
      </c>
      <c r="S34" s="1" t="s">
        <v>213</v>
      </c>
      <c r="T34" s="1">
        <v>16</v>
      </c>
      <c r="U34" s="14">
        <f t="shared" si="5"/>
        <v>5.25</v>
      </c>
      <c r="V34" s="1">
        <v>42</v>
      </c>
      <c r="W34" s="1">
        <v>42</v>
      </c>
      <c r="X34" s="1">
        <f t="shared" si="0"/>
        <v>84</v>
      </c>
      <c r="Y34" s="7">
        <v>6.34</v>
      </c>
      <c r="Z34" s="7">
        <v>6.09</v>
      </c>
      <c r="AA34" s="7">
        <v>11.27</v>
      </c>
      <c r="AB34" s="7">
        <v>12.57</v>
      </c>
      <c r="AC34" s="7">
        <v>5.87</v>
      </c>
      <c r="AD34" s="7">
        <v>5.86</v>
      </c>
      <c r="AE34" s="7">
        <f t="shared" si="1"/>
        <v>5.8650021312869098</v>
      </c>
      <c r="AF34" s="8">
        <f t="shared" si="2"/>
        <v>-0.26427952885669231</v>
      </c>
      <c r="AG34" s="8">
        <f>AF34*(1-(3/((4*X34)-9)))*SQRT(1-(2*(U34-1)*0.233)/(X34-2))</f>
        <v>-0.25867340027465557</v>
      </c>
      <c r="AH34" s="8">
        <f>((Y34-Z34)/AE34)*(1-(3/((4*X34)-9)))</f>
        <v>4.223466871341041E-2</v>
      </c>
      <c r="AI34" s="8">
        <f t="shared" si="3"/>
        <v>-0.12826831456184146</v>
      </c>
      <c r="AJ34" s="8">
        <f>((AA34-Y34)/AC34)*(1-(3/((4*X34)-9)))</f>
        <v>0.83215854211274876</v>
      </c>
      <c r="AK34" s="8">
        <f>((AB34-Z34)/AD34)*(1-(3/((4*X34)-9)))</f>
        <v>1.0956570748661427</v>
      </c>
      <c r="AL34" s="8">
        <f>4*(1+(AG34^2)/8)/AM34</f>
        <v>27.265124762234329</v>
      </c>
      <c r="AM34" s="8">
        <f>((1/V34)*((V34-1)/(V34-3))*((((AJ34^2)/2)*(V34/(V34-1)))+1)+(1/W34)*((W34-1)/(W34-3))*((((AK34^2)/2)*(W34/(W34-1)))+1))*(1+(U34-1)*0.233)</f>
        <v>0.14793462341282504</v>
      </c>
      <c r="AN34" s="1" t="s">
        <v>419</v>
      </c>
    </row>
    <row r="35" spans="1:40" ht="12" customHeight="1" x14ac:dyDescent="0.2">
      <c r="A35" s="1">
        <v>34</v>
      </c>
      <c r="B35" s="1">
        <v>7</v>
      </c>
      <c r="C35" s="1" t="s">
        <v>83</v>
      </c>
      <c r="D35" s="5" t="s">
        <v>126</v>
      </c>
      <c r="E35" s="5" t="s">
        <v>479</v>
      </c>
      <c r="F35" s="1" t="s">
        <v>383</v>
      </c>
      <c r="G35" s="1" t="s">
        <v>213</v>
      </c>
      <c r="H35" s="1" t="s">
        <v>30</v>
      </c>
      <c r="I35" s="1" t="s">
        <v>63</v>
      </c>
      <c r="J35" s="1" t="s">
        <v>95</v>
      </c>
      <c r="K35" s="5" t="s">
        <v>494</v>
      </c>
      <c r="L35" s="1" t="s">
        <v>23</v>
      </c>
      <c r="M35" s="1" t="s">
        <v>31</v>
      </c>
      <c r="N35" s="1" t="s">
        <v>20</v>
      </c>
      <c r="O35" s="1" t="s">
        <v>118</v>
      </c>
      <c r="P35" s="1">
        <v>14</v>
      </c>
      <c r="Q35" s="1" t="s">
        <v>7</v>
      </c>
      <c r="R35" s="1" t="s">
        <v>7</v>
      </c>
      <c r="S35" s="1" t="s">
        <v>213</v>
      </c>
      <c r="T35" s="1">
        <v>16</v>
      </c>
      <c r="U35" s="14">
        <f t="shared" si="5"/>
        <v>5.25</v>
      </c>
      <c r="V35" s="1">
        <v>42</v>
      </c>
      <c r="W35" s="1">
        <v>42</v>
      </c>
      <c r="X35" s="1">
        <f t="shared" si="0"/>
        <v>84</v>
      </c>
      <c r="Y35" s="7">
        <v>6.34</v>
      </c>
      <c r="Z35" s="7">
        <v>7</v>
      </c>
      <c r="AA35" s="7">
        <v>11.27</v>
      </c>
      <c r="AB35" s="7">
        <v>9.75</v>
      </c>
      <c r="AC35" s="7">
        <v>5.87</v>
      </c>
      <c r="AD35" s="7">
        <v>6.03</v>
      </c>
      <c r="AE35" s="7">
        <f t="shared" si="1"/>
        <v>5.9505377908219357</v>
      </c>
      <c r="AF35" s="8">
        <f t="shared" si="2"/>
        <v>0.36635344176158585</v>
      </c>
      <c r="AG35" s="8">
        <f>AF35*(1-(3/((4*X35)-9)))*SQRT(1-(2*(U35-1)*0.233)/(X35-2))</f>
        <v>0.35858203203540584</v>
      </c>
      <c r="AH35" s="8">
        <f>((Y35-Z35)/AE35)*(1-(3/((4*X35)-9)))</f>
        <v>-0.10989678195760395</v>
      </c>
      <c r="AI35" s="8">
        <f t="shared" si="3"/>
        <v>0.17647700117432832</v>
      </c>
      <c r="AJ35" s="8">
        <f>((AA35-Y35)/AC35)*(1-(3/((4*X35)-9)))</f>
        <v>0.83215854211274876</v>
      </c>
      <c r="AK35" s="8">
        <f>((AB35-Z35)/AD35)*(1-(3/((4*X35)-9)))</f>
        <v>0.45186909489250993</v>
      </c>
      <c r="AL35" s="8">
        <f>4*(1+(AG35^2)/8)/AM35</f>
        <v>33.174212631501092</v>
      </c>
      <c r="AM35" s="8">
        <f>((1/V35)*((V35-1)/(V35-3))*((((AJ35^2)/2)*(V35/(V35-1)))+1)+(1/W35)*((W35-1)/(W35-3))*((((AK35^2)/2)*(W35/(W35-1)))+1))*(1+(U35-1)*0.233)</f>
        <v>0.12251354936424354</v>
      </c>
      <c r="AN35" s="1" t="s">
        <v>420</v>
      </c>
    </row>
    <row r="36" spans="1:40" x14ac:dyDescent="0.2">
      <c r="A36" s="1">
        <v>35</v>
      </c>
      <c r="B36" s="1">
        <v>7</v>
      </c>
      <c r="C36" s="1" t="s">
        <v>83</v>
      </c>
      <c r="D36" s="1" t="s">
        <v>34</v>
      </c>
      <c r="E36" s="1" t="s">
        <v>480</v>
      </c>
      <c r="F36" s="1" t="s">
        <v>35</v>
      </c>
      <c r="G36" s="1" t="s">
        <v>213</v>
      </c>
      <c r="H36" s="1" t="s">
        <v>30</v>
      </c>
      <c r="I36" s="1" t="s">
        <v>63</v>
      </c>
      <c r="J36" s="1" t="s">
        <v>95</v>
      </c>
      <c r="K36" s="5" t="s">
        <v>494</v>
      </c>
      <c r="L36" s="1" t="s">
        <v>23</v>
      </c>
      <c r="M36" s="1" t="s">
        <v>31</v>
      </c>
      <c r="N36" s="1" t="s">
        <v>20</v>
      </c>
      <c r="O36" s="1" t="s">
        <v>118</v>
      </c>
      <c r="P36" s="1">
        <v>14</v>
      </c>
      <c r="Q36" s="1" t="s">
        <v>7</v>
      </c>
      <c r="R36" s="1" t="s">
        <v>7</v>
      </c>
      <c r="S36" s="1" t="s">
        <v>213</v>
      </c>
      <c r="T36" s="1">
        <v>16</v>
      </c>
      <c r="U36" s="14">
        <f t="shared" si="5"/>
        <v>5.25</v>
      </c>
      <c r="V36" s="1">
        <v>42</v>
      </c>
      <c r="W36" s="1">
        <v>42</v>
      </c>
      <c r="X36" s="1">
        <f t="shared" si="0"/>
        <v>84</v>
      </c>
      <c r="Y36" s="7">
        <v>31.33</v>
      </c>
      <c r="Z36" s="7">
        <v>30.42</v>
      </c>
      <c r="AA36" s="7">
        <v>40.409999999999997</v>
      </c>
      <c r="AB36" s="7">
        <v>36.64</v>
      </c>
      <c r="AC36" s="7">
        <v>13.1</v>
      </c>
      <c r="AD36" s="7">
        <v>15.43</v>
      </c>
      <c r="AE36" s="7">
        <f t="shared" si="1"/>
        <v>14.312492794758011</v>
      </c>
      <c r="AF36" s="8">
        <f t="shared" si="2"/>
        <v>0.1998254281076377</v>
      </c>
      <c r="AG36" s="8">
        <f>AF36*(1-(3/((4*X36)-9)))*SQRT(1-(2*(U36-1)*0.233)/(X36-2))</f>
        <v>0.19558655630103849</v>
      </c>
      <c r="AH36" s="8">
        <f>((Y36-Z36)/AE36)*(1-(3/((4*X36)-9)))</f>
        <v>6.2997507777053194E-2</v>
      </c>
      <c r="AI36" s="8">
        <f t="shared" si="3"/>
        <v>9.7328981501111841E-2</v>
      </c>
      <c r="AJ36" s="8">
        <f>((AA36-Y36)/AC36)*(1-(3/((4*X36)-9)))</f>
        <v>0.68677078226766575</v>
      </c>
      <c r="AK36" s="8">
        <f>((AB36-Z36)/AD36)*(1-(3/((4*X36)-9)))</f>
        <v>0.39941255864008512</v>
      </c>
      <c r="AL36" s="8">
        <f>4*(1+(AG36^2)/8)/AM36</f>
        <v>34.725682554611026</v>
      </c>
      <c r="AM36" s="8">
        <f>((1/V36)*((V36-1)/(V36-3))*((((AJ36^2)/2)*(V36/(V36-1)))+1)+(1/W36)*((W36-1)/(W36-3))*((((AK36^2)/2)*(W36/(W36-1)))+1))*(1+(U36-1)*0.233)</f>
        <v>0.11573932475429985</v>
      </c>
      <c r="AN36" s="1" t="s">
        <v>419</v>
      </c>
    </row>
    <row r="37" spans="1:40" x14ac:dyDescent="0.2">
      <c r="A37" s="1">
        <v>36</v>
      </c>
      <c r="B37" s="1">
        <v>7</v>
      </c>
      <c r="C37" s="1" t="s">
        <v>83</v>
      </c>
      <c r="D37" s="1" t="s">
        <v>34</v>
      </c>
      <c r="E37" s="1" t="s">
        <v>480</v>
      </c>
      <c r="F37" s="1" t="s">
        <v>35</v>
      </c>
      <c r="G37" s="1" t="s">
        <v>213</v>
      </c>
      <c r="H37" s="1" t="s">
        <v>30</v>
      </c>
      <c r="I37" s="1" t="s">
        <v>63</v>
      </c>
      <c r="J37" s="1" t="s">
        <v>95</v>
      </c>
      <c r="K37" s="5" t="s">
        <v>494</v>
      </c>
      <c r="L37" s="1" t="s">
        <v>23</v>
      </c>
      <c r="M37" s="1" t="s">
        <v>31</v>
      </c>
      <c r="N37" s="1" t="s">
        <v>20</v>
      </c>
      <c r="O37" s="1" t="s">
        <v>118</v>
      </c>
      <c r="P37" s="1">
        <v>14</v>
      </c>
      <c r="Q37" s="1" t="s">
        <v>7</v>
      </c>
      <c r="R37" s="1" t="s">
        <v>7</v>
      </c>
      <c r="S37" s="1" t="s">
        <v>213</v>
      </c>
      <c r="T37" s="1">
        <v>16</v>
      </c>
      <c r="U37" s="14">
        <f t="shared" si="5"/>
        <v>5.25</v>
      </c>
      <c r="V37" s="1">
        <v>42</v>
      </c>
      <c r="W37" s="1">
        <v>42</v>
      </c>
      <c r="X37" s="1">
        <f t="shared" si="0"/>
        <v>84</v>
      </c>
      <c r="Y37" s="7">
        <v>31.33</v>
      </c>
      <c r="Z37" s="7">
        <v>32.57</v>
      </c>
      <c r="AA37" s="7">
        <v>40.409999999999997</v>
      </c>
      <c r="AB37" s="7">
        <v>39.08</v>
      </c>
      <c r="AC37" s="7">
        <v>13.1</v>
      </c>
      <c r="AD37" s="7">
        <v>16.73</v>
      </c>
      <c r="AE37" s="7">
        <f t="shared" si="1"/>
        <v>15.025027454217845</v>
      </c>
      <c r="AF37" s="8">
        <f t="shared" si="2"/>
        <v>0.17104794036689408</v>
      </c>
      <c r="AG37" s="8">
        <f>AF37*(1-(3/((4*X37)-9)))*SQRT(1-(2*(U37-1)*0.233)/(X37-2))</f>
        <v>0.16741952180743258</v>
      </c>
      <c r="AH37" s="8">
        <f>((Y37-Z37)/AE37)*(1-(3/((4*X37)-9)))</f>
        <v>-8.1771820847229823E-2</v>
      </c>
      <c r="AI37" s="8">
        <f t="shared" si="3"/>
        <v>8.3418002633759578E-2</v>
      </c>
      <c r="AJ37" s="8">
        <f>((AA37-Y37)/AC37)*(1-(3/((4*X37)-9)))</f>
        <v>0.68677078226766575</v>
      </c>
      <c r="AK37" s="8">
        <f>((AB37-Z37)/AD37)*(1-(3/((4*X37)-9)))</f>
        <v>0.38555141837165546</v>
      </c>
      <c r="AL37" s="8">
        <f>4*(1+(AG37^2)/8)/AM37</f>
        <v>34.764902357631023</v>
      </c>
      <c r="AM37" s="8">
        <f>((1/V37)*((V37-1)/(V37-3))*((((AJ37^2)/2)*(V37/(V37-1)))+1)+(1/W37)*((W37-1)/(W37-3))*((((AK37^2)/2)*(W37/(W37-1)))+1))*(1+(U37-1)*0.233)</f>
        <v>0.115461697744709</v>
      </c>
      <c r="AN37" s="1" t="s">
        <v>420</v>
      </c>
    </row>
    <row r="38" spans="1:40" x14ac:dyDescent="0.2">
      <c r="A38" s="1">
        <v>37</v>
      </c>
      <c r="B38" s="1">
        <v>8</v>
      </c>
      <c r="C38" s="1" t="s">
        <v>52</v>
      </c>
      <c r="D38" s="1" t="s">
        <v>28</v>
      </c>
      <c r="E38" s="1" t="s">
        <v>480</v>
      </c>
      <c r="F38" s="1" t="s">
        <v>53</v>
      </c>
      <c r="G38" s="1" t="s">
        <v>213</v>
      </c>
      <c r="H38" s="1" t="s">
        <v>30</v>
      </c>
      <c r="I38" s="1" t="s">
        <v>63</v>
      </c>
      <c r="J38" s="1" t="s">
        <v>55</v>
      </c>
      <c r="K38" s="5" t="s">
        <v>494</v>
      </c>
      <c r="L38" s="1" t="s">
        <v>23</v>
      </c>
      <c r="M38" s="1" t="s">
        <v>27</v>
      </c>
      <c r="N38" s="1" t="s">
        <v>358</v>
      </c>
      <c r="O38" s="1" t="s">
        <v>112</v>
      </c>
      <c r="P38" s="1">
        <v>21</v>
      </c>
      <c r="Q38" s="1" t="s">
        <v>213</v>
      </c>
      <c r="R38" s="1" t="s">
        <v>7</v>
      </c>
      <c r="S38" s="1" t="s">
        <v>7</v>
      </c>
      <c r="T38" s="1">
        <v>1</v>
      </c>
      <c r="U38" s="14">
        <v>1</v>
      </c>
      <c r="V38" s="1">
        <v>10</v>
      </c>
      <c r="W38" s="1">
        <v>12</v>
      </c>
      <c r="X38" s="1">
        <f t="shared" si="0"/>
        <v>22</v>
      </c>
      <c r="Y38" s="7">
        <v>88.7</v>
      </c>
      <c r="Z38" s="7">
        <v>98.83</v>
      </c>
      <c r="AA38" s="7">
        <v>91.56</v>
      </c>
      <c r="AB38" s="7">
        <v>101.5</v>
      </c>
      <c r="AC38" s="7">
        <v>8.76</v>
      </c>
      <c r="AD38" s="7">
        <v>14.7</v>
      </c>
      <c r="AE38" s="7">
        <f t="shared" si="1"/>
        <v>12.384725269459956</v>
      </c>
      <c r="AF38" s="8">
        <f t="shared" si="2"/>
        <v>1.5341478786657235E-2</v>
      </c>
      <c r="AG38" s="8">
        <f>AF38*(1-(3/((4*X38)-9)))*SQRT(1-(2*(U38-1)*0.233)/(X38-2))</f>
        <v>1.4758890984632277E-2</v>
      </c>
      <c r="AH38" s="8">
        <f>((Y38-Z38)/AE38)*(1-(3/((4*X38)-9)))</f>
        <v>-0.78688192460171946</v>
      </c>
      <c r="AI38" s="8">
        <f t="shared" si="3"/>
        <v>7.3792445721841023E-3</v>
      </c>
      <c r="AJ38" s="8">
        <f>((AA38-Y38)/AC38)*(1-(3/((4*X38)-9)))</f>
        <v>0.31408589098896011</v>
      </c>
      <c r="AK38" s="8">
        <f>((AB38-Z38)/AD38)*(1-(3/((4*X38)-9)))</f>
        <v>0.17473521053991228</v>
      </c>
      <c r="AL38" s="8">
        <f>4*(1+(AG38^2)/8)/AM38</f>
        <v>16.725244225125248</v>
      </c>
      <c r="AM38" s="8">
        <f>((1/V38)*((V38-1)/(V38-3))*((((AJ38^2)/2)*(V38/(V38-1)))+1)+(1/W38)*((W38-1)/(W38-3))*((((AK38^2)/2)*(W38/(W38-1)))+1))*(1+(U38-1)*0.233)</f>
        <v>0.23916594930329593</v>
      </c>
      <c r="AN38" s="10" t="s">
        <v>400</v>
      </c>
    </row>
    <row r="39" spans="1:40" x14ac:dyDescent="0.2">
      <c r="A39" s="1">
        <v>38</v>
      </c>
      <c r="B39" s="1">
        <v>8</v>
      </c>
      <c r="C39" s="1" t="s">
        <v>52</v>
      </c>
      <c r="D39" s="1" t="s">
        <v>28</v>
      </c>
      <c r="E39" s="1" t="s">
        <v>480</v>
      </c>
      <c r="F39" s="1" t="s">
        <v>53</v>
      </c>
      <c r="G39" s="1" t="s">
        <v>213</v>
      </c>
      <c r="H39" s="1" t="s">
        <v>30</v>
      </c>
      <c r="I39" s="1" t="s">
        <v>217</v>
      </c>
      <c r="J39" s="1" t="s">
        <v>55</v>
      </c>
      <c r="K39" s="5" t="s">
        <v>494</v>
      </c>
      <c r="L39" s="1" t="s">
        <v>23</v>
      </c>
      <c r="M39" s="1" t="s">
        <v>27</v>
      </c>
      <c r="N39" s="1" t="s">
        <v>358</v>
      </c>
      <c r="O39" s="1" t="s">
        <v>112</v>
      </c>
      <c r="P39" s="1">
        <v>21</v>
      </c>
      <c r="Q39" s="1" t="s">
        <v>213</v>
      </c>
      <c r="R39" s="1" t="s">
        <v>7</v>
      </c>
      <c r="S39" s="1" t="s">
        <v>7</v>
      </c>
      <c r="T39" s="1">
        <v>1</v>
      </c>
      <c r="U39" s="14">
        <v>1</v>
      </c>
      <c r="V39" s="1">
        <v>10</v>
      </c>
      <c r="W39" s="1">
        <v>11</v>
      </c>
      <c r="X39" s="1">
        <f t="shared" si="0"/>
        <v>21</v>
      </c>
      <c r="Y39" s="7">
        <v>88.7</v>
      </c>
      <c r="Z39" s="7">
        <v>91.27</v>
      </c>
      <c r="AA39" s="7">
        <v>91.56</v>
      </c>
      <c r="AB39" s="7">
        <v>95.73</v>
      </c>
      <c r="AC39" s="7">
        <v>8.76</v>
      </c>
      <c r="AD39" s="7">
        <v>13</v>
      </c>
      <c r="AE39" s="7">
        <f t="shared" si="1"/>
        <v>11.193603436549681</v>
      </c>
      <c r="AF39" s="8">
        <f t="shared" si="2"/>
        <v>-0.14293877830043913</v>
      </c>
      <c r="AG39" s="8">
        <f>AF39*(1-(3/((4*X39)-9)))*SQRT(1-(2*(U39-1)*0.233)/(X39-2))</f>
        <v>-0.13722122716842156</v>
      </c>
      <c r="AH39" s="8">
        <f>((Y39-Z39)/AE39)*(1-(3/((4*X39)-9)))</f>
        <v>-0.22041159613927536</v>
      </c>
      <c r="AI39" s="8">
        <f t="shared" si="3"/>
        <v>-6.8449692144768592E-2</v>
      </c>
      <c r="AJ39" s="8">
        <f>((AA39-Y39)/AC39)*(1-(3/((4*X39)-9)))</f>
        <v>0.31342465753424653</v>
      </c>
      <c r="AK39" s="8">
        <f>((AB39-Z39)/AD39)*(1-(3/((4*X39)-9)))</f>
        <v>0.32935384615384672</v>
      </c>
      <c r="AL39" s="8">
        <f>4*(1+(AG39^2)/8)/AM39</f>
        <v>15.661519662870802</v>
      </c>
      <c r="AM39" s="8">
        <f>((1/V39)*((V39-1)/(V39-3))*((((AJ39^2)/2)*(V39/(V39-1)))+1)+(1/W39)*((W39-1)/(W39-3))*((((AK39^2)/2)*(W39/(W39-1)))+1))*(1+(U39-1)*0.233)</f>
        <v>0.25600420130991725</v>
      </c>
      <c r="AN39" s="10" t="s">
        <v>281</v>
      </c>
    </row>
    <row r="40" spans="1:40" x14ac:dyDescent="0.2">
      <c r="A40" s="1">
        <v>39</v>
      </c>
      <c r="B40" s="1">
        <v>8</v>
      </c>
      <c r="C40" s="1" t="s">
        <v>52</v>
      </c>
      <c r="D40" s="1" t="s">
        <v>476</v>
      </c>
      <c r="E40" s="1" t="s">
        <v>479</v>
      </c>
      <c r="F40" s="1" t="s">
        <v>54</v>
      </c>
      <c r="G40" s="1" t="s">
        <v>213</v>
      </c>
      <c r="H40" s="1" t="s">
        <v>30</v>
      </c>
      <c r="I40" s="1" t="s">
        <v>63</v>
      </c>
      <c r="J40" s="1" t="s">
        <v>55</v>
      </c>
      <c r="K40" s="5" t="s">
        <v>494</v>
      </c>
      <c r="L40" s="1" t="s">
        <v>23</v>
      </c>
      <c r="M40" s="1" t="s">
        <v>27</v>
      </c>
      <c r="N40" s="1" t="s">
        <v>358</v>
      </c>
      <c r="O40" s="1" t="s">
        <v>112</v>
      </c>
      <c r="P40" s="1">
        <v>21</v>
      </c>
      <c r="Q40" s="1" t="s">
        <v>213</v>
      </c>
      <c r="R40" s="1" t="s">
        <v>7</v>
      </c>
      <c r="S40" s="1" t="s">
        <v>7</v>
      </c>
      <c r="T40" s="1">
        <v>1</v>
      </c>
      <c r="U40" s="14">
        <v>1</v>
      </c>
      <c r="V40" s="1">
        <v>12</v>
      </c>
      <c r="W40" s="1">
        <v>11</v>
      </c>
      <c r="X40" s="1">
        <f t="shared" si="0"/>
        <v>23</v>
      </c>
      <c r="Y40" s="7">
        <v>5.2</v>
      </c>
      <c r="Z40" s="7">
        <v>5.83</v>
      </c>
      <c r="AA40" s="7">
        <v>5.14</v>
      </c>
      <c r="AB40" s="7">
        <v>7</v>
      </c>
      <c r="AC40" s="7">
        <v>2.25</v>
      </c>
      <c r="AD40" s="7">
        <v>2.21</v>
      </c>
      <c r="AE40" s="7">
        <f t="shared" si="1"/>
        <v>2.2310418236885701</v>
      </c>
      <c r="AF40" s="8">
        <f t="shared" si="2"/>
        <v>-0.55131194177545617</v>
      </c>
      <c r="AG40" s="8">
        <f>AF40*(1-(3/((4*X40)-9)))*SQRT(1-(2*(U40-1)*0.233)/(X40-2))</f>
        <v>-0.5313850041209216</v>
      </c>
      <c r="AH40" s="8">
        <f>((Y40-Z40)/AE40)*(1-(3/((4*X40)-9)))</f>
        <v>-0.27217280698876462</v>
      </c>
      <c r="AI40" s="8">
        <f t="shared" si="3"/>
        <v>-0.25678355032353312</v>
      </c>
      <c r="AJ40" s="8">
        <f>((AA40-Y40)/AC40)*(1-(3/((4*X40)-9)))</f>
        <v>-2.5702811244980132E-2</v>
      </c>
      <c r="AK40" s="8">
        <f>((AB40-Z40)/AD40)*(1-(3/((4*X40)-9)))</f>
        <v>0.51027639971651306</v>
      </c>
      <c r="AL40" s="8">
        <f>4*(1+(AG40^2)/8)/AM40</f>
        <v>17.865429598427315</v>
      </c>
      <c r="AM40" s="8">
        <f>((1/V40)*((V40-1)/(V40-3))*((((AJ40^2)/2)*(V40/(V40-1)))+1)+(1/W40)*((W40-1)/(W40-3))*((((AK40^2)/2)*(W40/(W40-1)))+1))*(1+(U40-1)*0.233)</f>
        <v>0.23179879266193759</v>
      </c>
      <c r="AN40" s="10" t="s">
        <v>400</v>
      </c>
    </row>
    <row r="41" spans="1:40" x14ac:dyDescent="0.2">
      <c r="A41" s="1">
        <v>40</v>
      </c>
      <c r="B41" s="1">
        <v>8</v>
      </c>
      <c r="C41" s="1" t="s">
        <v>52</v>
      </c>
      <c r="D41" s="1" t="s">
        <v>476</v>
      </c>
      <c r="E41" s="1" t="s">
        <v>479</v>
      </c>
      <c r="F41" s="1" t="s">
        <v>54</v>
      </c>
      <c r="G41" s="1" t="s">
        <v>213</v>
      </c>
      <c r="H41" s="1" t="s">
        <v>30</v>
      </c>
      <c r="I41" s="1" t="s">
        <v>217</v>
      </c>
      <c r="J41" s="1" t="s">
        <v>55</v>
      </c>
      <c r="K41" s="5" t="s">
        <v>494</v>
      </c>
      <c r="L41" s="1" t="s">
        <v>23</v>
      </c>
      <c r="M41" s="1" t="s">
        <v>27</v>
      </c>
      <c r="N41" s="1" t="s">
        <v>358</v>
      </c>
      <c r="O41" s="1" t="s">
        <v>112</v>
      </c>
      <c r="P41" s="1">
        <v>21</v>
      </c>
      <c r="Q41" s="1" t="s">
        <v>213</v>
      </c>
      <c r="R41" s="1" t="s">
        <v>7</v>
      </c>
      <c r="S41" s="1" t="s">
        <v>7</v>
      </c>
      <c r="T41" s="1">
        <v>1</v>
      </c>
      <c r="U41" s="14">
        <v>1</v>
      </c>
      <c r="V41" s="1">
        <v>12</v>
      </c>
      <c r="W41" s="1">
        <v>11</v>
      </c>
      <c r="X41" s="1">
        <f t="shared" si="0"/>
        <v>23</v>
      </c>
      <c r="Y41" s="7">
        <v>5.2</v>
      </c>
      <c r="Z41" s="7">
        <v>4.09</v>
      </c>
      <c r="AA41" s="7">
        <v>5.14</v>
      </c>
      <c r="AB41" s="7">
        <v>5</v>
      </c>
      <c r="AC41" s="7">
        <v>2.25</v>
      </c>
      <c r="AD41" s="7">
        <v>2.0699999999999998</v>
      </c>
      <c r="AE41" s="7">
        <f t="shared" si="1"/>
        <v>2.1661519535144076</v>
      </c>
      <c r="AF41" s="8">
        <f t="shared" si="2"/>
        <v>-0.44779868671089929</v>
      </c>
      <c r="AG41" s="8">
        <f>AF41*(1-(3/((4*X41)-9)))*SQRT(1-(2*(U41-1)*0.233)/(X41-2))</f>
        <v>-0.43161319201050535</v>
      </c>
      <c r="AH41" s="8">
        <f>((Y41-Z41)/AE41)*(1-(3/((4*X41)-9)))</f>
        <v>0.49390787951717596</v>
      </c>
      <c r="AI41" s="8">
        <f t="shared" si="3"/>
        <v>-0.21095025649250293</v>
      </c>
      <c r="AJ41" s="8">
        <f>((AA41-Y41)/AC41)*(1-(3/((4*X41)-9)))</f>
        <v>-2.5702811244980132E-2</v>
      </c>
      <c r="AK41" s="8">
        <f>((AB41-Z41)/AD41)*(1-(3/((4*X41)-9)))</f>
        <v>0.42372388103137199</v>
      </c>
      <c r="AL41" s="8">
        <f>4*(1+(AG41^2)/8)/AM41</f>
        <v>18.051651527790941</v>
      </c>
      <c r="AM41" s="8">
        <f>((1/V41)*((V41-1)/(V41-3))*((((AJ41^2)/2)*(V41/(V41-1)))+1)+(1/W41)*((W41-1)/(W41-3))*((((AK41^2)/2)*(W41/(W41-1)))+1))*(1+(U41-1)*0.233)</f>
        <v>0.22674628786497769</v>
      </c>
      <c r="AN41" s="10" t="s">
        <v>281</v>
      </c>
    </row>
    <row r="42" spans="1:40" x14ac:dyDescent="0.2">
      <c r="A42" s="1">
        <v>41</v>
      </c>
      <c r="B42" s="1">
        <v>9</v>
      </c>
      <c r="C42" s="1" t="s">
        <v>57</v>
      </c>
      <c r="D42" s="1" t="s">
        <v>34</v>
      </c>
      <c r="E42" s="1" t="s">
        <v>480</v>
      </c>
      <c r="F42" s="1" t="s">
        <v>103</v>
      </c>
      <c r="G42" s="1" t="s">
        <v>7</v>
      </c>
      <c r="H42" s="1" t="s">
        <v>30</v>
      </c>
      <c r="I42" s="1" t="s">
        <v>217</v>
      </c>
      <c r="J42" s="1" t="s">
        <v>59</v>
      </c>
      <c r="K42" s="1" t="s">
        <v>235</v>
      </c>
      <c r="L42" s="1" t="s">
        <v>58</v>
      </c>
      <c r="M42" s="1" t="s">
        <v>19</v>
      </c>
      <c r="N42" s="1" t="s">
        <v>20</v>
      </c>
      <c r="O42" s="1" t="s">
        <v>60</v>
      </c>
      <c r="P42" s="1">
        <v>1</v>
      </c>
      <c r="Q42" s="1" t="s">
        <v>7</v>
      </c>
      <c r="R42" s="1" t="s">
        <v>7</v>
      </c>
      <c r="S42" s="1" t="s">
        <v>7</v>
      </c>
      <c r="T42" s="3">
        <v>8</v>
      </c>
      <c r="U42" s="14">
        <f t="shared" ref="U42:U60" si="6">X42/T42</f>
        <v>16</v>
      </c>
      <c r="V42" s="1">
        <v>64</v>
      </c>
      <c r="W42" s="1">
        <v>64</v>
      </c>
      <c r="X42" s="1">
        <f t="shared" si="0"/>
        <v>128</v>
      </c>
      <c r="Y42" s="7">
        <v>3.6</v>
      </c>
      <c r="Z42" s="7">
        <v>3.29</v>
      </c>
      <c r="AA42" s="7">
        <v>6.5</v>
      </c>
      <c r="AB42" s="7">
        <v>3.78</v>
      </c>
      <c r="AC42" s="7">
        <v>2.76</v>
      </c>
      <c r="AD42" s="7">
        <v>2</v>
      </c>
      <c r="AE42" s="7">
        <f t="shared" si="1"/>
        <v>2.4101452238402565</v>
      </c>
      <c r="AF42" s="8">
        <f t="shared" si="2"/>
        <v>0.99993974477603265</v>
      </c>
      <c r="AG42" s="8">
        <f>AF42*(1-(3/((4*X42)-9)))*SQRT(1-(2*(U42-1)*0.233)/(X42-2))</f>
        <v>0.96601151882087666</v>
      </c>
      <c r="AH42" s="8">
        <f>((Y42-Z42)/AE42)*(1-(3/((4*X42)-9)))</f>
        <v>0.12785581980340785</v>
      </c>
      <c r="AI42" s="8">
        <f t="shared" si="3"/>
        <v>0.43492953524842753</v>
      </c>
      <c r="AJ42" s="8">
        <f>((AA42-Y42)/AC42)*(1-(3/((4*X42)-9)))</f>
        <v>1.0444578903391246</v>
      </c>
      <c r="AK42" s="8">
        <f>((AB42-Z42)/AD42)*(1-(3/((4*X42)-9)))</f>
        <v>0.24353876739562613</v>
      </c>
      <c r="AL42" s="8">
        <f>4*(1+(AG42^2)/8)/AM42</f>
        <v>23.827822295440235</v>
      </c>
      <c r="AM42" s="8">
        <f>((1/V42)*((V42-1)/(V42-3))*((((AJ42^2)/2)*(V42/(V42-1)))+1)+(1/W42)*((W42-1)/(W42-3))*((((AK42^2)/2)*(W42/(W42-1)))+1))*(1+(U42-1)*0.233)</f>
        <v>0.18745267913560229</v>
      </c>
      <c r="AN42" s="1" t="s">
        <v>421</v>
      </c>
    </row>
    <row r="43" spans="1:40" x14ac:dyDescent="0.2">
      <c r="A43" s="1">
        <v>42</v>
      </c>
      <c r="B43" s="1">
        <v>9</v>
      </c>
      <c r="C43" s="1" t="s">
        <v>57</v>
      </c>
      <c r="D43" s="5" t="s">
        <v>126</v>
      </c>
      <c r="E43" s="5" t="s">
        <v>479</v>
      </c>
      <c r="F43" s="1" t="s">
        <v>384</v>
      </c>
      <c r="G43" s="1" t="s">
        <v>7</v>
      </c>
      <c r="H43" s="1" t="s">
        <v>30</v>
      </c>
      <c r="I43" s="1" t="s">
        <v>217</v>
      </c>
      <c r="J43" s="1" t="s">
        <v>59</v>
      </c>
      <c r="K43" s="1" t="s">
        <v>235</v>
      </c>
      <c r="L43" s="1" t="s">
        <v>58</v>
      </c>
      <c r="M43" s="1" t="s">
        <v>19</v>
      </c>
      <c r="N43" s="1" t="s">
        <v>20</v>
      </c>
      <c r="O43" s="1" t="s">
        <v>60</v>
      </c>
      <c r="P43" s="1">
        <v>1</v>
      </c>
      <c r="Q43" s="1" t="s">
        <v>7</v>
      </c>
      <c r="R43" s="1" t="s">
        <v>7</v>
      </c>
      <c r="S43" s="1" t="s">
        <v>7</v>
      </c>
      <c r="T43" s="3">
        <v>8</v>
      </c>
      <c r="U43" s="14">
        <f t="shared" si="6"/>
        <v>16</v>
      </c>
      <c r="V43" s="1">
        <v>64</v>
      </c>
      <c r="W43" s="1">
        <v>64</v>
      </c>
      <c r="X43" s="1">
        <f t="shared" si="0"/>
        <v>128</v>
      </c>
      <c r="Y43" s="7">
        <v>7.06</v>
      </c>
      <c r="Z43" s="7">
        <v>7.14</v>
      </c>
      <c r="AA43" s="7">
        <v>7.5</v>
      </c>
      <c r="AB43" s="7">
        <v>7.89</v>
      </c>
      <c r="AC43" s="7">
        <v>4.49</v>
      </c>
      <c r="AD43" s="7">
        <v>4.4800000000000004</v>
      </c>
      <c r="AE43" s="7">
        <f t="shared" si="1"/>
        <v>4.4850027870671392</v>
      </c>
      <c r="AF43" s="8">
        <f t="shared" si="2"/>
        <v>-6.9119243558534493E-2</v>
      </c>
      <c r="AG43" s="8">
        <f>AF43*(1-(3/((4*X43)-9)))*SQRT(1-(2*(U43-1)*0.233)/(X43-2))</f>
        <v>-6.6774008932593429E-2</v>
      </c>
      <c r="AH43" s="8">
        <f>((Y43-Z43)/AE43)*(1-(3/((4*X43)-9)))</f>
        <v>-1.7730839109481086E-2</v>
      </c>
      <c r="AI43" s="8">
        <f t="shared" si="3"/>
        <v>-3.3368411894084592E-2</v>
      </c>
      <c r="AJ43" s="8">
        <f>((AA43-Y43)/AC43)*(1-(3/((4*X43)-9)))</f>
        <v>9.7411079181924126E-2</v>
      </c>
      <c r="AK43" s="8">
        <f>((AB43-Z43)/AD43)*(1-(3/((4*X43)-9)))</f>
        <v>0.16641224084067024</v>
      </c>
      <c r="AL43" s="8">
        <f>4*(1+(AG43^2)/8)/AM43</f>
        <v>27.329376770267547</v>
      </c>
      <c r="AM43" s="8">
        <f>((1/V43)*((V43-1)/(V43-3))*((((AJ43^2)/2)*(V43/(V43-1)))+1)+(1/W43)*((W43-1)/(W43-3))*((((AK43^2)/2)*(W43/(W43-1)))+1))*(1+(U43-1)*0.233)</f>
        <v>0.14644422438819063</v>
      </c>
      <c r="AN43" s="1" t="s">
        <v>421</v>
      </c>
    </row>
    <row r="44" spans="1:40" x14ac:dyDescent="0.2">
      <c r="A44" s="1">
        <v>43</v>
      </c>
      <c r="B44" s="1">
        <v>10</v>
      </c>
      <c r="C44" s="1" t="s">
        <v>61</v>
      </c>
      <c r="D44" s="5" t="s">
        <v>126</v>
      </c>
      <c r="E44" s="5" t="s">
        <v>479</v>
      </c>
      <c r="F44" s="1" t="s">
        <v>104</v>
      </c>
      <c r="G44" s="1" t="s">
        <v>7</v>
      </c>
      <c r="H44" s="1" t="s">
        <v>30</v>
      </c>
      <c r="I44" s="1" t="s">
        <v>217</v>
      </c>
      <c r="J44" s="1" t="s">
        <v>106</v>
      </c>
      <c r="K44" s="5" t="s">
        <v>494</v>
      </c>
      <c r="L44" s="1" t="s">
        <v>23</v>
      </c>
      <c r="M44" s="1" t="s">
        <v>19</v>
      </c>
      <c r="N44" s="1" t="s">
        <v>20</v>
      </c>
      <c r="O44" s="1" t="s">
        <v>62</v>
      </c>
      <c r="P44" s="1">
        <v>33</v>
      </c>
      <c r="Q44" s="1" t="s">
        <v>7</v>
      </c>
      <c r="R44" s="1" t="s">
        <v>7</v>
      </c>
      <c r="S44" s="1" t="s">
        <v>213</v>
      </c>
      <c r="T44" s="1">
        <v>4</v>
      </c>
      <c r="U44" s="14">
        <f t="shared" si="6"/>
        <v>15.5</v>
      </c>
      <c r="V44" s="1">
        <v>38</v>
      </c>
      <c r="W44" s="1">
        <v>24</v>
      </c>
      <c r="X44" s="1">
        <f t="shared" si="0"/>
        <v>62</v>
      </c>
      <c r="Y44" s="7">
        <v>11</v>
      </c>
      <c r="Z44" s="7">
        <v>11.54</v>
      </c>
      <c r="AA44" s="7">
        <v>13.34</v>
      </c>
      <c r="AB44" s="7">
        <v>11.91</v>
      </c>
      <c r="AC44" s="7">
        <v>2.54</v>
      </c>
      <c r="AD44" s="7">
        <v>3.59</v>
      </c>
      <c r="AE44" s="7">
        <f t="shared" si="1"/>
        <v>2.9864569308798008</v>
      </c>
      <c r="AF44" s="8">
        <f t="shared" si="2"/>
        <v>0.6596445371872961</v>
      </c>
      <c r="AG44" s="8">
        <f>AF44*(1-(3/((4*X44)-9)))*SQRT(1-(2*(U44-1)*0.233)/(X44-2))</f>
        <v>0.61359202455244233</v>
      </c>
      <c r="AH44" s="8">
        <f>((Y44-Z44)/AE44)*(1-(3/((4*X44)-9)))</f>
        <v>-0.17854660879542283</v>
      </c>
      <c r="AI44" s="8">
        <f t="shared" si="3"/>
        <v>0.29330298246812964</v>
      </c>
      <c r="AJ44" s="8">
        <f>((AA44-Y44)/AC44)*(1-(3/((4*X44)-9)))</f>
        <v>0.90969591144203199</v>
      </c>
      <c r="AK44" s="8">
        <f>((AB44-Z44)/AD44)*(1-(3/((4*X44)-9)))</f>
        <v>0.10177037563664787</v>
      </c>
      <c r="AL44" s="8">
        <f>4*(1+(AG44^2)/8)/AM44</f>
        <v>11.184671404862858</v>
      </c>
      <c r="AM44" s="8">
        <f>((1/V44)*((V44-1)/(V44-3))*((((AJ44^2)/2)*(V44/(V44-1)))+1)+(1/W44)*((W44-1)/(W44-3))*((((AK44^2)/2)*(W44/(W44-1)))+1))*(1+(U44-1)*0.233)</f>
        <v>0.37446317685079433</v>
      </c>
      <c r="AN44" s="1" t="s">
        <v>422</v>
      </c>
    </row>
    <row r="45" spans="1:40" x14ac:dyDescent="0.2">
      <c r="A45" s="1">
        <v>44</v>
      </c>
      <c r="B45" s="1">
        <v>10</v>
      </c>
      <c r="C45" s="1" t="s">
        <v>61</v>
      </c>
      <c r="D45" s="1" t="s">
        <v>26</v>
      </c>
      <c r="E45" s="1" t="s">
        <v>480</v>
      </c>
      <c r="F45" s="1" t="s">
        <v>385</v>
      </c>
      <c r="G45" s="1" t="s">
        <v>7</v>
      </c>
      <c r="H45" s="1" t="s">
        <v>30</v>
      </c>
      <c r="I45" s="1" t="s">
        <v>217</v>
      </c>
      <c r="J45" s="1" t="s">
        <v>106</v>
      </c>
      <c r="K45" s="5" t="s">
        <v>494</v>
      </c>
      <c r="L45" s="1" t="s">
        <v>23</v>
      </c>
      <c r="M45" s="1" t="s">
        <v>19</v>
      </c>
      <c r="N45" s="1" t="s">
        <v>20</v>
      </c>
      <c r="O45" s="1" t="s">
        <v>62</v>
      </c>
      <c r="P45" s="1">
        <v>33</v>
      </c>
      <c r="Q45" s="1" t="s">
        <v>7</v>
      </c>
      <c r="R45" s="1" t="s">
        <v>7</v>
      </c>
      <c r="S45" s="1" t="s">
        <v>213</v>
      </c>
      <c r="T45" s="1">
        <v>4</v>
      </c>
      <c r="U45" s="14">
        <f t="shared" si="6"/>
        <v>15.5</v>
      </c>
      <c r="V45" s="1">
        <v>38</v>
      </c>
      <c r="W45" s="1">
        <v>24</v>
      </c>
      <c r="X45" s="1">
        <f t="shared" si="0"/>
        <v>62</v>
      </c>
      <c r="Y45" s="7">
        <v>5</v>
      </c>
      <c r="Z45" s="7">
        <v>4.46</v>
      </c>
      <c r="AA45" s="7">
        <v>5.74</v>
      </c>
      <c r="AB45" s="7">
        <v>6.29</v>
      </c>
      <c r="AC45" s="7">
        <v>1.71</v>
      </c>
      <c r="AD45" s="7">
        <v>1.59</v>
      </c>
      <c r="AE45" s="7">
        <f t="shared" si="1"/>
        <v>1.6650225223701931</v>
      </c>
      <c r="AF45" s="8">
        <f t="shared" si="2"/>
        <v>-0.65464579929427191</v>
      </c>
      <c r="AG45" s="8">
        <f>AF45*(1-(3/((4*X45)-9)))*SQRT(1-(2*(U45-1)*0.233)/(X45-2))</f>
        <v>-0.60894226922047812</v>
      </c>
      <c r="AH45" s="8">
        <f>((Y45-Z45)/AE45)*(1-(3/((4*X45)-9)))</f>
        <v>0.32024897570942396</v>
      </c>
      <c r="AI45" s="8">
        <f t="shared" si="3"/>
        <v>-0.29126957568171874</v>
      </c>
      <c r="AJ45" s="8">
        <f>((AA45-Y45)/AC45)*(1-(3/((4*X45)-9)))</f>
        <v>0.42731654799481283</v>
      </c>
      <c r="AK45" s="8">
        <f>((AB45-Z45)/AD45)*(1-(3/((4*X45)-9)))</f>
        <v>1.1364964079892634</v>
      </c>
      <c r="AL45" s="8">
        <f>4*(1+(AG45^2)/8)/AM45</f>
        <v>8.94902892136699</v>
      </c>
      <c r="AM45" s="8">
        <f>((1/V45)*((V45-1)/(V45-3))*((((AJ45^2)/2)*(V45/(V45-1)))+1)+(1/W45)*((W45-1)/(W45-3))*((((AK45^2)/2)*(W45/(W45-1)))+1))*(1+(U45-1)*0.233)</f>
        <v>0.46769380012042239</v>
      </c>
      <c r="AN45" s="1" t="s">
        <v>422</v>
      </c>
    </row>
    <row r="46" spans="1:40" x14ac:dyDescent="0.2">
      <c r="A46" s="1">
        <v>45</v>
      </c>
      <c r="B46" s="1">
        <v>11</v>
      </c>
      <c r="C46" s="1" t="s">
        <v>64</v>
      </c>
      <c r="D46" s="1" t="s">
        <v>476</v>
      </c>
      <c r="E46" s="1" t="s">
        <v>479</v>
      </c>
      <c r="F46" s="1" t="s">
        <v>65</v>
      </c>
      <c r="G46" s="1" t="s">
        <v>213</v>
      </c>
      <c r="H46" s="1" t="s">
        <v>30</v>
      </c>
      <c r="I46" s="1" t="s">
        <v>63</v>
      </c>
      <c r="J46" s="1" t="s">
        <v>107</v>
      </c>
      <c r="K46" s="5" t="s">
        <v>494</v>
      </c>
      <c r="L46" s="1" t="s">
        <v>23</v>
      </c>
      <c r="N46" s="1" t="s">
        <v>359</v>
      </c>
      <c r="O46" s="1" t="s">
        <v>119</v>
      </c>
      <c r="P46" s="1">
        <v>10</v>
      </c>
      <c r="Q46" s="1" t="s">
        <v>7</v>
      </c>
      <c r="R46" s="1" t="s">
        <v>7</v>
      </c>
      <c r="S46" s="1" t="s">
        <v>213</v>
      </c>
      <c r="T46" s="1">
        <v>8</v>
      </c>
      <c r="U46" s="14">
        <f t="shared" si="6"/>
        <v>11</v>
      </c>
      <c r="V46" s="1">
        <v>47</v>
      </c>
      <c r="W46" s="1">
        <v>41</v>
      </c>
      <c r="X46" s="1">
        <f t="shared" si="0"/>
        <v>88</v>
      </c>
      <c r="Y46" s="7">
        <v>4.0999999999999996</v>
      </c>
      <c r="Z46" s="7">
        <v>5.3</v>
      </c>
      <c r="AA46" s="7">
        <v>5.6</v>
      </c>
      <c r="AB46" s="7">
        <v>5.4</v>
      </c>
      <c r="AC46" s="7">
        <v>3.35</v>
      </c>
      <c r="AD46" s="7">
        <v>3.56</v>
      </c>
      <c r="AE46" s="7">
        <f t="shared" si="1"/>
        <v>3.449265172838722</v>
      </c>
      <c r="AF46" s="8">
        <f t="shared" si="2"/>
        <v>0.40588355195892606</v>
      </c>
      <c r="AG46" s="8">
        <f>AF46*(1-(3/((4*X46)-9)))*SQRT(1-(2*(U46-1)*0.233)/(X46-2))</f>
        <v>0.39128131351054912</v>
      </c>
      <c r="AH46" s="8">
        <f>((Y46-Z46)/AE46)*(1-(3/((4*X46)-9)))</f>
        <v>-0.3448573286114992</v>
      </c>
      <c r="AI46" s="8">
        <f t="shared" si="3"/>
        <v>0.19200072021496659</v>
      </c>
      <c r="AJ46" s="8">
        <f>((AA46-Y46)/AC46)*(1-(3/((4*X46)-9)))</f>
        <v>0.44384491536486664</v>
      </c>
      <c r="AK46" s="8">
        <f>((AB46-Z46)/AD46)*(1-(3/((4*X46)-9)))</f>
        <v>2.7844203491990845E-2</v>
      </c>
      <c r="AL46" s="8">
        <f>4*(1+(AG46^2)/8)/AM46</f>
        <v>24.402539637471353</v>
      </c>
      <c r="AM46" s="8">
        <f>((1/V46)*((V46-1)/(V46-3))*((((AJ46^2)/2)*(V46/(V46-1)))+1)+(1/W46)*((W46-1)/(W46-3))*((((AK46^2)/2)*(W46/(W46-1)))+1))*(1+(U46-1)*0.233)</f>
        <v>0.16705435555943191</v>
      </c>
      <c r="AN46" s="1" t="s">
        <v>401</v>
      </c>
    </row>
    <row r="47" spans="1:40" x14ac:dyDescent="0.2">
      <c r="A47" s="1">
        <v>46</v>
      </c>
      <c r="B47" s="1">
        <v>11</v>
      </c>
      <c r="C47" s="1" t="s">
        <v>64</v>
      </c>
      <c r="D47" s="1" t="s">
        <v>476</v>
      </c>
      <c r="E47" s="1" t="s">
        <v>479</v>
      </c>
      <c r="F47" s="1" t="s">
        <v>273</v>
      </c>
      <c r="G47" s="1" t="s">
        <v>213</v>
      </c>
      <c r="H47" s="1" t="s">
        <v>30</v>
      </c>
      <c r="I47" s="1" t="s">
        <v>63</v>
      </c>
      <c r="J47" s="1" t="s">
        <v>107</v>
      </c>
      <c r="K47" s="5" t="s">
        <v>494</v>
      </c>
      <c r="L47" s="1" t="s">
        <v>23</v>
      </c>
      <c r="N47" s="1" t="s">
        <v>359</v>
      </c>
      <c r="O47" s="1" t="s">
        <v>119</v>
      </c>
      <c r="P47" s="1">
        <v>10</v>
      </c>
      <c r="Q47" s="1" t="s">
        <v>7</v>
      </c>
      <c r="R47" s="1" t="s">
        <v>7</v>
      </c>
      <c r="S47" s="1" t="s">
        <v>213</v>
      </c>
      <c r="T47" s="1">
        <v>8</v>
      </c>
      <c r="U47" s="14">
        <f t="shared" si="6"/>
        <v>11</v>
      </c>
      <c r="V47" s="1">
        <v>47</v>
      </c>
      <c r="W47" s="1">
        <v>41</v>
      </c>
      <c r="X47" s="1">
        <f t="shared" si="0"/>
        <v>88</v>
      </c>
      <c r="Y47" s="7">
        <v>6.8</v>
      </c>
      <c r="Z47" s="7">
        <v>5.9</v>
      </c>
      <c r="AA47" s="7">
        <v>9.9</v>
      </c>
      <c r="AB47" s="7">
        <v>12.4</v>
      </c>
      <c r="AC47" s="7">
        <v>7.93</v>
      </c>
      <c r="AD47" s="7">
        <v>6.86</v>
      </c>
      <c r="AE47" s="7">
        <f t="shared" si="1"/>
        <v>7.4514626315131718</v>
      </c>
      <c r="AF47" s="8">
        <f t="shared" si="2"/>
        <v>-0.45628625789800947</v>
      </c>
      <c r="AG47" s="8">
        <f>AF47*(1-(3/((4*X47)-9)))*SQRT(1-(2*(U47-1)*0.233)/(X47-2))</f>
        <v>-0.43987071036870579</v>
      </c>
      <c r="AH47" s="8">
        <f>((Y47-Z47)/AE47)*(1-(3/((4*X47)-9)))</f>
        <v>0.11972525717440477</v>
      </c>
      <c r="AI47" s="8">
        <f t="shared" si="3"/>
        <v>-0.21480156111266854</v>
      </c>
      <c r="AJ47" s="8">
        <f>((AA47-Y47)/AC47)*(1-(3/((4*X47)-9)))</f>
        <v>0.38750142463759069</v>
      </c>
      <c r="AK47" s="8">
        <f>((AB47-Z47)/AD47)*(1-(3/((4*X47)-9)))</f>
        <v>0.93923450263070662</v>
      </c>
      <c r="AL47" s="8">
        <f>4*(1+(AG47^2)/8)/AM47</f>
        <v>20.091875678184525</v>
      </c>
      <c r="AM47" s="8">
        <f>((1/V47)*((V47-1)/(V47-3))*((((AJ47^2)/2)*(V47/(V47-1)))+1)+(1/W47)*((W47-1)/(W47-3))*((((AK47^2)/2)*(W47/(W47-1)))+1))*(1+(U47-1)*0.233)</f>
        <v>0.20390048129594596</v>
      </c>
      <c r="AN47" s="1" t="s">
        <v>401</v>
      </c>
    </row>
    <row r="48" spans="1:40" x14ac:dyDescent="0.2">
      <c r="A48" s="1">
        <v>47</v>
      </c>
      <c r="B48" s="1">
        <v>11</v>
      </c>
      <c r="C48" s="1" t="s">
        <v>64</v>
      </c>
      <c r="D48" s="5" t="s">
        <v>126</v>
      </c>
      <c r="E48" s="5" t="s">
        <v>479</v>
      </c>
      <c r="F48" s="1" t="s">
        <v>66</v>
      </c>
      <c r="G48" s="1" t="s">
        <v>213</v>
      </c>
      <c r="H48" s="1" t="s">
        <v>30</v>
      </c>
      <c r="I48" s="1" t="s">
        <v>63</v>
      </c>
      <c r="J48" s="1" t="s">
        <v>107</v>
      </c>
      <c r="K48" s="5" t="s">
        <v>494</v>
      </c>
      <c r="L48" s="1" t="s">
        <v>23</v>
      </c>
      <c r="N48" s="1" t="s">
        <v>359</v>
      </c>
      <c r="O48" s="1" t="s">
        <v>119</v>
      </c>
      <c r="P48" s="1">
        <v>10</v>
      </c>
      <c r="Q48" s="1" t="s">
        <v>7</v>
      </c>
      <c r="R48" s="1" t="s">
        <v>7</v>
      </c>
      <c r="S48" s="1" t="s">
        <v>213</v>
      </c>
      <c r="T48" s="1">
        <v>8</v>
      </c>
      <c r="U48" s="14">
        <f t="shared" si="6"/>
        <v>11</v>
      </c>
      <c r="V48" s="1">
        <v>47</v>
      </c>
      <c r="W48" s="1">
        <v>41</v>
      </c>
      <c r="X48" s="1">
        <f t="shared" si="0"/>
        <v>88</v>
      </c>
      <c r="Y48" s="7">
        <v>10.6</v>
      </c>
      <c r="Z48" s="7">
        <v>11.46</v>
      </c>
      <c r="AA48" s="7">
        <v>13.38</v>
      </c>
      <c r="AB48" s="7">
        <v>15</v>
      </c>
      <c r="AC48" s="7">
        <v>6.3</v>
      </c>
      <c r="AD48" s="7">
        <v>5.31</v>
      </c>
      <c r="AE48" s="7">
        <f t="shared" si="1"/>
        <v>5.8603754145958948</v>
      </c>
      <c r="AF48" s="8">
        <f t="shared" si="2"/>
        <v>-0.1296845246649449</v>
      </c>
      <c r="AG48" s="8">
        <f>AF48*(1-(3/((4*X48)-9)))*SQRT(1-(2*(U48-1)*0.233)/(X48-2))</f>
        <v>-0.12501893931889577</v>
      </c>
      <c r="AH48" s="8">
        <f>((Y48-Z48)/AE48)*(1-(3/((4*X48)-9)))</f>
        <v>-0.14546476527554875</v>
      </c>
      <c r="AI48" s="8">
        <f t="shared" si="3"/>
        <v>-6.2387700589716565E-2</v>
      </c>
      <c r="AJ48" s="8">
        <f>((AA48-Y48)/AC48)*(1-(3/((4*X48)-9)))</f>
        <v>0.43741033828497405</v>
      </c>
      <c r="AK48" s="8">
        <f>((AB48-Z48)/AD48)*(1-(3/((4*X48)-9)))</f>
        <v>0.66083576287657908</v>
      </c>
      <c r="AL48" s="8">
        <f>4*(1+(AG48^2)/8)/AM48</f>
        <v>21.55430599798418</v>
      </c>
      <c r="AM48" s="8">
        <f>((1/V48)*((V48-1)/(V48-3))*((((AJ48^2)/2)*(V48/(V48-1)))+1)+(1/W48)*((W48-1)/(W48-3))*((((AK48^2)/2)*(W48/(W48-1)))+1))*(1+(U48-1)*0.233)</f>
        <v>0.18594033451919226</v>
      </c>
      <c r="AN48" s="1" t="s">
        <v>401</v>
      </c>
    </row>
    <row r="49" spans="1:40" x14ac:dyDescent="0.2">
      <c r="A49" s="1">
        <v>48</v>
      </c>
      <c r="B49" s="1">
        <v>11</v>
      </c>
      <c r="C49" s="1" t="s">
        <v>64</v>
      </c>
      <c r="D49" s="1" t="s">
        <v>34</v>
      </c>
      <c r="E49" s="1" t="s">
        <v>480</v>
      </c>
      <c r="F49" s="1" t="s">
        <v>67</v>
      </c>
      <c r="G49" s="1" t="s">
        <v>213</v>
      </c>
      <c r="H49" s="1" t="s">
        <v>30</v>
      </c>
      <c r="I49" s="1" t="s">
        <v>63</v>
      </c>
      <c r="J49" s="1" t="s">
        <v>107</v>
      </c>
      <c r="K49" s="5" t="s">
        <v>494</v>
      </c>
      <c r="L49" s="1" t="s">
        <v>23</v>
      </c>
      <c r="N49" s="1" t="s">
        <v>359</v>
      </c>
      <c r="O49" s="1" t="s">
        <v>119</v>
      </c>
      <c r="P49" s="1">
        <v>10</v>
      </c>
      <c r="Q49" s="1" t="s">
        <v>7</v>
      </c>
      <c r="R49" s="1" t="s">
        <v>7</v>
      </c>
      <c r="S49" s="1" t="s">
        <v>213</v>
      </c>
      <c r="T49" s="1">
        <v>8</v>
      </c>
      <c r="U49" s="14">
        <f t="shared" si="6"/>
        <v>11</v>
      </c>
      <c r="V49" s="1">
        <v>47</v>
      </c>
      <c r="W49" s="1">
        <v>41</v>
      </c>
      <c r="X49" s="1">
        <f t="shared" si="0"/>
        <v>88</v>
      </c>
      <c r="Y49" s="7">
        <v>27.55</v>
      </c>
      <c r="Z49" s="7">
        <v>30</v>
      </c>
      <c r="AA49" s="7">
        <v>33.299999999999997</v>
      </c>
      <c r="AB49" s="7">
        <v>38.85</v>
      </c>
      <c r="AC49" s="7">
        <v>16.13</v>
      </c>
      <c r="AD49" s="7">
        <v>14.55</v>
      </c>
      <c r="AE49" s="7">
        <f t="shared" si="1"/>
        <v>15.415273836097121</v>
      </c>
      <c r="AF49" s="8">
        <f t="shared" si="2"/>
        <v>-0.20109924954695912</v>
      </c>
      <c r="AG49" s="8">
        <f>AF49*(1-(3/((4*X49)-9)))*SQRT(1-(2*(U49-1)*0.233)/(X49-2))</f>
        <v>-0.19386441783352348</v>
      </c>
      <c r="AH49" s="8">
        <f>((Y49-Z49)/AE49)*(1-(3/((4*X49)-9)))</f>
        <v>-0.15754319088932253</v>
      </c>
      <c r="AI49" s="8">
        <f t="shared" si="3"/>
        <v>-9.6480012611857027E-2</v>
      </c>
      <c r="AJ49" s="8">
        <f>((AA49-Y49)/AC49)*(1-(3/((4*X49)-9)))</f>
        <v>0.35336072255489726</v>
      </c>
      <c r="AK49" s="8">
        <f>((AB49-Z49)/AD49)*(1-(3/((4*X49)-9)))</f>
        <v>0.60292747437708527</v>
      </c>
      <c r="AL49" s="8">
        <f>4*(1+(AG49^2)/8)/AM49</f>
        <v>22.299522576418443</v>
      </c>
      <c r="AM49" s="8">
        <f>((1/V49)*((V49-1)/(V49-3))*((((AJ49^2)/2)*(V49/(V49-1)))+1)+(1/W49)*((W49-1)/(W49-3))*((((AK49^2)/2)*(W49/(W49-1)))+1))*(1+(U49-1)*0.233)</f>
        <v>0.18021873304591748</v>
      </c>
      <c r="AN49" s="1" t="s">
        <v>401</v>
      </c>
    </row>
    <row r="50" spans="1:40" x14ac:dyDescent="0.2">
      <c r="A50" s="1">
        <v>49</v>
      </c>
      <c r="B50" s="1">
        <v>12</v>
      </c>
      <c r="C50" s="1" t="s">
        <v>68</v>
      </c>
      <c r="D50" s="1" t="s">
        <v>34</v>
      </c>
      <c r="E50" s="1" t="s">
        <v>480</v>
      </c>
      <c r="F50" s="1" t="s">
        <v>35</v>
      </c>
      <c r="G50" s="1" t="s">
        <v>213</v>
      </c>
      <c r="H50" s="1" t="s">
        <v>30</v>
      </c>
      <c r="I50" s="1" t="s">
        <v>217</v>
      </c>
      <c r="J50" s="1" t="s">
        <v>71</v>
      </c>
      <c r="K50" s="1" t="s">
        <v>235</v>
      </c>
      <c r="L50" s="1" t="s">
        <v>37</v>
      </c>
      <c r="M50" s="1" t="s">
        <v>27</v>
      </c>
      <c r="N50" s="1" t="s">
        <v>360</v>
      </c>
      <c r="O50" s="1" t="s">
        <v>120</v>
      </c>
      <c r="P50" s="1">
        <v>8</v>
      </c>
      <c r="Q50" s="1" t="s">
        <v>213</v>
      </c>
      <c r="R50" s="1" t="s">
        <v>7</v>
      </c>
      <c r="S50" s="1" t="s">
        <v>7</v>
      </c>
      <c r="T50" s="1">
        <v>3</v>
      </c>
      <c r="U50" s="14">
        <f t="shared" si="6"/>
        <v>16.333333333333332</v>
      </c>
      <c r="V50" s="1">
        <v>26</v>
      </c>
      <c r="W50" s="1">
        <v>23</v>
      </c>
      <c r="X50" s="1">
        <f t="shared" si="0"/>
        <v>49</v>
      </c>
      <c r="Y50" s="7">
        <v>77.73</v>
      </c>
      <c r="Z50" s="7">
        <v>69.48</v>
      </c>
      <c r="AA50" s="7">
        <v>88.69</v>
      </c>
      <c r="AB50" s="7">
        <v>81.650000000000006</v>
      </c>
      <c r="AC50" s="7">
        <v>9.69</v>
      </c>
      <c r="AD50" s="7">
        <v>18.2</v>
      </c>
      <c r="AE50" s="7">
        <f t="shared" si="1"/>
        <v>14.317585155355321</v>
      </c>
      <c r="AF50" s="8">
        <f t="shared" si="2"/>
        <v>-8.4511458243181597E-2</v>
      </c>
      <c r="AG50" s="8">
        <f>AF50*(1-(3/((4*X50)-9)))*SQRT(1-(2*(U50-1)*0.233)/(X50-2))</f>
        <v>-7.6574200940861342E-2</v>
      </c>
      <c r="AH50" s="8">
        <f>((Y50-Z50)/AE50)*(1-(3/((4*X50)-9)))</f>
        <v>0.56697040532615384</v>
      </c>
      <c r="AI50" s="8">
        <f t="shared" si="3"/>
        <v>-3.8259068715751798E-2</v>
      </c>
      <c r="AJ50" s="8">
        <f>((AA50-Y50)/AC50)*(1-(3/((4*X50)-9)))</f>
        <v>1.1129175565525953</v>
      </c>
      <c r="AK50" s="8">
        <f>((AB50-Z50)/AD50)*(1-(3/((4*X50)-9)))</f>
        <v>0.6579538108949875</v>
      </c>
      <c r="AL50" s="8">
        <f>4*(1+(AG50^2)/8)/AM50</f>
        <v>6.8723590013734013</v>
      </c>
      <c r="AM50" s="8">
        <f>((1/V50)*((V50-1)/(V50-3))*((((AJ50^2)/2)*(V50/(V50-1)))+1)+(1/W50)*((W50-1)/(W50-3))*((((AK50^2)/2)*(W50/(W50-1)))+1))*(1+(U50-1)*0.233)</f>
        <v>0.58246837851819189</v>
      </c>
      <c r="AN50" s="1" t="s">
        <v>72</v>
      </c>
    </row>
    <row r="51" spans="1:40" x14ac:dyDescent="0.2">
      <c r="A51" s="1">
        <v>50</v>
      </c>
      <c r="B51" s="1">
        <v>12</v>
      </c>
      <c r="C51" s="1" t="s">
        <v>68</v>
      </c>
      <c r="D51" s="5" t="s">
        <v>126</v>
      </c>
      <c r="E51" s="5" t="s">
        <v>479</v>
      </c>
      <c r="F51" s="1" t="s">
        <v>69</v>
      </c>
      <c r="G51" s="1" t="s">
        <v>213</v>
      </c>
      <c r="H51" s="1" t="s">
        <v>30</v>
      </c>
      <c r="I51" s="1" t="s">
        <v>217</v>
      </c>
      <c r="J51" s="1" t="s">
        <v>71</v>
      </c>
      <c r="K51" s="1" t="s">
        <v>235</v>
      </c>
      <c r="L51" s="1" t="s">
        <v>37</v>
      </c>
      <c r="M51" s="1" t="s">
        <v>27</v>
      </c>
      <c r="N51" s="1" t="s">
        <v>360</v>
      </c>
      <c r="O51" s="1" t="s">
        <v>120</v>
      </c>
      <c r="P51" s="1">
        <v>8</v>
      </c>
      <c r="Q51" s="1" t="s">
        <v>213</v>
      </c>
      <c r="R51" s="1" t="s">
        <v>7</v>
      </c>
      <c r="S51" s="1" t="s">
        <v>7</v>
      </c>
      <c r="T51" s="1">
        <v>3</v>
      </c>
      <c r="U51" s="14">
        <f t="shared" si="6"/>
        <v>16.333333333333332</v>
      </c>
      <c r="V51" s="1">
        <v>26</v>
      </c>
      <c r="W51" s="1">
        <v>23</v>
      </c>
      <c r="X51" s="1">
        <f t="shared" si="0"/>
        <v>49</v>
      </c>
      <c r="Y51" s="7">
        <v>9.4600000000000009</v>
      </c>
      <c r="Z51" s="7">
        <v>5.61</v>
      </c>
      <c r="AA51" s="7">
        <v>9.69</v>
      </c>
      <c r="AB51" s="7">
        <v>8.91</v>
      </c>
      <c r="AC51" s="7">
        <v>1.45</v>
      </c>
      <c r="AD51" s="7">
        <v>14.2</v>
      </c>
      <c r="AE51" s="7">
        <f t="shared" si="1"/>
        <v>9.7725652678758621</v>
      </c>
      <c r="AF51" s="8">
        <f t="shared" si="2"/>
        <v>-0.31414474253670427</v>
      </c>
      <c r="AG51" s="8">
        <f>AF51*(1-(3/((4*X51)-9)))*SQRT(1-(2*(U51-1)*0.233)/(X51-2))</f>
        <v>-0.28464048709586121</v>
      </c>
      <c r="AH51" s="8">
        <f>((Y51-Z51)/AE51)*(1-(3/((4*X51)-9)))</f>
        <v>0.38763980493128475</v>
      </c>
      <c r="AI51" s="8">
        <f t="shared" si="3"/>
        <v>-0.14090042444037901</v>
      </c>
      <c r="AJ51" s="8">
        <f>((AA51-Y51)/AC51)*(1-(3/((4*X51)-9)))</f>
        <v>0.15607597270883183</v>
      </c>
      <c r="AK51" s="8">
        <f>((AB51-Z51)/AD51)*(1-(3/((4*X51)-9)))</f>
        <v>0.22866611433305717</v>
      </c>
      <c r="AL51" s="8">
        <f>4*(1+(AG51^2)/8)/AM51</f>
        <v>9.6603605559279142</v>
      </c>
      <c r="AM51" s="8">
        <f>((1/V51)*((V51-1)/(V51-3))*((((AJ51^2)/2)*(V51/(V51-1)))+1)+(1/W51)*((W51-1)/(W51-3))*((((AK51^2)/2)*(W51/(W51-1)))+1))*(1+(U51-1)*0.233)</f>
        <v>0.41825665616255858</v>
      </c>
      <c r="AN51" s="1" t="s">
        <v>72</v>
      </c>
    </row>
    <row r="52" spans="1:40" x14ac:dyDescent="0.2">
      <c r="A52" s="1">
        <v>51</v>
      </c>
      <c r="B52" s="1">
        <v>12</v>
      </c>
      <c r="C52" s="1" t="s">
        <v>68</v>
      </c>
      <c r="D52" s="5" t="s">
        <v>126</v>
      </c>
      <c r="E52" s="5" t="s">
        <v>479</v>
      </c>
      <c r="F52" s="1" t="s">
        <v>70</v>
      </c>
      <c r="G52" s="1" t="s">
        <v>7</v>
      </c>
      <c r="H52" s="1" t="s">
        <v>30</v>
      </c>
      <c r="I52" s="1" t="s">
        <v>217</v>
      </c>
      <c r="J52" s="1" t="s">
        <v>71</v>
      </c>
      <c r="K52" s="1" t="s">
        <v>235</v>
      </c>
      <c r="L52" s="1" t="s">
        <v>37</v>
      </c>
      <c r="M52" s="1" t="s">
        <v>27</v>
      </c>
      <c r="N52" s="1" t="s">
        <v>360</v>
      </c>
      <c r="O52" s="1" t="s">
        <v>120</v>
      </c>
      <c r="P52" s="1">
        <v>8</v>
      </c>
      <c r="Q52" s="1" t="s">
        <v>213</v>
      </c>
      <c r="R52" s="1" t="s">
        <v>7</v>
      </c>
      <c r="S52" s="1" t="s">
        <v>7</v>
      </c>
      <c r="T52" s="1">
        <v>3</v>
      </c>
      <c r="U52" s="14">
        <f t="shared" si="6"/>
        <v>16.333333333333332</v>
      </c>
      <c r="V52" s="1">
        <v>26</v>
      </c>
      <c r="W52" s="1">
        <v>23</v>
      </c>
      <c r="X52" s="1">
        <f t="shared" si="0"/>
        <v>49</v>
      </c>
      <c r="Y52" s="7">
        <v>4.3099999999999996</v>
      </c>
      <c r="Z52" s="7">
        <v>2.52</v>
      </c>
      <c r="AA52" s="7">
        <v>9</v>
      </c>
      <c r="AB52" s="7">
        <v>6.3</v>
      </c>
      <c r="AC52" s="7">
        <v>4.4000000000000004</v>
      </c>
      <c r="AD52" s="7">
        <v>3.41</v>
      </c>
      <c r="AE52" s="7">
        <f t="shared" si="1"/>
        <v>3.9674693150618632</v>
      </c>
      <c r="AF52" s="8">
        <f t="shared" si="2"/>
        <v>0.22936535300861208</v>
      </c>
      <c r="AG52" s="8">
        <f>AF52*(1-(3/((4*X52)-9)))*SQRT(1-(2*(U52-1)*0.233)/(X52-2))</f>
        <v>0.20782351878977406</v>
      </c>
      <c r="AH52" s="8">
        <f>((Y52-Z52)/AE52)*(1-(3/((4*X52)-9)))</f>
        <v>0.44393120213266973</v>
      </c>
      <c r="AI52" s="8">
        <f t="shared" si="3"/>
        <v>0.10335526042514673</v>
      </c>
      <c r="AJ52" s="8">
        <f>((AA52-Y52)/AC52)*(1-(3/((4*X52)-9)))</f>
        <v>1.0488089450656297</v>
      </c>
      <c r="AK52" s="8">
        <f>((AB52-Z52)/AD52)*(1-(3/((4*X52)-9)))</f>
        <v>1.0907209057976697</v>
      </c>
      <c r="AL52" s="8">
        <f>4*(1+(AG52^2)/8)/AM52</f>
        <v>6.1379332505141919</v>
      </c>
      <c r="AM52" s="8">
        <f>((1/V52)*((V52-1)/(V52-3))*((((AJ52^2)/2)*(V52/(V52-1)))+1)+(1/W52)*((W52-1)/(W52-3))*((((AK52^2)/2)*(W52/(W52-1)))+1))*(1+(U52-1)*0.233)</f>
        <v>0.65520349331661132</v>
      </c>
      <c r="AN52" s="1" t="s">
        <v>72</v>
      </c>
    </row>
    <row r="53" spans="1:40" x14ac:dyDescent="0.2">
      <c r="A53" s="1">
        <v>52</v>
      </c>
      <c r="B53" s="1">
        <v>12</v>
      </c>
      <c r="C53" s="1" t="s">
        <v>68</v>
      </c>
      <c r="D53" s="5" t="s">
        <v>126</v>
      </c>
      <c r="E53" s="5" t="s">
        <v>479</v>
      </c>
      <c r="F53" s="1" t="s">
        <v>386</v>
      </c>
      <c r="G53" s="5" t="s">
        <v>7</v>
      </c>
      <c r="H53" s="1" t="s">
        <v>30</v>
      </c>
      <c r="I53" s="1" t="s">
        <v>217</v>
      </c>
      <c r="J53" s="1" t="s">
        <v>71</v>
      </c>
      <c r="K53" s="1" t="s">
        <v>235</v>
      </c>
      <c r="L53" s="1" t="s">
        <v>37</v>
      </c>
      <c r="M53" s="1" t="s">
        <v>27</v>
      </c>
      <c r="N53" s="1" t="s">
        <v>360</v>
      </c>
      <c r="O53" s="1" t="s">
        <v>120</v>
      </c>
      <c r="P53" s="1">
        <v>8</v>
      </c>
      <c r="Q53" s="1" t="s">
        <v>213</v>
      </c>
      <c r="R53" s="1" t="s">
        <v>7</v>
      </c>
      <c r="S53" s="1" t="s">
        <v>7</v>
      </c>
      <c r="T53" s="1">
        <v>3</v>
      </c>
      <c r="U53" s="14">
        <f t="shared" si="6"/>
        <v>16.333333333333332</v>
      </c>
      <c r="V53" s="1">
        <v>26</v>
      </c>
      <c r="W53" s="1">
        <v>23</v>
      </c>
      <c r="X53" s="1">
        <f t="shared" si="0"/>
        <v>49</v>
      </c>
      <c r="Y53" s="7">
        <v>8.6199999999999992</v>
      </c>
      <c r="Z53" s="7">
        <v>6.83</v>
      </c>
      <c r="AA53" s="7">
        <v>9.31</v>
      </c>
      <c r="AB53" s="7">
        <v>8.26</v>
      </c>
      <c r="AC53" s="7">
        <v>2.12</v>
      </c>
      <c r="AD53" s="7">
        <v>3.26</v>
      </c>
      <c r="AE53" s="7">
        <f t="shared" si="1"/>
        <v>2.7139011725683906</v>
      </c>
      <c r="AF53" s="8">
        <f t="shared" si="2"/>
        <v>-0.27267020902595168</v>
      </c>
      <c r="AG53" s="8">
        <f>AF53*(1-(3/((4*X53)-9)))*SQRT(1-(2*(U53-1)*0.233)/(X53-2))</f>
        <v>-0.24706121288854288</v>
      </c>
      <c r="AH53" s="8">
        <f>((Y53-Z53)/AE53)*(1-(3/((4*X53)-9)))</f>
        <v>0.64898583642713981</v>
      </c>
      <c r="AI53" s="8">
        <f t="shared" si="3"/>
        <v>-0.12259873132607804</v>
      </c>
      <c r="AJ53" s="8">
        <f>((AA53-Y53)/AC53)*(1-(3/((4*X53)-9)))</f>
        <v>0.32025022702048289</v>
      </c>
      <c r="AK53" s="8">
        <f>((AB53-Z53)/AD53)*(1-(3/((4*X53)-9)))</f>
        <v>0.43161313605196677</v>
      </c>
      <c r="AL53" s="8">
        <f>4*(1+(AG53^2)/8)/AM53</f>
        <v>9.1322758877126642</v>
      </c>
      <c r="AM53" s="8">
        <f>((1/V53)*((V53-1)/(V53-3))*((((AJ53^2)/2)*(V53/(V53-1)))+1)+(1/W53)*((W53-1)/(W53-3))*((((AK53^2)/2)*(W53/(W53-1)))+1))*(1+(U53-1)*0.233)</f>
        <v>0.44134886757856068</v>
      </c>
      <c r="AN53" s="1" t="s">
        <v>72</v>
      </c>
    </row>
    <row r="54" spans="1:40" x14ac:dyDescent="0.2">
      <c r="A54" s="1">
        <v>53</v>
      </c>
      <c r="B54" s="1">
        <v>12</v>
      </c>
      <c r="C54" s="1" t="s">
        <v>68</v>
      </c>
      <c r="D54" s="1" t="s">
        <v>476</v>
      </c>
      <c r="E54" s="1" t="s">
        <v>479</v>
      </c>
      <c r="F54" s="1" t="s">
        <v>54</v>
      </c>
      <c r="G54" s="1" t="s">
        <v>213</v>
      </c>
      <c r="H54" s="1" t="s">
        <v>30</v>
      </c>
      <c r="I54" s="1" t="s">
        <v>217</v>
      </c>
      <c r="J54" s="1" t="s">
        <v>71</v>
      </c>
      <c r="K54" s="1" t="s">
        <v>235</v>
      </c>
      <c r="L54" s="1" t="s">
        <v>37</v>
      </c>
      <c r="M54" s="1" t="s">
        <v>27</v>
      </c>
      <c r="N54" s="1" t="s">
        <v>360</v>
      </c>
      <c r="O54" s="1" t="s">
        <v>120</v>
      </c>
      <c r="P54" s="1">
        <v>8</v>
      </c>
      <c r="Q54" s="1" t="s">
        <v>213</v>
      </c>
      <c r="R54" s="1" t="s">
        <v>7</v>
      </c>
      <c r="S54" s="1" t="s">
        <v>7</v>
      </c>
      <c r="T54" s="1">
        <v>3</v>
      </c>
      <c r="U54" s="14">
        <f t="shared" si="6"/>
        <v>16.333333333333332</v>
      </c>
      <c r="V54" s="1">
        <v>26</v>
      </c>
      <c r="W54" s="1">
        <v>23</v>
      </c>
      <c r="X54" s="1">
        <f t="shared" si="0"/>
        <v>49</v>
      </c>
      <c r="Y54" s="7">
        <v>13.46</v>
      </c>
      <c r="Z54" s="7">
        <v>9.8699999999999992</v>
      </c>
      <c r="AA54" s="7">
        <v>17.04</v>
      </c>
      <c r="AB54" s="7">
        <v>14.52</v>
      </c>
      <c r="AC54" s="7">
        <v>2.86</v>
      </c>
      <c r="AD54" s="7">
        <v>13.2</v>
      </c>
      <c r="AE54" s="7">
        <f t="shared" si="1"/>
        <v>9.268764750493995</v>
      </c>
      <c r="AF54" s="8">
        <f t="shared" si="2"/>
        <v>-0.11544148856976595</v>
      </c>
      <c r="AG54" s="8">
        <f>AF54*(1-(3/((4*X54)-9)))*SQRT(1-(2*(U54-1)*0.233)/(X54-2))</f>
        <v>-0.10459930435961452</v>
      </c>
      <c r="AH54" s="8">
        <f>((Y54-Z54)/AE54)*(1-(3/((4*X54)-9)))</f>
        <v>0.38110864955592227</v>
      </c>
      <c r="AI54" s="8">
        <f t="shared" si="3"/>
        <v>-5.2228272171868373E-2</v>
      </c>
      <c r="AJ54" s="8">
        <f>((AA54-Y54)/AC54)*(1-(3/((4*X54)-9)))</f>
        <v>1.2316667289929317</v>
      </c>
      <c r="AK54" s="8">
        <f>((AB54-Z54)/AD54)*(1-(3/((4*X54)-9)))</f>
        <v>0.34662129314535733</v>
      </c>
      <c r="AL54" s="8">
        <f>4*(1+(AG54^2)/8)/AM54</f>
        <v>6.9734170503050548</v>
      </c>
      <c r="AM54" s="8">
        <f>((1/V54)*((V54-1)/(V54-3))*((((AJ54^2)/2)*(V54/(V54-1)))+1)+(1/W54)*((W54-1)/(W54-3))*((((AK54^2)/2)*(W54/(W54-1)))+1))*(1+(U54-1)*0.233)</f>
        <v>0.57439136055415418</v>
      </c>
      <c r="AN54" s="1" t="s">
        <v>72</v>
      </c>
    </row>
    <row r="55" spans="1:40" x14ac:dyDescent="0.2">
      <c r="A55" s="1">
        <v>54</v>
      </c>
      <c r="B55" s="1">
        <v>13</v>
      </c>
      <c r="C55" s="1" t="s">
        <v>73</v>
      </c>
      <c r="D55" s="5" t="s">
        <v>126</v>
      </c>
      <c r="E55" s="5" t="s">
        <v>479</v>
      </c>
      <c r="F55" s="1" t="s">
        <v>387</v>
      </c>
      <c r="G55" s="1" t="s">
        <v>7</v>
      </c>
      <c r="H55" s="1" t="s">
        <v>30</v>
      </c>
      <c r="I55" s="1" t="s">
        <v>217</v>
      </c>
      <c r="J55" s="1" t="s">
        <v>108</v>
      </c>
      <c r="K55" s="1" t="s">
        <v>235</v>
      </c>
      <c r="L55" s="1" t="s">
        <v>23</v>
      </c>
      <c r="M55" s="1" t="s">
        <v>31</v>
      </c>
      <c r="N55" s="1" t="s">
        <v>20</v>
      </c>
      <c r="O55" s="1" t="s">
        <v>75</v>
      </c>
      <c r="Q55" s="1" t="s">
        <v>7</v>
      </c>
      <c r="R55" s="1" t="s">
        <v>7</v>
      </c>
      <c r="S55" s="1" t="s">
        <v>7</v>
      </c>
      <c r="T55" s="1">
        <v>12</v>
      </c>
      <c r="U55" s="14">
        <f t="shared" si="6"/>
        <v>5.333333333333333</v>
      </c>
      <c r="V55" s="1">
        <v>32</v>
      </c>
      <c r="W55" s="1">
        <v>32</v>
      </c>
      <c r="X55" s="1">
        <f t="shared" si="0"/>
        <v>64</v>
      </c>
      <c r="Y55" s="7">
        <v>90.04</v>
      </c>
      <c r="Z55" s="7">
        <v>85.61</v>
      </c>
      <c r="AA55" s="7">
        <v>97.33</v>
      </c>
      <c r="AB55" s="7">
        <v>87.63</v>
      </c>
      <c r="AC55" s="7">
        <v>8.3800000000000008</v>
      </c>
      <c r="AD55" s="7">
        <v>16.850000000000001</v>
      </c>
      <c r="AE55" s="7">
        <f t="shared" si="1"/>
        <v>13.306894829373231</v>
      </c>
      <c r="AF55" s="8">
        <f t="shared" si="2"/>
        <v>0.39603529355076589</v>
      </c>
      <c r="AG55" s="8">
        <f>AF55*(1-(3/((4*X55)-9)))*SQRT(1-(2*(U55-1)*0.233)/(X55-2))</f>
        <v>0.38480132902452291</v>
      </c>
      <c r="AH55" s="8">
        <f>((Y55-Z55)/AE55)*(1-(3/((4*X55)-9)))</f>
        <v>0.32886668062664293</v>
      </c>
      <c r="AI55" s="8">
        <f t="shared" si="3"/>
        <v>0.18893543463912937</v>
      </c>
      <c r="AJ55" s="8">
        <f>((AA55-Y55)/AC55)*(1-(3/((4*X55)-9)))</f>
        <v>0.85936246895925228</v>
      </c>
      <c r="AK55" s="8">
        <f>((AB55-Z55)/AD55)*(1-(3/((4*X55)-9)))</f>
        <v>0.11842525739136679</v>
      </c>
      <c r="AL55" s="8">
        <f>4*(1+(AG55^2)/8)/AM55</f>
        <v>25.408541580587716</v>
      </c>
      <c r="AM55" s="8">
        <f>((1/V55)*((V55-1)/(V55-3))*((((AJ55^2)/2)*(V55/(V55-1)))+1)+(1/W55)*((W55-1)/(W55-3))*((((AK55^2)/2)*(W55/(W55-1)))+1))*(1+(U55-1)*0.233)</f>
        <v>0.16034119937533561</v>
      </c>
      <c r="AN55" s="1" t="s">
        <v>423</v>
      </c>
    </row>
    <row r="56" spans="1:40" x14ac:dyDescent="0.2">
      <c r="A56" s="1">
        <v>55</v>
      </c>
      <c r="B56" s="1">
        <v>13</v>
      </c>
      <c r="C56" s="1" t="s">
        <v>73</v>
      </c>
      <c r="D56" s="5" t="s">
        <v>126</v>
      </c>
      <c r="E56" s="5" t="s">
        <v>479</v>
      </c>
      <c r="F56" s="1" t="s">
        <v>387</v>
      </c>
      <c r="G56" s="1" t="s">
        <v>7</v>
      </c>
      <c r="H56" s="1" t="s">
        <v>30</v>
      </c>
      <c r="I56" s="1" t="s">
        <v>217</v>
      </c>
      <c r="J56" s="1" t="s">
        <v>108</v>
      </c>
      <c r="K56" s="1" t="s">
        <v>235</v>
      </c>
      <c r="L56" s="1" t="s">
        <v>23</v>
      </c>
      <c r="M56" s="1" t="s">
        <v>31</v>
      </c>
      <c r="N56" s="1" t="s">
        <v>20</v>
      </c>
      <c r="O56" s="1" t="s">
        <v>75</v>
      </c>
      <c r="Q56" s="1" t="s">
        <v>7</v>
      </c>
      <c r="R56" s="1" t="s">
        <v>7</v>
      </c>
      <c r="S56" s="1" t="s">
        <v>7</v>
      </c>
      <c r="T56" s="1">
        <v>12</v>
      </c>
      <c r="U56" s="14">
        <f t="shared" si="6"/>
        <v>5.333333333333333</v>
      </c>
      <c r="V56" s="1">
        <v>32</v>
      </c>
      <c r="W56" s="1">
        <v>32</v>
      </c>
      <c r="X56" s="1">
        <f t="shared" si="0"/>
        <v>64</v>
      </c>
      <c r="Y56" s="7">
        <v>73.63</v>
      </c>
      <c r="Z56" s="7">
        <v>85.61</v>
      </c>
      <c r="AA56" s="7">
        <v>88.02</v>
      </c>
      <c r="AB56" s="7">
        <v>87.63</v>
      </c>
      <c r="AC56" s="7">
        <v>24.47</v>
      </c>
      <c r="AD56" s="7">
        <v>16.850000000000001</v>
      </c>
      <c r="AE56" s="7">
        <f t="shared" si="1"/>
        <v>21.008372140649069</v>
      </c>
      <c r="AF56" s="8">
        <f t="shared" si="2"/>
        <v>0.58881287503781932</v>
      </c>
      <c r="AG56" s="8">
        <f>AF56*(1-(3/((4*X56)-9)))*SQRT(1-(2*(U56-1)*0.233)/(X56-2))</f>
        <v>0.57211056830282092</v>
      </c>
      <c r="AH56" s="8">
        <f>((Y56-Z56)/AE56)*(1-(3/((4*X56)-9)))</f>
        <v>-0.56332274808798566</v>
      </c>
      <c r="AI56" s="8">
        <f t="shared" si="3"/>
        <v>0.27502421957183865</v>
      </c>
      <c r="AJ56" s="8">
        <f>((AA56-Y56)/AC56)*(1-(3/((4*X56)-9)))</f>
        <v>0.58092450641866689</v>
      </c>
      <c r="AK56" s="8">
        <f>((AB56-Z56)/AD56)*(1-(3/((4*X56)-9)))</f>
        <v>0.11842525739136679</v>
      </c>
      <c r="AL56" s="8">
        <f>4*(1+(AG56^2)/8)/AM56</f>
        <v>28.431389015300987</v>
      </c>
      <c r="AM56" s="8">
        <f>((1/V56)*((V56-1)/(V56-3))*((((AJ56^2)/2)*(V56/(V56-1)))+1)+(1/W56)*((W56-1)/(W56-3))*((((AK56^2)/2)*(W56/(W56-1)))+1))*(1+(U56-1)*0.233)</f>
        <v>0.14644572057106053</v>
      </c>
      <c r="AN56" s="1" t="s">
        <v>424</v>
      </c>
    </row>
    <row r="57" spans="1:40" x14ac:dyDescent="0.2">
      <c r="A57" s="1">
        <v>56</v>
      </c>
      <c r="B57" s="1">
        <v>13</v>
      </c>
      <c r="C57" s="1" t="s">
        <v>73</v>
      </c>
      <c r="D57" s="1" t="s">
        <v>476</v>
      </c>
      <c r="E57" s="1" t="s">
        <v>479</v>
      </c>
      <c r="F57" s="1" t="s">
        <v>74</v>
      </c>
      <c r="G57" s="1" t="s">
        <v>213</v>
      </c>
      <c r="H57" s="1" t="s">
        <v>30</v>
      </c>
      <c r="I57" s="1" t="s">
        <v>217</v>
      </c>
      <c r="J57" s="1" t="s">
        <v>108</v>
      </c>
      <c r="K57" s="1" t="s">
        <v>235</v>
      </c>
      <c r="L57" s="1" t="s">
        <v>23</v>
      </c>
      <c r="M57" s="1" t="s">
        <v>31</v>
      </c>
      <c r="N57" s="1" t="s">
        <v>20</v>
      </c>
      <c r="O57" s="1" t="s">
        <v>75</v>
      </c>
      <c r="Q57" s="1" t="s">
        <v>7</v>
      </c>
      <c r="R57" s="1" t="s">
        <v>7</v>
      </c>
      <c r="S57" s="1" t="s">
        <v>7</v>
      </c>
      <c r="T57" s="1">
        <v>12</v>
      </c>
      <c r="U57" s="14">
        <f t="shared" si="6"/>
        <v>5.333333333333333</v>
      </c>
      <c r="V57" s="1">
        <v>32</v>
      </c>
      <c r="W57" s="1">
        <v>32</v>
      </c>
      <c r="X57" s="1">
        <f t="shared" si="0"/>
        <v>64</v>
      </c>
      <c r="Y57" s="7">
        <v>67.77</v>
      </c>
      <c r="Z57" s="7">
        <v>59.38</v>
      </c>
      <c r="AA57" s="7">
        <v>92.19</v>
      </c>
      <c r="AB57" s="7">
        <v>59.18</v>
      </c>
      <c r="AC57" s="7">
        <v>14.03</v>
      </c>
      <c r="AD57" s="7">
        <v>18.98</v>
      </c>
      <c r="AE57" s="7">
        <f t="shared" si="1"/>
        <v>16.689537141574657</v>
      </c>
      <c r="AF57" s="8">
        <f t="shared" si="2"/>
        <v>1.4751757218401269</v>
      </c>
      <c r="AG57" s="8">
        <f>AF57*(1-(3/((4*X57)-9)))*SQRT(1-(2*(U57-1)*0.233)/(X57-2))</f>
        <v>1.4333307852928174</v>
      </c>
      <c r="AH57" s="8">
        <f>((Y57-Z57)/AE57)*(1-(3/((4*X57)-9)))</f>
        <v>0.49660437528526419</v>
      </c>
      <c r="AI57" s="8">
        <f t="shared" si="3"/>
        <v>0.58251825727181039</v>
      </c>
      <c r="AJ57" s="8">
        <f>((AA57-Y57)/AC57)*(1-(3/((4*X57)-9)))</f>
        <v>1.7194155958458019</v>
      </c>
      <c r="AK57" s="8">
        <f>((AB57-Z57)/AD57)*(1-(3/((4*X57)-9)))</f>
        <v>-1.0409423087588616E-2</v>
      </c>
      <c r="AL57" s="8">
        <f>4*(1+(AG57^2)/8)/AM57</f>
        <v>21.238105039861555</v>
      </c>
      <c r="AM57" s="8">
        <f>((1/V57)*((V57-1)/(V57-3))*((((AJ57^2)/2)*(V57/(V57-1)))+1)+(1/W57)*((W57-1)/(W57-3))*((((AK57^2)/2)*(W57/(W57-1)))+1))*(1+(U57-1)*0.233)</f>
        <v>0.23670749158639781</v>
      </c>
      <c r="AN57" s="1" t="s">
        <v>423</v>
      </c>
    </row>
    <row r="58" spans="1:40" x14ac:dyDescent="0.2">
      <c r="A58" s="1">
        <v>57</v>
      </c>
      <c r="B58" s="1">
        <v>13</v>
      </c>
      <c r="C58" s="1" t="s">
        <v>73</v>
      </c>
      <c r="D58" s="1" t="s">
        <v>476</v>
      </c>
      <c r="E58" s="1" t="s">
        <v>479</v>
      </c>
      <c r="F58" s="1" t="s">
        <v>74</v>
      </c>
      <c r="G58" s="1" t="s">
        <v>213</v>
      </c>
      <c r="H58" s="1" t="s">
        <v>30</v>
      </c>
      <c r="I58" s="1" t="s">
        <v>217</v>
      </c>
      <c r="J58" s="1" t="s">
        <v>108</v>
      </c>
      <c r="K58" s="1" t="s">
        <v>235</v>
      </c>
      <c r="L58" s="1" t="s">
        <v>23</v>
      </c>
      <c r="M58" s="1" t="s">
        <v>31</v>
      </c>
      <c r="N58" s="1" t="s">
        <v>20</v>
      </c>
      <c r="O58" s="1" t="s">
        <v>75</v>
      </c>
      <c r="Q58" s="1" t="s">
        <v>7</v>
      </c>
      <c r="R58" s="1" t="s">
        <v>7</v>
      </c>
      <c r="S58" s="1" t="s">
        <v>7</v>
      </c>
      <c r="T58" s="1">
        <v>12</v>
      </c>
      <c r="U58" s="14">
        <f t="shared" si="6"/>
        <v>5.333333333333333</v>
      </c>
      <c r="V58" s="1">
        <v>32</v>
      </c>
      <c r="W58" s="1">
        <v>32</v>
      </c>
      <c r="X58" s="1">
        <f t="shared" si="0"/>
        <v>64</v>
      </c>
      <c r="Y58" s="7">
        <v>40.82</v>
      </c>
      <c r="Z58" s="7">
        <v>59.38</v>
      </c>
      <c r="AA58" s="7">
        <v>52.73</v>
      </c>
      <c r="AB58" s="7">
        <v>59.18</v>
      </c>
      <c r="AC58" s="7">
        <v>20.2</v>
      </c>
      <c r="AD58" s="7">
        <v>18.98</v>
      </c>
      <c r="AE58" s="7">
        <f t="shared" si="1"/>
        <v>19.599494891450647</v>
      </c>
      <c r="AF58" s="8">
        <f t="shared" si="2"/>
        <v>0.61787306596775693</v>
      </c>
      <c r="AG58" s="8">
        <f>AF58*(1-(3/((4*X58)-9)))*SQRT(1-(2*(U58-1)*0.233)/(X58-2))</f>
        <v>0.60034643584706793</v>
      </c>
      <c r="AH58" s="8">
        <f>((Y58-Z58)/AE58)*(1-(3/((4*X58)-9)))</f>
        <v>-0.93546160247134835</v>
      </c>
      <c r="AI58" s="8">
        <f t="shared" si="3"/>
        <v>0.28750008814813111</v>
      </c>
      <c r="AJ58" s="8">
        <f>((AA58-Y58)/AC58)*(1-(3/((4*X58)-9)))</f>
        <v>0.58244277869082439</v>
      </c>
      <c r="AK58" s="8">
        <f>((AB58-Z58)/AD58)*(1-(3/((4*X58)-9)))</f>
        <v>-1.0409423087588616E-2</v>
      </c>
      <c r="AL58" s="8">
        <f>4*(1+(AG58^2)/8)/AM58</f>
        <v>28.626711367171016</v>
      </c>
      <c r="AM58" s="8">
        <f>((1/V58)*((V58-1)/(V58-3))*((((AJ58^2)/2)*(V58/(V58-1)))+1)+(1/W58)*((W58-1)/(W58-3))*((((AK58^2)/2)*(W58/(W58-1)))+1))*(1+(U58-1)*0.233)</f>
        <v>0.14602473430849564</v>
      </c>
      <c r="AN58" s="1" t="s">
        <v>424</v>
      </c>
    </row>
    <row r="59" spans="1:40" x14ac:dyDescent="0.2">
      <c r="A59" s="1">
        <v>58</v>
      </c>
      <c r="B59" s="1">
        <v>14</v>
      </c>
      <c r="C59" s="1" t="s">
        <v>33</v>
      </c>
      <c r="D59" s="1" t="s">
        <v>34</v>
      </c>
      <c r="E59" s="1" t="s">
        <v>480</v>
      </c>
      <c r="F59" s="1" t="s">
        <v>78</v>
      </c>
      <c r="G59" s="1" t="s">
        <v>7</v>
      </c>
      <c r="H59" s="5" t="s">
        <v>211</v>
      </c>
      <c r="I59" s="1" t="s">
        <v>217</v>
      </c>
      <c r="J59" s="1" t="s">
        <v>76</v>
      </c>
      <c r="K59" s="5" t="s">
        <v>494</v>
      </c>
      <c r="L59" s="1" t="s">
        <v>23</v>
      </c>
      <c r="M59" s="1" t="s">
        <v>19</v>
      </c>
      <c r="N59" s="1" t="s">
        <v>361</v>
      </c>
      <c r="O59" s="1" t="s">
        <v>77</v>
      </c>
      <c r="P59" s="1">
        <v>18</v>
      </c>
      <c r="Q59" s="1" t="s">
        <v>7</v>
      </c>
      <c r="R59" s="1" t="s">
        <v>7</v>
      </c>
      <c r="S59" s="1" t="s">
        <v>213</v>
      </c>
      <c r="T59" s="3">
        <v>8</v>
      </c>
      <c r="U59" s="14">
        <f t="shared" si="6"/>
        <v>15.5</v>
      </c>
      <c r="V59" s="1">
        <v>80</v>
      </c>
      <c r="W59" s="1">
        <v>44</v>
      </c>
      <c r="X59" s="1">
        <f t="shared" si="0"/>
        <v>124</v>
      </c>
      <c r="Y59" s="7">
        <v>5.35</v>
      </c>
      <c r="Z59" s="7">
        <v>4.83</v>
      </c>
      <c r="AA59" s="7">
        <v>55.5</v>
      </c>
      <c r="AB59" s="7">
        <v>9.6999999999999993</v>
      </c>
      <c r="AC59" s="7">
        <v>6.05</v>
      </c>
      <c r="AD59" s="7">
        <v>3.87</v>
      </c>
      <c r="AE59" s="7">
        <f t="shared" si="1"/>
        <v>5.3833411832320239</v>
      </c>
      <c r="AF59" s="8">
        <f t="shared" si="2"/>
        <v>8.4111332458432475</v>
      </c>
      <c r="AG59" s="8">
        <f>AF59*(1-(3/((4*X59)-9)))*SQRT(1-(2*(U59-1)*0.233)/(X59-2))</f>
        <v>8.124530543052165</v>
      </c>
      <c r="AH59" s="8">
        <f>((Y59-Z59)/AE59)*(1-(3/((4*X59)-9)))</f>
        <v>9.5999249720372187E-2</v>
      </c>
      <c r="AI59" s="8">
        <f t="shared" si="3"/>
        <v>0.97101167341249994</v>
      </c>
      <c r="AJ59" s="8">
        <f>((AA59-Y59)/AC59)*(1-(3/((4*X59)-9)))</f>
        <v>8.2381930184804926</v>
      </c>
      <c r="AK59" s="8">
        <f>((AB59-Z59)/AD59)*(1-(3/((4*X59)-9)))</f>
        <v>1.2506459948320412</v>
      </c>
      <c r="AL59" s="8">
        <f>4*(1+(AG59^2)/8)/AM59</f>
        <v>17.023961001389416</v>
      </c>
      <c r="AM59" s="8">
        <f>((1/V59)*((V59-1)/(V59-3))*((((AJ59^2)/2)*(V59/(V59-1)))+1)+(1/W59)*((W59-1)/(W59-3))*((((AK59^2)/2)*(W59/(W59-1)))+1))*(1+(U59-1)*0.233)</f>
        <v>2.1736420959536771</v>
      </c>
      <c r="AN59" s="1" t="s">
        <v>402</v>
      </c>
    </row>
    <row r="60" spans="1:40" ht="12" customHeight="1" x14ac:dyDescent="0.2">
      <c r="A60" s="1">
        <v>59</v>
      </c>
      <c r="B60" s="1">
        <v>14</v>
      </c>
      <c r="C60" s="1" t="s">
        <v>33</v>
      </c>
      <c r="D60" s="1" t="s">
        <v>34</v>
      </c>
      <c r="E60" s="1" t="s">
        <v>480</v>
      </c>
      <c r="F60" s="1" t="s">
        <v>35</v>
      </c>
      <c r="G60" s="1" t="s">
        <v>213</v>
      </c>
      <c r="H60" s="5" t="s">
        <v>211</v>
      </c>
      <c r="I60" s="1" t="s">
        <v>217</v>
      </c>
      <c r="J60" s="1" t="s">
        <v>76</v>
      </c>
      <c r="K60" s="5" t="s">
        <v>494</v>
      </c>
      <c r="L60" s="1" t="s">
        <v>23</v>
      </c>
      <c r="M60" s="1" t="s">
        <v>19</v>
      </c>
      <c r="N60" s="1" t="s">
        <v>361</v>
      </c>
      <c r="O60" s="1" t="s">
        <v>77</v>
      </c>
      <c r="P60" s="1">
        <v>18</v>
      </c>
      <c r="Q60" s="1" t="s">
        <v>7</v>
      </c>
      <c r="R60" s="1" t="s">
        <v>7</v>
      </c>
      <c r="S60" s="1" t="s">
        <v>213</v>
      </c>
      <c r="T60" s="3">
        <v>8</v>
      </c>
      <c r="U60" s="14">
        <f t="shared" si="6"/>
        <v>15.5</v>
      </c>
      <c r="V60" s="1">
        <v>80</v>
      </c>
      <c r="W60" s="1">
        <v>44</v>
      </c>
      <c r="X60" s="1">
        <f t="shared" si="0"/>
        <v>124</v>
      </c>
      <c r="Y60" s="7">
        <v>93.91</v>
      </c>
      <c r="Z60" s="7">
        <v>89.66</v>
      </c>
      <c r="AA60" s="7">
        <v>98.99</v>
      </c>
      <c r="AB60" s="7">
        <v>92.51</v>
      </c>
      <c r="AC60" s="7">
        <v>17.16</v>
      </c>
      <c r="AD60" s="7">
        <v>14.97</v>
      </c>
      <c r="AE60" s="7">
        <f t="shared" si="1"/>
        <v>16.421477614672206</v>
      </c>
      <c r="AF60" s="8">
        <f t="shared" si="2"/>
        <v>0.13579776755336176</v>
      </c>
      <c r="AG60" s="8">
        <f>AF60*(1-(3/((4*X60)-9)))*SQRT(1-(2*(U60-1)*0.233)/(X60-2))</f>
        <v>0.13117056619104558</v>
      </c>
      <c r="AH60" s="8">
        <f>((Y60-Z60)/AE60)*(1-(3/((4*X60)-9)))</f>
        <v>0.25721310840348283</v>
      </c>
      <c r="AI60" s="8">
        <f t="shared" si="3"/>
        <v>6.5444681293715667E-2</v>
      </c>
      <c r="AJ60" s="8">
        <f>((AA60-Y60)/AC60)*(1-(3/((4*X60)-9)))</f>
        <v>0.29421365766334956</v>
      </c>
      <c r="AK60" s="8">
        <f>((AB60-Z60)/AD60)*(1-(3/((4*X60)-9)))</f>
        <v>0.18920798475801759</v>
      </c>
      <c r="AL60" s="8">
        <f>4*(1+(AG60^2)/8)/AM60</f>
        <v>24.310608636515614</v>
      </c>
      <c r="AM60" s="8">
        <f>((1/V60)*((V60-1)/(V60-3))*((((AJ60^2)/2)*(V60/(V60-1)))+1)+(1/W60)*((W60-1)/(W60-3))*((((AK60^2)/2)*(W60/(W60-1)))+1))*(1+(U60-1)*0.233)</f>
        <v>0.1648910941989474</v>
      </c>
      <c r="AN60" s="1" t="s">
        <v>402</v>
      </c>
    </row>
    <row r="61" spans="1:40" x14ac:dyDescent="0.2">
      <c r="A61" s="1">
        <v>60</v>
      </c>
      <c r="B61" s="1">
        <v>15</v>
      </c>
      <c r="C61" s="1" t="s">
        <v>79</v>
      </c>
      <c r="D61" s="1" t="s">
        <v>26</v>
      </c>
      <c r="E61" s="1" t="s">
        <v>480</v>
      </c>
      <c r="F61" s="1" t="s">
        <v>388</v>
      </c>
      <c r="G61" s="1" t="s">
        <v>7</v>
      </c>
      <c r="H61" s="1" t="s">
        <v>30</v>
      </c>
      <c r="I61" s="1" t="s">
        <v>217</v>
      </c>
      <c r="J61" s="1" t="s">
        <v>80</v>
      </c>
      <c r="K61" s="5" t="s">
        <v>494</v>
      </c>
      <c r="L61" s="1" t="s">
        <v>58</v>
      </c>
      <c r="M61" s="1" t="s">
        <v>27</v>
      </c>
      <c r="N61" s="1" t="s">
        <v>20</v>
      </c>
      <c r="O61" s="1" t="s">
        <v>81</v>
      </c>
      <c r="P61" s="1">
        <v>12</v>
      </c>
      <c r="Q61" s="1" t="s">
        <v>213</v>
      </c>
      <c r="R61" s="1" t="s">
        <v>7</v>
      </c>
      <c r="S61" s="1" t="s">
        <v>7</v>
      </c>
      <c r="T61" s="1">
        <v>1</v>
      </c>
      <c r="U61" s="14">
        <v>1</v>
      </c>
      <c r="V61" s="1">
        <v>8</v>
      </c>
      <c r="W61" s="1">
        <v>10</v>
      </c>
      <c r="X61" s="1">
        <f t="shared" si="0"/>
        <v>18</v>
      </c>
      <c r="Y61" s="7">
        <v>28.24</v>
      </c>
      <c r="Z61" s="7">
        <v>32.700000000000003</v>
      </c>
      <c r="AA61" s="7">
        <v>39.42</v>
      </c>
      <c r="AB61" s="7">
        <v>25.4</v>
      </c>
      <c r="AC61" s="7">
        <v>22.86</v>
      </c>
      <c r="AD61" s="7">
        <v>22.61</v>
      </c>
      <c r="AE61" s="7">
        <f t="shared" si="1"/>
        <v>22.719713494012197</v>
      </c>
      <c r="AF61" s="8">
        <f t="shared" si="2"/>
        <v>0.81339053878784295</v>
      </c>
      <c r="AG61" s="8">
        <f>AF61*(1-(3/((4*X61)-9)))*SQRT(1-(2*(U61-1)*0.233)/(X61-2))</f>
        <v>0.77465765598842184</v>
      </c>
      <c r="AH61" s="8">
        <f>((Y61-Z61)/AE61)*(1-(3/((4*X61)-9)))</f>
        <v>-0.18695742130456511</v>
      </c>
      <c r="AI61" s="8">
        <f t="shared" si="3"/>
        <v>0.36118228515239315</v>
      </c>
      <c r="AJ61" s="8">
        <f>((AA61-Y61)/AC61)*(1-(3/((4*X61)-9)))</f>
        <v>0.46577511144440292</v>
      </c>
      <c r="AK61" s="8">
        <f>((AB61-Z61)/AD61)*(1-(3/((4*X61)-9)))</f>
        <v>-0.30749141761967963</v>
      </c>
      <c r="AL61" s="8">
        <f>4*(1+(AG61^2)/8)/AM61</f>
        <v>12.951180455423298</v>
      </c>
      <c r="AM61" s="8">
        <f>((1/V61)*((V61-1)/(V61-3))*((((AJ61^2)/2)*(V61/(V61-1)))+1)+(1/W61)*((W61-1)/(W61-3))*((((AK61^2)/2)*(W61/(W61-1)))+1))*(1+(U61-1)*0.233)</f>
        <v>0.33201971486623028</v>
      </c>
      <c r="AN61" s="1" t="s">
        <v>425</v>
      </c>
    </row>
    <row r="62" spans="1:40" x14ac:dyDescent="0.2">
      <c r="A62" s="1">
        <v>61</v>
      </c>
      <c r="B62" s="1">
        <v>15</v>
      </c>
      <c r="C62" s="1" t="s">
        <v>79</v>
      </c>
      <c r="D62" s="1" t="s">
        <v>26</v>
      </c>
      <c r="E62" s="1" t="s">
        <v>480</v>
      </c>
      <c r="F62" s="1" t="s">
        <v>388</v>
      </c>
      <c r="G62" s="1" t="s">
        <v>7</v>
      </c>
      <c r="H62" s="1" t="s">
        <v>30</v>
      </c>
      <c r="I62" s="1" t="s">
        <v>217</v>
      </c>
      <c r="J62" s="1" t="s">
        <v>80</v>
      </c>
      <c r="K62" s="5" t="s">
        <v>494</v>
      </c>
      <c r="L62" s="1" t="s">
        <v>58</v>
      </c>
      <c r="M62" s="1" t="s">
        <v>27</v>
      </c>
      <c r="N62" s="1" t="s">
        <v>20</v>
      </c>
      <c r="O62" s="1" t="s">
        <v>81</v>
      </c>
      <c r="P62" s="1">
        <v>12</v>
      </c>
      <c r="Q62" s="1" t="s">
        <v>213</v>
      </c>
      <c r="R62" s="1" t="s">
        <v>213</v>
      </c>
      <c r="S62" s="1" t="s">
        <v>7</v>
      </c>
      <c r="T62" s="1">
        <v>1</v>
      </c>
      <c r="U62" s="14">
        <v>1</v>
      </c>
      <c r="V62" s="1">
        <v>8</v>
      </c>
      <c r="W62" s="1">
        <v>10</v>
      </c>
      <c r="X62" s="1">
        <f t="shared" si="0"/>
        <v>18</v>
      </c>
      <c r="Y62" s="7">
        <v>28.24</v>
      </c>
      <c r="Z62" s="7">
        <v>32.700000000000003</v>
      </c>
      <c r="AA62" s="7">
        <v>50.36</v>
      </c>
      <c r="AB62" s="7">
        <v>28.11</v>
      </c>
      <c r="AC62" s="7">
        <v>22.86</v>
      </c>
      <c r="AD62" s="7">
        <v>22.61</v>
      </c>
      <c r="AE62" s="7">
        <f t="shared" si="1"/>
        <v>22.719713494012197</v>
      </c>
      <c r="AF62" s="8">
        <f t="shared" si="2"/>
        <v>1.1756310222415196</v>
      </c>
      <c r="AG62" s="8">
        <f>AF62*(1-(3/((4*X62)-9)))*SQRT(1-(2*(U62-1)*0.233)/(X62-2))</f>
        <v>1.1196485926109709</v>
      </c>
      <c r="AH62" s="8">
        <f>((Y62-Z62)/AE62)*(1-(3/((4*X62)-9)))</f>
        <v>-0.18695742130456511</v>
      </c>
      <c r="AI62" s="8">
        <f t="shared" si="3"/>
        <v>0.48848665170032157</v>
      </c>
      <c r="AJ62" s="8">
        <f>((AA62-Y62)/AC62)*(1-(3/((4*X62)-9)))</f>
        <v>0.92155147273257509</v>
      </c>
      <c r="AK62" s="8">
        <f>((AB62-Z62)/AD62)*(1-(3/((4*X62)-9)))</f>
        <v>-0.19334049409237392</v>
      </c>
      <c r="AL62" s="8">
        <f>4*(1+(AG62^2)/8)/AM62</f>
        <v>11.828207299127021</v>
      </c>
      <c r="AM62" s="8">
        <f>((1/V62)*((V62-1)/(V62-3))*((((AJ62^2)/2)*(V62/(V62-1)))+1)+(1/W62)*((W62-1)/(W62-3))*((((AK62^2)/2)*(W62/(W62-1)))+1))*(1+(U62-1)*0.233)</f>
        <v>0.39116717930783518</v>
      </c>
      <c r="AN62" s="1" t="s">
        <v>426</v>
      </c>
    </row>
    <row r="63" spans="1:40" x14ac:dyDescent="0.2">
      <c r="A63" s="1">
        <v>62</v>
      </c>
      <c r="B63" s="1">
        <v>16</v>
      </c>
      <c r="C63" s="1" t="s">
        <v>82</v>
      </c>
      <c r="D63" s="1" t="s">
        <v>236</v>
      </c>
      <c r="E63" s="1" t="s">
        <v>236</v>
      </c>
      <c r="F63" s="1" t="s">
        <v>389</v>
      </c>
      <c r="G63" s="5" t="s">
        <v>7</v>
      </c>
      <c r="H63" s="5" t="s">
        <v>211</v>
      </c>
      <c r="I63" s="1" t="s">
        <v>63</v>
      </c>
      <c r="J63" s="1" t="s">
        <v>51</v>
      </c>
      <c r="K63" s="5" t="s">
        <v>494</v>
      </c>
      <c r="L63" s="1" t="s">
        <v>58</v>
      </c>
      <c r="M63" s="1" t="s">
        <v>31</v>
      </c>
      <c r="N63" s="1" t="s">
        <v>20</v>
      </c>
      <c r="O63" s="1" t="s">
        <v>121</v>
      </c>
      <c r="P63" s="1">
        <v>14</v>
      </c>
      <c r="Q63" s="1" t="s">
        <v>7</v>
      </c>
      <c r="R63" s="1" t="s">
        <v>7</v>
      </c>
      <c r="S63" s="1" t="s">
        <v>213</v>
      </c>
      <c r="T63" s="1">
        <v>13</v>
      </c>
      <c r="U63" s="14">
        <f t="shared" ref="U63:U94" si="7">X63/T63</f>
        <v>22</v>
      </c>
      <c r="V63" s="1">
        <v>124</v>
      </c>
      <c r="W63" s="1">
        <v>162</v>
      </c>
      <c r="X63" s="1">
        <f t="shared" si="0"/>
        <v>286</v>
      </c>
      <c r="Y63" s="7">
        <v>-8.1000000000000003E-2</v>
      </c>
      <c r="Z63" s="7">
        <v>-9.1999999999999998E-2</v>
      </c>
      <c r="AA63" s="7">
        <v>-0.19900000000000001</v>
      </c>
      <c r="AB63" s="7">
        <v>-0.06</v>
      </c>
      <c r="AC63" s="7">
        <v>0.97099999999999997</v>
      </c>
      <c r="AD63" s="7">
        <v>0.92600000000000005</v>
      </c>
      <c r="AE63" s="7">
        <f t="shared" si="1"/>
        <v>0.94575232554173805</v>
      </c>
      <c r="AF63" s="8">
        <f t="shared" si="2"/>
        <v>-0.15860389231829619</v>
      </c>
      <c r="AG63" s="8">
        <f>AF63*(1-(3/((4*X63)-9)))*SQRT(1-(2*(U63-1)*0.233)/(X63-2))</f>
        <v>-0.15543544055318892</v>
      </c>
      <c r="AH63" s="8">
        <f>((Y63-Z63)/AE63)*(1-(3/((4*X63)-9)))</f>
        <v>1.1600209498663278E-2</v>
      </c>
      <c r="AI63" s="8">
        <f t="shared" si="3"/>
        <v>-7.7484068966819419E-2</v>
      </c>
      <c r="AJ63" s="8">
        <f>((AA63-Y63)/AC63)*(1-(3/((4*X63)-9)))</f>
        <v>-0.12120299250965218</v>
      </c>
      <c r="AK63" s="8">
        <f>((AB63-Z63)/AD63)*(1-(3/((4*X63)-9)))</f>
        <v>3.4465894710801998E-2</v>
      </c>
      <c r="AL63" s="8">
        <f>4*(1+(AG63^2)/8)/AM63</f>
        <v>46.91198403651957</v>
      </c>
      <c r="AM63" s="8">
        <f>((1/V63)*((V63-1)/(V63-3))*((((AJ63^2)/2)*(V63/(V63-1)))+1)+(1/W63)*((W63-1)/(W63-3))*((((AK63^2)/2)*(W63/(W63-1)))+1))*(1+(U63-1)*0.233)</f>
        <v>8.5523564404496252E-2</v>
      </c>
      <c r="AN63" s="1" t="s">
        <v>427</v>
      </c>
    </row>
    <row r="64" spans="1:40" x14ac:dyDescent="0.2">
      <c r="A64" s="1">
        <v>63</v>
      </c>
      <c r="B64" s="1">
        <v>16</v>
      </c>
      <c r="C64" s="1" t="s">
        <v>82</v>
      </c>
      <c r="D64" s="1" t="s">
        <v>236</v>
      </c>
      <c r="E64" s="1" t="s">
        <v>236</v>
      </c>
      <c r="F64" s="1" t="s">
        <v>389</v>
      </c>
      <c r="G64" s="5" t="s">
        <v>7</v>
      </c>
      <c r="H64" s="5" t="s">
        <v>211</v>
      </c>
      <c r="I64" s="1" t="s">
        <v>63</v>
      </c>
      <c r="J64" s="1" t="s">
        <v>51</v>
      </c>
      <c r="K64" s="5" t="s">
        <v>494</v>
      </c>
      <c r="L64" s="1" t="s">
        <v>58</v>
      </c>
      <c r="M64" s="1" t="s">
        <v>31</v>
      </c>
      <c r="N64" s="1" t="s">
        <v>20</v>
      </c>
      <c r="O64" s="1" t="s">
        <v>121</v>
      </c>
      <c r="P64" s="1">
        <v>14</v>
      </c>
      <c r="Q64" s="1" t="s">
        <v>7</v>
      </c>
      <c r="R64" s="1" t="s">
        <v>7</v>
      </c>
      <c r="S64" s="1" t="s">
        <v>213</v>
      </c>
      <c r="T64" s="1">
        <v>10</v>
      </c>
      <c r="U64" s="14">
        <f t="shared" si="7"/>
        <v>29.8</v>
      </c>
      <c r="V64" s="1">
        <v>124</v>
      </c>
      <c r="W64" s="1">
        <v>174</v>
      </c>
      <c r="X64" s="1">
        <f t="shared" si="0"/>
        <v>298</v>
      </c>
      <c r="Y64" s="7">
        <v>-8.1000000000000003E-2</v>
      </c>
      <c r="Z64" s="7">
        <v>-0.192</v>
      </c>
      <c r="AA64" s="7">
        <v>-0.19900000000000001</v>
      </c>
      <c r="AB64" s="7">
        <v>-6.6000000000000003E-2</v>
      </c>
      <c r="AC64" s="7">
        <v>0.97099999999999997</v>
      </c>
      <c r="AD64" s="7">
        <v>1.032</v>
      </c>
      <c r="AE64" s="7">
        <f t="shared" si="1"/>
        <v>1.0071007944268215</v>
      </c>
      <c r="AF64" s="8">
        <f t="shared" si="2"/>
        <v>-0.24227962220888671</v>
      </c>
      <c r="AG64" s="8">
        <f>AF64*(1-(3/((4*X64)-9)))*SQRT(1-(2*(U64-1)*0.233)/(X64-2))</f>
        <v>-0.23612305337734862</v>
      </c>
      <c r="AH64" s="8">
        <f>((Y64-Z64)/AE64)*(1-(3/((4*X64)-9)))</f>
        <v>0.10993786607028526</v>
      </c>
      <c r="AI64" s="8">
        <f t="shared" si="3"/>
        <v>-0.1172472277467253</v>
      </c>
      <c r="AJ64" s="8">
        <f>((AA64-Y64)/AC64)*(1-(3/((4*X64)-9)))</f>
        <v>-0.12121602551769708</v>
      </c>
      <c r="AK64" s="8">
        <f>((AB64-Z64)/AD64)*(1-(3/((4*X64)-9)))</f>
        <v>0.12178340443098941</v>
      </c>
      <c r="AL64" s="8">
        <f>4*(1+(AG64^2)/8)/AM64</f>
        <v>37.006690445758196</v>
      </c>
      <c r="AM64" s="8">
        <f>((1/V64)*((V64-1)/(V64-3))*((((AJ64^2)/2)*(V64/(V64-1)))+1)+(1/W64)*((W64-1)/(W64-3))*((((AK64^2)/2)*(W64/(W64-1)))+1))*(1+(U64-1)*0.233)</f>
        <v>0.10884186074601565</v>
      </c>
      <c r="AN64" s="1" t="s">
        <v>428</v>
      </c>
    </row>
    <row r="65" spans="1:40" x14ac:dyDescent="0.2">
      <c r="A65" s="1">
        <v>64</v>
      </c>
      <c r="B65" s="1">
        <v>16</v>
      </c>
      <c r="C65" s="1" t="s">
        <v>82</v>
      </c>
      <c r="D65" s="1" t="s">
        <v>236</v>
      </c>
      <c r="E65" s="1" t="s">
        <v>236</v>
      </c>
      <c r="F65" s="1" t="s">
        <v>389</v>
      </c>
      <c r="G65" s="5" t="s">
        <v>7</v>
      </c>
      <c r="H65" s="5" t="s">
        <v>211</v>
      </c>
      <c r="I65" s="1" t="s">
        <v>217</v>
      </c>
      <c r="J65" s="1" t="s">
        <v>51</v>
      </c>
      <c r="K65" s="5" t="s">
        <v>494</v>
      </c>
      <c r="L65" s="1" t="s">
        <v>58</v>
      </c>
      <c r="M65" s="1" t="s">
        <v>31</v>
      </c>
      <c r="N65" s="1" t="s">
        <v>20</v>
      </c>
      <c r="O65" s="1" t="s">
        <v>121</v>
      </c>
      <c r="P65" s="1">
        <v>14</v>
      </c>
      <c r="Q65" s="1" t="s">
        <v>7</v>
      </c>
      <c r="R65" s="1" t="s">
        <v>7</v>
      </c>
      <c r="S65" s="1" t="s">
        <v>213</v>
      </c>
      <c r="T65" s="1">
        <v>17</v>
      </c>
      <c r="U65" s="14">
        <f t="shared" si="7"/>
        <v>28.117647058823529</v>
      </c>
      <c r="V65" s="1">
        <v>124</v>
      </c>
      <c r="W65" s="1">
        <v>354</v>
      </c>
      <c r="X65" s="1">
        <f t="shared" si="0"/>
        <v>478</v>
      </c>
      <c r="Y65" s="7">
        <v>-8.1000000000000003E-2</v>
      </c>
      <c r="Z65" s="7">
        <v>0.01</v>
      </c>
      <c r="AA65" s="7">
        <v>-0.19900000000000001</v>
      </c>
      <c r="AB65" s="7">
        <v>-9.5000000000000001E-2</v>
      </c>
      <c r="AC65" s="7">
        <v>0.97099999999999997</v>
      </c>
      <c r="AD65" s="7">
        <v>1.0429999999999999</v>
      </c>
      <c r="AE65" s="7">
        <f t="shared" si="1"/>
        <v>1.0248797223958288</v>
      </c>
      <c r="AF65" s="8">
        <f t="shared" si="2"/>
        <v>-1.2684415269345288E-2</v>
      </c>
      <c r="AG65" s="8">
        <f>AF65*(1-(3/((4*X65)-9)))*SQRT(1-(2*(U65-1)*0.233)/(X65-2))</f>
        <v>-1.2495180863084335E-2</v>
      </c>
      <c r="AH65" s="8">
        <f>((Y65-Z65)/AE65)*(1-(3/((4*X65)-9)))</f>
        <v>-8.8650931730053686E-2</v>
      </c>
      <c r="AI65" s="8">
        <f t="shared" si="3"/>
        <v>-6.2474685059301684E-3</v>
      </c>
      <c r="AJ65" s="8">
        <f>((AA65-Y65)/AC65)*(1-(3/((4*X65)-9)))</f>
        <v>-0.12133262402634899</v>
      </c>
      <c r="AK65" s="8">
        <f>((AB65-Z65)/AD65)*(1-(3/((4*X65)-9)))</f>
        <v>-0.10051243709155802</v>
      </c>
      <c r="AL65" s="8">
        <f>4*(1+(AG65^2)/8)/AM65</f>
        <v>49.17920447645789</v>
      </c>
      <c r="AM65" s="8">
        <f>((1/V65)*((V65-1)/(V65-3))*((((AJ65^2)/2)*(V65/(V65-1)))+1)+(1/W65)*((W65-1)/(W65-3))*((((AK65^2)/2)*(W65/(W65-1)))+1))*(1+(U65-1)*0.233)</f>
        <v>8.1336778570447202E-2</v>
      </c>
      <c r="AN65" s="1" t="s">
        <v>429</v>
      </c>
    </row>
    <row r="66" spans="1:40" x14ac:dyDescent="0.2">
      <c r="A66" s="1">
        <v>65</v>
      </c>
      <c r="B66" s="1">
        <v>16</v>
      </c>
      <c r="C66" s="1" t="s">
        <v>82</v>
      </c>
      <c r="D66" s="5" t="s">
        <v>126</v>
      </c>
      <c r="E66" s="5" t="s">
        <v>479</v>
      </c>
      <c r="F66" s="1" t="s">
        <v>390</v>
      </c>
      <c r="G66" s="1" t="s">
        <v>7</v>
      </c>
      <c r="H66" s="5" t="s">
        <v>211</v>
      </c>
      <c r="I66" s="1" t="s">
        <v>63</v>
      </c>
      <c r="J66" s="1" t="s">
        <v>51</v>
      </c>
      <c r="K66" s="5" t="s">
        <v>494</v>
      </c>
      <c r="L66" s="1" t="s">
        <v>58</v>
      </c>
      <c r="M66" s="1" t="s">
        <v>31</v>
      </c>
      <c r="N66" s="1" t="s">
        <v>20</v>
      </c>
      <c r="O66" s="1" t="s">
        <v>121</v>
      </c>
      <c r="P66" s="1">
        <v>14</v>
      </c>
      <c r="Q66" s="1" t="s">
        <v>7</v>
      </c>
      <c r="R66" s="1" t="s">
        <v>7</v>
      </c>
      <c r="S66" s="1" t="s">
        <v>213</v>
      </c>
      <c r="T66" s="1">
        <v>13</v>
      </c>
      <c r="U66" s="14">
        <f t="shared" si="7"/>
        <v>22</v>
      </c>
      <c r="V66" s="1">
        <v>124</v>
      </c>
      <c r="W66" s="1">
        <v>162</v>
      </c>
      <c r="X66" s="1">
        <f t="shared" ref="X66:X129" si="8">V66+W66</f>
        <v>286</v>
      </c>
      <c r="Y66" s="7">
        <v>-0.252</v>
      </c>
      <c r="Z66" s="7">
        <v>-0.127</v>
      </c>
      <c r="AA66" s="7">
        <v>-0.111</v>
      </c>
      <c r="AB66" s="7">
        <v>-0.26</v>
      </c>
      <c r="AC66" s="7">
        <v>1.03</v>
      </c>
      <c r="AD66" s="7">
        <v>1.012</v>
      </c>
      <c r="AE66" s="7">
        <f t="shared" ref="AE66:AE129" si="9">SQRT((((V66-1)*POWER(AC66,2))+((W66-1)*POWER(AD66,2)))/(X66-2))</f>
        <v>1.0198347767314988</v>
      </c>
      <c r="AF66" s="8">
        <f t="shared" ref="AF66:AF129" si="10">((AA66-Y66)-(AB66-Z66))/AE66</f>
        <v>0.26867097127061251</v>
      </c>
      <c r="AG66" s="8">
        <f>AF66*(1-(3/((4*X66)-9)))*SQRT(1-(2*(U66-1)*0.233)/(X66-2))</f>
        <v>0.2633036943348922</v>
      </c>
      <c r="AH66" s="8">
        <f>((Y66-Z66)/AE66)*(1-(3/((4*X66)-9)))</f>
        <v>-0.12224490316341897</v>
      </c>
      <c r="AI66" s="8">
        <f t="shared" ref="AI66:AI129" si="11">AG66/SQRT(4+AG66^2)</f>
        <v>0.13052555835091409</v>
      </c>
      <c r="AJ66" s="8">
        <f>((AA66-Y66)/AC66)*(1-(3/((4*X66)-9)))</f>
        <v>0.13653137162653439</v>
      </c>
      <c r="AK66" s="8">
        <f>((AB66-Z66)/AD66)*(1-(3/((4*X66)-9)))</f>
        <v>-0.13107555153140293</v>
      </c>
      <c r="AL66" s="8">
        <f>4*(1+(AG66^2)/8)/AM66</f>
        <v>46.960494887104126</v>
      </c>
      <c r="AM66" s="8">
        <f>((1/V66)*((V66-1)/(V66-3))*((((AJ66^2)/2)*(V66/(V66-1)))+1)+(1/W66)*((W66-1)/(W66-3))*((((AK66^2)/2)*(W66/(W66-1)))+1))*(1+(U66-1)*0.233)</f>
        <v>8.591613924480096E-2</v>
      </c>
      <c r="AN66" s="1" t="s">
        <v>430</v>
      </c>
    </row>
    <row r="67" spans="1:40" x14ac:dyDescent="0.2">
      <c r="A67" s="1">
        <v>66</v>
      </c>
      <c r="B67" s="1">
        <v>16</v>
      </c>
      <c r="C67" s="1" t="s">
        <v>82</v>
      </c>
      <c r="D67" s="5" t="s">
        <v>126</v>
      </c>
      <c r="E67" s="5" t="s">
        <v>479</v>
      </c>
      <c r="F67" s="1" t="s">
        <v>390</v>
      </c>
      <c r="G67" s="1" t="s">
        <v>7</v>
      </c>
      <c r="H67" s="5" t="s">
        <v>211</v>
      </c>
      <c r="I67" s="1" t="s">
        <v>63</v>
      </c>
      <c r="J67" s="1" t="s">
        <v>51</v>
      </c>
      <c r="K67" s="5" t="s">
        <v>494</v>
      </c>
      <c r="L67" s="1" t="s">
        <v>58</v>
      </c>
      <c r="M67" s="1" t="s">
        <v>31</v>
      </c>
      <c r="N67" s="1" t="s">
        <v>20</v>
      </c>
      <c r="O67" s="1" t="s">
        <v>121</v>
      </c>
      <c r="P67" s="1">
        <v>14</v>
      </c>
      <c r="Q67" s="1" t="s">
        <v>7</v>
      </c>
      <c r="R67" s="1" t="s">
        <v>7</v>
      </c>
      <c r="S67" s="1" t="s">
        <v>213</v>
      </c>
      <c r="T67" s="1">
        <v>10</v>
      </c>
      <c r="U67" s="14">
        <f t="shared" si="7"/>
        <v>29.8</v>
      </c>
      <c r="V67" s="1">
        <v>124</v>
      </c>
      <c r="W67" s="1">
        <v>174</v>
      </c>
      <c r="X67" s="1">
        <f t="shared" si="8"/>
        <v>298</v>
      </c>
      <c r="Y67" s="7">
        <v>-0.252</v>
      </c>
      <c r="Z67" s="7">
        <v>-1.9E-2</v>
      </c>
      <c r="AA67" s="7">
        <v>-0.111</v>
      </c>
      <c r="AB67" s="7">
        <v>0.44700000000000001</v>
      </c>
      <c r="AC67" s="7">
        <v>1.03</v>
      </c>
      <c r="AD67" s="7">
        <v>0.92100000000000004</v>
      </c>
      <c r="AE67" s="7">
        <f t="shared" si="9"/>
        <v>0.96778584191483752</v>
      </c>
      <c r="AF67" s="8">
        <f t="shared" si="10"/>
        <v>-0.3358180972734246</v>
      </c>
      <c r="AG67" s="8">
        <f>AF67*(1-(3/((4*X67)-9)))*SQRT(1-(2*(U67-1)*0.233)/(X67-2))</f>
        <v>-0.32728462173020512</v>
      </c>
      <c r="AH67" s="8">
        <f>((Y67-Z67)/AE67)*(1-(3/((4*X67)-9)))</f>
        <v>-0.24014520492712232</v>
      </c>
      <c r="AI67" s="8">
        <f t="shared" si="11"/>
        <v>-0.16149428421183634</v>
      </c>
      <c r="AJ67" s="8">
        <f>((AA67-Y67)/AC67)*(1-(3/((4*X67)-9)))</f>
        <v>0.13654605290154209</v>
      </c>
      <c r="AK67" s="8">
        <f>((AB67-Z67)/AD67)*(1-(3/((4*X67)-9)))</f>
        <v>0.50468866304496474</v>
      </c>
      <c r="AL67" s="8">
        <f>4*(1+(AG67^2)/8)/AM67</f>
        <v>35.440677703686475</v>
      </c>
      <c r="AM67" s="8">
        <f>((1/V67)*((V67-1)/(V67-3))*((((AJ67^2)/2)*(V67/(V67-1)))+1)+(1/W67)*((W67-1)/(W67-3))*((((AK67^2)/2)*(W67/(W67-1)))+1))*(1+(U67-1)*0.233)</f>
        <v>0.1143758492910788</v>
      </c>
      <c r="AN67" s="1" t="s">
        <v>431</v>
      </c>
    </row>
    <row r="68" spans="1:40" x14ac:dyDescent="0.2">
      <c r="A68" s="1">
        <v>67</v>
      </c>
      <c r="B68" s="1">
        <v>16</v>
      </c>
      <c r="C68" s="1" t="s">
        <v>82</v>
      </c>
      <c r="D68" s="5" t="s">
        <v>126</v>
      </c>
      <c r="E68" s="5" t="s">
        <v>479</v>
      </c>
      <c r="F68" s="1" t="s">
        <v>390</v>
      </c>
      <c r="G68" s="1" t="s">
        <v>7</v>
      </c>
      <c r="H68" s="5" t="s">
        <v>211</v>
      </c>
      <c r="I68" s="1" t="s">
        <v>217</v>
      </c>
      <c r="J68" s="1" t="s">
        <v>51</v>
      </c>
      <c r="K68" s="5" t="s">
        <v>494</v>
      </c>
      <c r="L68" s="1" t="s">
        <v>58</v>
      </c>
      <c r="M68" s="1" t="s">
        <v>31</v>
      </c>
      <c r="N68" s="1" t="s">
        <v>20</v>
      </c>
      <c r="O68" s="1" t="s">
        <v>121</v>
      </c>
      <c r="P68" s="1">
        <v>14</v>
      </c>
      <c r="Q68" s="1" t="s">
        <v>7</v>
      </c>
      <c r="R68" s="1" t="s">
        <v>7</v>
      </c>
      <c r="S68" s="1" t="s">
        <v>213</v>
      </c>
      <c r="T68" s="1">
        <v>17</v>
      </c>
      <c r="U68" s="14">
        <f t="shared" si="7"/>
        <v>28.117647058823529</v>
      </c>
      <c r="V68" s="1">
        <v>124</v>
      </c>
      <c r="W68" s="1">
        <v>354</v>
      </c>
      <c r="X68" s="1">
        <f t="shared" si="8"/>
        <v>478</v>
      </c>
      <c r="Y68" s="7">
        <v>-0.252</v>
      </c>
      <c r="Z68" s="7">
        <v>1.6E-2</v>
      </c>
      <c r="AA68" s="7">
        <v>-0.111</v>
      </c>
      <c r="AB68" s="7">
        <v>-0.191</v>
      </c>
      <c r="AC68" s="7">
        <v>1.03</v>
      </c>
      <c r="AD68" s="7">
        <v>1.0109999999999999</v>
      </c>
      <c r="AE68" s="7">
        <f t="shared" si="9"/>
        <v>1.0159437110143354</v>
      </c>
      <c r="AF68" s="8">
        <f t="shared" si="10"/>
        <v>0.34253866255301774</v>
      </c>
      <c r="AG68" s="8">
        <f>AF68*(1-(3/((4*X68)-9)))*SQRT(1-(2*(U68-1)*0.233)/(X68-2))</f>
        <v>0.33742844666578686</v>
      </c>
      <c r="AH68" s="8">
        <f>((Y68-Z68)/AE68)*(1-(3/((4*X68)-9)))</f>
        <v>-0.2633782819806546</v>
      </c>
      <c r="AI68" s="8">
        <f t="shared" si="11"/>
        <v>0.16636311614818219</v>
      </c>
      <c r="AJ68" s="8">
        <f>((AA68-Y68)/AC68)*(1-(3/((4*X68)-9)))</f>
        <v>0.13667739746644286</v>
      </c>
      <c r="AK68" s="8">
        <f>((AB68-Z68)/AD68)*(1-(3/((4*X68)-9)))</f>
        <v>-0.20442499816781565</v>
      </c>
      <c r="AL68" s="8">
        <f>4*(1+(AG68^2)/8)/AM68</f>
        <v>49.603685798380575</v>
      </c>
      <c r="AM68" s="8">
        <f>((1/V68)*((V68-1)/(V68-3))*((((AJ68^2)/2)*(V68/(V68-1)))+1)+(1/W68)*((W68-1)/(W68-3))*((((AK68^2)/2)*(W68/(W68-1)))+1))*(1+(U68-1)*0.233)</f>
        <v>8.1786845332410582E-2</v>
      </c>
      <c r="AN68" s="1" t="s">
        <v>432</v>
      </c>
    </row>
    <row r="69" spans="1:40" x14ac:dyDescent="0.2">
      <c r="A69" s="1">
        <v>68</v>
      </c>
      <c r="B69" s="1">
        <v>16</v>
      </c>
      <c r="C69" s="1" t="s">
        <v>82</v>
      </c>
      <c r="D69" s="1" t="s">
        <v>236</v>
      </c>
      <c r="E69" s="1" t="s">
        <v>236</v>
      </c>
      <c r="F69" s="1" t="s">
        <v>391</v>
      </c>
      <c r="G69" s="5" t="s">
        <v>7</v>
      </c>
      <c r="H69" s="5" t="s">
        <v>211</v>
      </c>
      <c r="I69" s="1" t="s">
        <v>63</v>
      </c>
      <c r="J69" s="1" t="s">
        <v>51</v>
      </c>
      <c r="K69" s="5" t="s">
        <v>494</v>
      </c>
      <c r="L69" s="1" t="s">
        <v>58</v>
      </c>
      <c r="M69" s="1" t="s">
        <v>31</v>
      </c>
      <c r="N69" s="1" t="s">
        <v>20</v>
      </c>
      <c r="O69" s="1" t="s">
        <v>121</v>
      </c>
      <c r="P69" s="1">
        <v>14</v>
      </c>
      <c r="Q69" s="1" t="s">
        <v>7</v>
      </c>
      <c r="R69" s="1" t="s">
        <v>213</v>
      </c>
      <c r="S69" s="1" t="s">
        <v>213</v>
      </c>
      <c r="T69" s="3">
        <v>13</v>
      </c>
      <c r="U69" s="14">
        <f t="shared" si="7"/>
        <v>14.076923076923077</v>
      </c>
      <c r="V69" s="1">
        <v>73</v>
      </c>
      <c r="W69" s="1">
        <v>110</v>
      </c>
      <c r="X69" s="1">
        <f t="shared" si="8"/>
        <v>183</v>
      </c>
      <c r="Y69" s="7">
        <v>-8.1000000000000003E-2</v>
      </c>
      <c r="Z69" s="7">
        <v>-9.1999999999999998E-2</v>
      </c>
      <c r="AA69" s="7">
        <v>-7.6999999999999999E-2</v>
      </c>
      <c r="AB69" s="7">
        <v>0.34599999999999997</v>
      </c>
      <c r="AC69" s="7">
        <v>2.79</v>
      </c>
      <c r="AD69" s="7">
        <v>2.5</v>
      </c>
      <c r="AE69" s="7">
        <f t="shared" si="9"/>
        <v>2.6192078427946313</v>
      </c>
      <c r="AF69" s="8">
        <f t="shared" si="10"/>
        <v>-0.16569895405357846</v>
      </c>
      <c r="AG69" s="8">
        <f>AF69*(1-(3/((4*X69)-9)))*SQRT(1-(2*(U69-1)*0.233)/(X69-2))</f>
        <v>-0.16220985035362248</v>
      </c>
      <c r="AH69" s="8">
        <f>((Y69-Z69)/AE69)*(1-(3/((4*X69)-9)))</f>
        <v>4.1823167552770433E-3</v>
      </c>
      <c r="AI69" s="8">
        <f t="shared" si="11"/>
        <v>-8.0839479579584025E-2</v>
      </c>
      <c r="AJ69" s="8">
        <f>((AA69-Y69)/AC69)*(1-(3/((4*X69)-9)))</f>
        <v>1.4277428278231398E-3</v>
      </c>
      <c r="AK69" s="8">
        <f>((AB69-Z69)/AD69)*(1-(3/((4*X69)-9)))</f>
        <v>0.17447302904564313</v>
      </c>
      <c r="AL69" s="8">
        <f>4*(1+(AG69^2)/8)/AM69</f>
        <v>42.21050175404983</v>
      </c>
      <c r="AM69" s="8">
        <f>((1/V69)*((V69-1)/(V69-3))*((((AJ69^2)/2)*(V69/(V69-1)))+1)+(1/W69)*((W69-1)/(W69-3))*((((AK69^2)/2)*(W69/(W69-1)))+1))*(1+(U69-1)*0.233)</f>
        <v>9.5074823823690646E-2</v>
      </c>
      <c r="AN69" s="1" t="s">
        <v>433</v>
      </c>
    </row>
    <row r="70" spans="1:40" x14ac:dyDescent="0.2">
      <c r="A70" s="1">
        <v>69</v>
      </c>
      <c r="B70" s="1">
        <v>16</v>
      </c>
      <c r="C70" s="1" t="s">
        <v>82</v>
      </c>
      <c r="D70" s="1" t="s">
        <v>236</v>
      </c>
      <c r="E70" s="1" t="s">
        <v>236</v>
      </c>
      <c r="F70" s="1" t="s">
        <v>391</v>
      </c>
      <c r="G70" s="5" t="s">
        <v>7</v>
      </c>
      <c r="H70" s="5" t="s">
        <v>211</v>
      </c>
      <c r="I70" s="1" t="s">
        <v>63</v>
      </c>
      <c r="J70" s="1" t="s">
        <v>51</v>
      </c>
      <c r="K70" s="5" t="s">
        <v>494</v>
      </c>
      <c r="L70" s="1" t="s">
        <v>58</v>
      </c>
      <c r="M70" s="1" t="s">
        <v>31</v>
      </c>
      <c r="N70" s="1" t="s">
        <v>20</v>
      </c>
      <c r="O70" s="1" t="s">
        <v>121</v>
      </c>
      <c r="P70" s="1">
        <v>14</v>
      </c>
      <c r="Q70" s="1" t="s">
        <v>7</v>
      </c>
      <c r="R70" s="1" t="s">
        <v>213</v>
      </c>
      <c r="S70" s="1" t="s">
        <v>213</v>
      </c>
      <c r="T70" s="1">
        <v>10</v>
      </c>
      <c r="U70" s="14">
        <f t="shared" si="7"/>
        <v>20.2</v>
      </c>
      <c r="V70" s="1">
        <v>73</v>
      </c>
      <c r="W70" s="1">
        <v>129</v>
      </c>
      <c r="X70" s="1">
        <f t="shared" si="8"/>
        <v>202</v>
      </c>
      <c r="Y70" s="7">
        <v>-8.1000000000000003E-2</v>
      </c>
      <c r="Z70" s="7">
        <v>-0.192</v>
      </c>
      <c r="AA70" s="7">
        <v>-7.6999999999999999E-2</v>
      </c>
      <c r="AB70" s="7">
        <v>-0.19900000000000001</v>
      </c>
      <c r="AC70" s="7">
        <v>0.97099999999999997</v>
      </c>
      <c r="AD70" s="7">
        <v>0.92600000000000005</v>
      </c>
      <c r="AE70" s="7">
        <f t="shared" si="9"/>
        <v>0.9424475582227374</v>
      </c>
      <c r="AF70" s="8">
        <f t="shared" si="10"/>
        <v>1.1671736961941683E-2</v>
      </c>
      <c r="AG70" s="8">
        <f>AF70*(1-(3/((4*X70)-9)))*SQRT(1-(2*(U70-1)*0.233)/(X70-2))</f>
        <v>1.1364844180852908E-2</v>
      </c>
      <c r="AH70" s="8">
        <f>((Y70-Z70)/AE70)*(1-(3/((4*X70)-9)))</f>
        <v>0.11733621470125365</v>
      </c>
      <c r="AI70" s="8">
        <f t="shared" si="11"/>
        <v>5.6823303501684977E-3</v>
      </c>
      <c r="AJ70" s="8">
        <f>((AA70-Y70)/AC70)*(1-(3/((4*X70)-9)))</f>
        <v>4.1039971437004845E-3</v>
      </c>
      <c r="AK70" s="8">
        <f>((AB70-Z70)/AD70)*(1-(3/((4*X70)-9)))</f>
        <v>-7.5310120371847155E-3</v>
      </c>
      <c r="AL70" s="8">
        <f>4*(1+(AG70^2)/8)/AM70</f>
        <v>33.270231826991974</v>
      </c>
      <c r="AM70" s="8">
        <f>((1/V70)*((V70-1)/(V70-3))*((((AJ70^2)/2)*(V70/(V70-1)))+1)+(1/W70)*((W70-1)/(W70-3))*((((AK70^2)/2)*(W70/(W70-1)))+1))*(1+(U70-1)*0.233)</f>
        <v>0.12022953734264016</v>
      </c>
      <c r="AN70" s="1" t="s">
        <v>434</v>
      </c>
    </row>
    <row r="71" spans="1:40" x14ac:dyDescent="0.2">
      <c r="A71" s="1">
        <v>70</v>
      </c>
      <c r="B71" s="1">
        <v>16</v>
      </c>
      <c r="C71" s="1" t="s">
        <v>82</v>
      </c>
      <c r="D71" s="1" t="s">
        <v>236</v>
      </c>
      <c r="E71" s="1" t="s">
        <v>236</v>
      </c>
      <c r="F71" s="1" t="s">
        <v>391</v>
      </c>
      <c r="G71" s="5" t="s">
        <v>7</v>
      </c>
      <c r="H71" s="5" t="s">
        <v>211</v>
      </c>
      <c r="I71" s="1" t="s">
        <v>217</v>
      </c>
      <c r="J71" s="1" t="s">
        <v>51</v>
      </c>
      <c r="K71" s="5" t="s">
        <v>494</v>
      </c>
      <c r="L71" s="1" t="s">
        <v>58</v>
      </c>
      <c r="M71" s="1" t="s">
        <v>31</v>
      </c>
      <c r="N71" s="1" t="s">
        <v>20</v>
      </c>
      <c r="O71" s="1" t="s">
        <v>121</v>
      </c>
      <c r="P71" s="1">
        <v>14</v>
      </c>
      <c r="Q71" s="1" t="s">
        <v>7</v>
      </c>
      <c r="R71" s="1" t="s">
        <v>213</v>
      </c>
      <c r="S71" s="1" t="s">
        <v>213</v>
      </c>
      <c r="T71" s="1">
        <v>17</v>
      </c>
      <c r="U71" s="14">
        <f t="shared" si="7"/>
        <v>17.470588235294116</v>
      </c>
      <c r="V71" s="1">
        <v>73</v>
      </c>
      <c r="W71" s="1">
        <v>224</v>
      </c>
      <c r="X71" s="1">
        <f t="shared" si="8"/>
        <v>297</v>
      </c>
      <c r="Y71" s="7">
        <v>-8.1000000000000003E-2</v>
      </c>
      <c r="Z71" s="7">
        <v>0.01</v>
      </c>
      <c r="AA71" s="7">
        <v>-7.6999999999999999E-2</v>
      </c>
      <c r="AB71" s="7">
        <v>-0.06</v>
      </c>
      <c r="AC71" s="7">
        <v>0.97099999999999997</v>
      </c>
      <c r="AD71" s="7">
        <v>1.032</v>
      </c>
      <c r="AE71" s="7">
        <f t="shared" si="9"/>
        <v>1.0174492932853114</v>
      </c>
      <c r="AF71" s="8">
        <f t="shared" si="10"/>
        <v>7.2730897243101278E-2</v>
      </c>
      <c r="AG71" s="8">
        <f>AF71*(1-(3/((4*X71)-9)))*SQRT(1-(2*(U71-1)*0.233)/(X71-2))</f>
        <v>7.1595864812135548E-2</v>
      </c>
      <c r="AH71" s="8">
        <f>((Y71-Z71)/AE71)*(1-(3/((4*X71)-9)))</f>
        <v>-8.9211765575129248E-2</v>
      </c>
      <c r="AI71" s="8">
        <f t="shared" si="11"/>
        <v>3.5775017046740971E-2</v>
      </c>
      <c r="AJ71" s="8">
        <f>((AA71-Y71)/AC71)*(1-(3/((4*X71)-9)))</f>
        <v>4.1089823717318829E-3</v>
      </c>
      <c r="AK71" s="8">
        <f>((AB71-Z71)/AD71)*(1-(3/((4*X71)-9)))</f>
        <v>-6.7656863325246064E-2</v>
      </c>
      <c r="AL71" s="8">
        <f>4*(1+(AG71^2)/8)/AM71</f>
        <v>44.470299161942791</v>
      </c>
      <c r="AM71" s="8">
        <f>((1/V71)*((V71-1)/(V71-3))*((((AJ71^2)/2)*(V71/(V71-1)))+1)+(1/W71)*((W71-1)/(W71-3))*((((AK71^2)/2)*(W71/(W71-1)))+1))*(1+(U71-1)*0.233)</f>
        <v>9.0005308247497681E-2</v>
      </c>
      <c r="AN71" s="1" t="s">
        <v>435</v>
      </c>
    </row>
    <row r="72" spans="1:40" x14ac:dyDescent="0.2">
      <c r="A72" s="1">
        <v>71</v>
      </c>
      <c r="B72" s="1">
        <v>16</v>
      </c>
      <c r="C72" s="1" t="s">
        <v>82</v>
      </c>
      <c r="D72" s="1" t="s">
        <v>236</v>
      </c>
      <c r="E72" s="1" t="s">
        <v>236</v>
      </c>
      <c r="F72" s="1" t="s">
        <v>391</v>
      </c>
      <c r="G72" s="5" t="s">
        <v>7</v>
      </c>
      <c r="H72" s="5" t="s">
        <v>211</v>
      </c>
      <c r="I72" s="1" t="s">
        <v>63</v>
      </c>
      <c r="J72" s="1" t="s">
        <v>51</v>
      </c>
      <c r="K72" s="5" t="s">
        <v>494</v>
      </c>
      <c r="L72" s="1" t="s">
        <v>58</v>
      </c>
      <c r="M72" s="1" t="s">
        <v>31</v>
      </c>
      <c r="N72" s="1" t="s">
        <v>20</v>
      </c>
      <c r="O72" s="1" t="s">
        <v>122</v>
      </c>
      <c r="P72" s="1">
        <v>14</v>
      </c>
      <c r="Q72" s="1" t="s">
        <v>7</v>
      </c>
      <c r="R72" s="1" t="s">
        <v>7</v>
      </c>
      <c r="S72" s="1" t="s">
        <v>213</v>
      </c>
      <c r="T72" s="1">
        <v>8</v>
      </c>
      <c r="U72" s="14">
        <f t="shared" si="7"/>
        <v>30.875</v>
      </c>
      <c r="V72" s="1">
        <v>97</v>
      </c>
      <c r="W72" s="1">
        <v>150</v>
      </c>
      <c r="X72" s="1">
        <f t="shared" si="8"/>
        <v>247</v>
      </c>
      <c r="Y72" s="7">
        <v>-3.5999999999999997E-2</v>
      </c>
      <c r="Z72" s="7">
        <v>0.11700000000000001</v>
      </c>
      <c r="AA72" s="7">
        <v>-0.18099999999999999</v>
      </c>
      <c r="AB72" s="7">
        <v>0.16800000000000001</v>
      </c>
      <c r="AC72" s="7">
        <v>0.96199999999999997</v>
      </c>
      <c r="AD72" s="7">
        <v>1.0189999999999999</v>
      </c>
      <c r="AE72" s="7">
        <f t="shared" si="9"/>
        <v>0.99705364521101436</v>
      </c>
      <c r="AF72" s="8">
        <f t="shared" si="10"/>
        <v>-0.19657919204389346</v>
      </c>
      <c r="AG72" s="8">
        <f>AF72*(1-(3/((4*X72)-9)))*SQRT(1-(2*(U72-1)*0.233)/(X72-2))</f>
        <v>-0.19032733403833169</v>
      </c>
      <c r="AH72" s="8">
        <f>((Y72-Z72)/AE72)*(1-(3/((4*X72)-9)))</f>
        <v>-0.15298189317259658</v>
      </c>
      <c r="AI72" s="8">
        <f t="shared" si="11"/>
        <v>-9.4735664903598291E-2</v>
      </c>
      <c r="AJ72" s="8">
        <f>((AA72-Y72)/AC72)*(1-(3/((4*X72)-9)))</f>
        <v>-0.15026576824329635</v>
      </c>
      <c r="AK72" s="8">
        <f>((AB72-Z72)/AD72)*(1-(3/((4*X72)-9)))</f>
        <v>4.9895699783781298E-2</v>
      </c>
      <c r="AL72" s="8">
        <f>4*(1+(AG72^2)/8)/AM72</f>
        <v>28.983348871900702</v>
      </c>
      <c r="AM72" s="8">
        <f>((1/V72)*((V72-1)/(V72-3))*((((AJ72^2)/2)*(V72/(V72-1)))+1)+(1/W72)*((W72-1)/(W72-3))*((((AK72^2)/2)*(W72/(W72-1)))+1))*(1+(U72-1)*0.233)</f>
        <v>0.13863519584296974</v>
      </c>
      <c r="AN72" s="1" t="s">
        <v>436</v>
      </c>
    </row>
    <row r="73" spans="1:40" x14ac:dyDescent="0.2">
      <c r="A73" s="1">
        <v>72</v>
      </c>
      <c r="B73" s="1">
        <v>16</v>
      </c>
      <c r="C73" s="1" t="s">
        <v>82</v>
      </c>
      <c r="D73" s="1" t="s">
        <v>236</v>
      </c>
      <c r="E73" s="1" t="s">
        <v>236</v>
      </c>
      <c r="F73" s="1" t="s">
        <v>391</v>
      </c>
      <c r="G73" s="5" t="s">
        <v>7</v>
      </c>
      <c r="H73" s="5" t="s">
        <v>211</v>
      </c>
      <c r="I73" s="1" t="s">
        <v>63</v>
      </c>
      <c r="J73" s="1" t="s">
        <v>51</v>
      </c>
      <c r="K73" s="5" t="s">
        <v>494</v>
      </c>
      <c r="L73" s="1" t="s">
        <v>58</v>
      </c>
      <c r="M73" s="1" t="s">
        <v>31</v>
      </c>
      <c r="N73" s="1" t="s">
        <v>20</v>
      </c>
      <c r="O73" s="1" t="s">
        <v>122</v>
      </c>
      <c r="P73" s="1">
        <v>14</v>
      </c>
      <c r="Q73" s="1" t="s">
        <v>7</v>
      </c>
      <c r="R73" s="1" t="s">
        <v>7</v>
      </c>
      <c r="S73" s="1" t="s">
        <v>213</v>
      </c>
      <c r="T73" s="1">
        <v>10</v>
      </c>
      <c r="U73" s="14">
        <f t="shared" si="7"/>
        <v>30.9</v>
      </c>
      <c r="V73" s="1">
        <v>97</v>
      </c>
      <c r="W73" s="1">
        <v>212</v>
      </c>
      <c r="X73" s="1">
        <f t="shared" si="8"/>
        <v>309</v>
      </c>
      <c r="Y73" s="7">
        <v>-3.5999999999999997E-2</v>
      </c>
      <c r="Z73" s="7">
        <v>0.187</v>
      </c>
      <c r="AA73" s="7">
        <v>-0.18099999999999999</v>
      </c>
      <c r="AB73" s="7">
        <v>0.56100000000000005</v>
      </c>
      <c r="AC73" s="7">
        <v>0.96199999999999997</v>
      </c>
      <c r="AD73" s="7">
        <v>0.94399999999999995</v>
      </c>
      <c r="AE73" s="7">
        <f t="shared" si="9"/>
        <v>0.94966532764321088</v>
      </c>
      <c r="AF73" s="8">
        <f t="shared" si="10"/>
        <v>-0.54650831708050762</v>
      </c>
      <c r="AG73" s="8">
        <f>AF73*(1-(3/((4*X73)-9)))*SQRT(1-(2*(U73-1)*0.233)/(X73-2))</f>
        <v>-0.53265695980684036</v>
      </c>
      <c r="AH73" s="8">
        <f>((Y73-Z73)/AE73)*(1-(3/((4*X73)-9)))</f>
        <v>-0.23424543494520167</v>
      </c>
      <c r="AI73" s="8">
        <f t="shared" si="11"/>
        <v>-0.25735753830776625</v>
      </c>
      <c r="AJ73" s="8">
        <f>((AA73-Y73)/AC73)*(1-(3/((4*X73)-9)))</f>
        <v>-0.15035912346425795</v>
      </c>
      <c r="AK73" s="8">
        <f>((AB73-Z73)/AD73)*(1-(3/((4*X73)-9)))</f>
        <v>0.39521776967386357</v>
      </c>
      <c r="AL73" s="8">
        <f>4*(1+(AG73^2)/8)/AM73</f>
        <v>32.936803829644212</v>
      </c>
      <c r="AM73" s="8">
        <f>((1/V73)*((V73-1)/(V73-3))*((((AJ73^2)/2)*(V73/(V73-1)))+1)+(1/W73)*((W73-1)/(W73-3))*((((AK73^2)/2)*(W73/(W73-1)))+1))*(1+(U73-1)*0.233)</f>
        <v>0.12575178028317127</v>
      </c>
      <c r="AN73" s="1" t="s">
        <v>437</v>
      </c>
    </row>
    <row r="74" spans="1:40" x14ac:dyDescent="0.2">
      <c r="A74" s="1">
        <v>73</v>
      </c>
      <c r="B74" s="1">
        <v>16</v>
      </c>
      <c r="C74" s="1" t="s">
        <v>82</v>
      </c>
      <c r="D74" s="1" t="s">
        <v>236</v>
      </c>
      <c r="E74" s="1" t="s">
        <v>236</v>
      </c>
      <c r="F74" s="1" t="s">
        <v>391</v>
      </c>
      <c r="G74" s="5" t="s">
        <v>7</v>
      </c>
      <c r="H74" s="5" t="s">
        <v>211</v>
      </c>
      <c r="I74" s="1" t="s">
        <v>217</v>
      </c>
      <c r="J74" s="1" t="s">
        <v>51</v>
      </c>
      <c r="K74" s="5" t="s">
        <v>494</v>
      </c>
      <c r="L74" s="1" t="s">
        <v>58</v>
      </c>
      <c r="M74" s="1" t="s">
        <v>31</v>
      </c>
      <c r="N74" s="1" t="s">
        <v>20</v>
      </c>
      <c r="O74" s="1" t="s">
        <v>122</v>
      </c>
      <c r="P74" s="1">
        <v>14</v>
      </c>
      <c r="Q74" s="1" t="s">
        <v>7</v>
      </c>
      <c r="R74" s="1" t="s">
        <v>7</v>
      </c>
      <c r="S74" s="1" t="s">
        <v>213</v>
      </c>
      <c r="T74" s="1">
        <v>15</v>
      </c>
      <c r="U74" s="14">
        <f t="shared" si="7"/>
        <v>30.066666666666666</v>
      </c>
      <c r="V74" s="1">
        <v>97</v>
      </c>
      <c r="W74" s="1">
        <v>354</v>
      </c>
      <c r="X74" s="1">
        <f t="shared" si="8"/>
        <v>451</v>
      </c>
      <c r="Y74" s="7">
        <v>-3.5999999999999997E-2</v>
      </c>
      <c r="Z74" s="7">
        <v>0.01</v>
      </c>
      <c r="AA74" s="7">
        <v>-0.18099999999999999</v>
      </c>
      <c r="AB74" s="7">
        <v>-9.5000000000000001E-2</v>
      </c>
      <c r="AC74" s="7">
        <v>0.96199999999999997</v>
      </c>
      <c r="AD74" s="7">
        <v>1.0429999999999999</v>
      </c>
      <c r="AE74" s="7">
        <f t="shared" si="9"/>
        <v>1.0262190002750935</v>
      </c>
      <c r="AF74" s="8">
        <f t="shared" si="10"/>
        <v>-3.8978034892432699E-2</v>
      </c>
      <c r="AG74" s="8">
        <f>AF74*(1-(3/((4*X74)-9)))*SQRT(1-(2*(U74-1)*0.233)/(X74-2))</f>
        <v>-3.8321449649884889E-2</v>
      </c>
      <c r="AH74" s="8">
        <f>((Y74-Z74)/AE74)*(1-(3/((4*X74)-9)))</f>
        <v>-4.4749824126086524E-2</v>
      </c>
      <c r="AI74" s="8">
        <f t="shared" si="11"/>
        <v>-1.9157208522332821E-2</v>
      </c>
      <c r="AJ74" s="8">
        <f>((AA74-Y74)/AC74)*(1-(3/((4*X74)-9)))</f>
        <v>-0.1504757382194708</v>
      </c>
      <c r="AK74" s="8">
        <f>((AB74-Z74)/AD74)*(1-(3/((4*X74)-9)))</f>
        <v>-0.10050288833635565</v>
      </c>
      <c r="AL74" s="8">
        <f>4*(1+(AG74^2)/8)/AM74</f>
        <v>38.115490938902155</v>
      </c>
      <c r="AM74" s="8">
        <f>((1/V74)*((V74-1)/(V74-3))*((((AJ74^2)/2)*(V74/(V74-1)))+1)+(1/W74)*((W74-1)/(W74-3))*((((AK74^2)/2)*(W74/(W74-1)))+1))*(1+(U74-1)*0.233)</f>
        <v>0.10496347202151157</v>
      </c>
      <c r="AN74" s="1" t="s">
        <v>438</v>
      </c>
    </row>
    <row r="75" spans="1:40" x14ac:dyDescent="0.2">
      <c r="A75" s="1">
        <v>74</v>
      </c>
      <c r="B75" s="1">
        <v>16</v>
      </c>
      <c r="C75" s="1" t="s">
        <v>82</v>
      </c>
      <c r="D75" s="5" t="s">
        <v>126</v>
      </c>
      <c r="E75" s="5" t="s">
        <v>479</v>
      </c>
      <c r="F75" s="1" t="s">
        <v>390</v>
      </c>
      <c r="G75" s="1" t="s">
        <v>7</v>
      </c>
      <c r="H75" s="5" t="s">
        <v>211</v>
      </c>
      <c r="I75" s="1" t="s">
        <v>63</v>
      </c>
      <c r="J75" s="1" t="s">
        <v>51</v>
      </c>
      <c r="K75" s="5" t="s">
        <v>494</v>
      </c>
      <c r="L75" s="1" t="s">
        <v>58</v>
      </c>
      <c r="M75" s="1" t="s">
        <v>31</v>
      </c>
      <c r="N75" s="1" t="s">
        <v>20</v>
      </c>
      <c r="O75" s="1" t="s">
        <v>122</v>
      </c>
      <c r="P75" s="1">
        <v>14</v>
      </c>
      <c r="Q75" s="1" t="s">
        <v>7</v>
      </c>
      <c r="R75" s="1" t="s">
        <v>7</v>
      </c>
      <c r="S75" s="1" t="s">
        <v>213</v>
      </c>
      <c r="T75" s="1">
        <v>8</v>
      </c>
      <c r="U75" s="14">
        <f t="shared" si="7"/>
        <v>30.875</v>
      </c>
      <c r="V75" s="1">
        <v>97</v>
      </c>
      <c r="W75" s="1">
        <v>150</v>
      </c>
      <c r="X75" s="1">
        <f t="shared" si="8"/>
        <v>247</v>
      </c>
      <c r="Y75" s="7">
        <v>-0.23400000000000001</v>
      </c>
      <c r="Z75" s="7">
        <v>5.1999999999999998E-2</v>
      </c>
      <c r="AA75" s="7">
        <v>-3.9E-2</v>
      </c>
      <c r="AB75" s="7">
        <v>0.11899999999999999</v>
      </c>
      <c r="AC75" s="7">
        <v>1.0309999999999999</v>
      </c>
      <c r="AD75" s="7">
        <v>1.0049999999999999</v>
      </c>
      <c r="AE75" s="7">
        <f t="shared" si="9"/>
        <v>1.0152670926351128</v>
      </c>
      <c r="AF75" s="8">
        <f t="shared" si="10"/>
        <v>0.1260751982690364</v>
      </c>
      <c r="AG75" s="8">
        <f>AF75*(1-(3/((4*X75)-9)))*SQRT(1-(2*(U75-1)*0.233)/(X75-2))</f>
        <v>0.12206559669622565</v>
      </c>
      <c r="AH75" s="8">
        <f>((Y75-Z75)/AE75)*(1-(3/((4*X75)-9)))</f>
        <v>-0.28083604558243225</v>
      </c>
      <c r="AI75" s="8">
        <f t="shared" si="11"/>
        <v>6.0919441279083969E-2</v>
      </c>
      <c r="AJ75" s="8">
        <f>((AA75-Y75)/AC75)*(1-(3/((4*X75)-9)))</f>
        <v>0.1885571789341447</v>
      </c>
      <c r="AK75" s="8">
        <f>((AB75-Z75)/AD75)*(1-(3/((4*X75)-9)))</f>
        <v>6.6462376574736137E-2</v>
      </c>
      <c r="AL75" s="8">
        <f>4*(1+(AG75^2)/8)/AM75</f>
        <v>28.781547915133562</v>
      </c>
      <c r="AM75" s="8">
        <f>((1/V75)*((V75-1)/(V75-3))*((((AJ75^2)/2)*(V75/(V75-1)))+1)+(1/W75)*((W75-1)/(W75-3))*((((AK75^2)/2)*(W75/(W75-1)))+1))*(1+(U75-1)*0.233)</f>
        <v>0.13923677825685166</v>
      </c>
      <c r="AN75" s="1" t="s">
        <v>439</v>
      </c>
    </row>
    <row r="76" spans="1:40" x14ac:dyDescent="0.2">
      <c r="A76" s="1">
        <v>75</v>
      </c>
      <c r="B76" s="1">
        <v>16</v>
      </c>
      <c r="C76" s="1" t="s">
        <v>82</v>
      </c>
      <c r="D76" s="5" t="s">
        <v>126</v>
      </c>
      <c r="E76" s="5" t="s">
        <v>479</v>
      </c>
      <c r="F76" s="1" t="s">
        <v>390</v>
      </c>
      <c r="G76" s="1" t="s">
        <v>7</v>
      </c>
      <c r="H76" s="5" t="s">
        <v>211</v>
      </c>
      <c r="I76" s="1" t="s">
        <v>63</v>
      </c>
      <c r="J76" s="1" t="s">
        <v>51</v>
      </c>
      <c r="K76" s="5" t="s">
        <v>494</v>
      </c>
      <c r="L76" s="1" t="s">
        <v>58</v>
      </c>
      <c r="M76" s="1" t="s">
        <v>31</v>
      </c>
      <c r="N76" s="1" t="s">
        <v>20</v>
      </c>
      <c r="O76" s="1" t="s">
        <v>122</v>
      </c>
      <c r="P76" s="1">
        <v>14</v>
      </c>
      <c r="Q76" s="1" t="s">
        <v>7</v>
      </c>
      <c r="R76" s="1" t="s">
        <v>7</v>
      </c>
      <c r="S76" s="1" t="s">
        <v>213</v>
      </c>
      <c r="T76" s="1">
        <v>10</v>
      </c>
      <c r="U76" s="14">
        <f t="shared" si="7"/>
        <v>30.9</v>
      </c>
      <c r="V76" s="1">
        <v>97</v>
      </c>
      <c r="W76" s="1">
        <v>212</v>
      </c>
      <c r="X76" s="1">
        <f t="shared" si="8"/>
        <v>309</v>
      </c>
      <c r="Y76" s="7">
        <v>-0.23400000000000001</v>
      </c>
      <c r="Z76" s="7">
        <v>0.38600000000000001</v>
      </c>
      <c r="AA76" s="7">
        <v>-3.9E-2</v>
      </c>
      <c r="AB76" s="7">
        <v>0.36399999999999999</v>
      </c>
      <c r="AC76" s="7">
        <v>1.0309999999999999</v>
      </c>
      <c r="AD76" s="7">
        <v>0.76100000000000001</v>
      </c>
      <c r="AE76" s="7">
        <f t="shared" si="9"/>
        <v>0.85464583403224081</v>
      </c>
      <c r="AF76" s="8">
        <f t="shared" si="10"/>
        <v>0.25390634501333553</v>
      </c>
      <c r="AG76" s="8">
        <f>AF76*(1-(3/((4*X76)-9)))*SQRT(1-(2*(U76-1)*0.233)/(X76-2))</f>
        <v>0.24747104039140672</v>
      </c>
      <c r="AH76" s="8">
        <f>((Y76-Z76)/AE76)*(1-(3/((4*X76)-9)))</f>
        <v>-0.72367299172504984</v>
      </c>
      <c r="AI76" s="8">
        <f t="shared" si="11"/>
        <v>0.12279903506732903</v>
      </c>
      <c r="AJ76" s="8">
        <f>((AA76-Y76)/AC76)*(1-(3/((4*X76)-9)))</f>
        <v>0.18867432335971202</v>
      </c>
      <c r="AK76" s="8">
        <f>((AB76-Z76)/AD76)*(1-(3/((4*X76)-9)))</f>
        <v>-2.883864687115463E-2</v>
      </c>
      <c r="AL76" s="8">
        <f>4*(1+(AG76^2)/8)/AM76</f>
        <v>32.678645333222967</v>
      </c>
      <c r="AM76" s="8">
        <f>((1/V76)*((V76-1)/(V76-3))*((((AJ76^2)/2)*(V76/(V76-1)))+1)+(1/W76)*((W76-1)/(W76-3))*((((AK76^2)/2)*(W76/(W76-1)))+1))*(1+(U76-1)*0.233)</f>
        <v>0.12334112741871964</v>
      </c>
      <c r="AN76" s="1" t="s">
        <v>440</v>
      </c>
    </row>
    <row r="77" spans="1:40" x14ac:dyDescent="0.2">
      <c r="A77" s="1">
        <v>76</v>
      </c>
      <c r="B77" s="1">
        <v>16</v>
      </c>
      <c r="C77" s="1" t="s">
        <v>82</v>
      </c>
      <c r="D77" s="5" t="s">
        <v>126</v>
      </c>
      <c r="E77" s="5" t="s">
        <v>479</v>
      </c>
      <c r="F77" s="1" t="s">
        <v>390</v>
      </c>
      <c r="G77" s="1" t="s">
        <v>7</v>
      </c>
      <c r="H77" s="5" t="s">
        <v>211</v>
      </c>
      <c r="I77" s="1" t="s">
        <v>217</v>
      </c>
      <c r="J77" s="1" t="s">
        <v>51</v>
      </c>
      <c r="K77" s="5" t="s">
        <v>494</v>
      </c>
      <c r="L77" s="1" t="s">
        <v>58</v>
      </c>
      <c r="M77" s="1" t="s">
        <v>31</v>
      </c>
      <c r="N77" s="1" t="s">
        <v>20</v>
      </c>
      <c r="O77" s="1" t="s">
        <v>122</v>
      </c>
      <c r="P77" s="1">
        <v>14</v>
      </c>
      <c r="Q77" s="1" t="s">
        <v>7</v>
      </c>
      <c r="R77" s="1" t="s">
        <v>7</v>
      </c>
      <c r="S77" s="1" t="s">
        <v>213</v>
      </c>
      <c r="T77" s="1">
        <v>15</v>
      </c>
      <c r="U77" s="14">
        <f t="shared" si="7"/>
        <v>30.066666666666666</v>
      </c>
      <c r="V77" s="1">
        <v>97</v>
      </c>
      <c r="W77" s="1">
        <v>354</v>
      </c>
      <c r="X77" s="1">
        <f t="shared" si="8"/>
        <v>451</v>
      </c>
      <c r="Y77" s="7">
        <v>-0.23400000000000001</v>
      </c>
      <c r="Z77" s="7">
        <v>1.6E-2</v>
      </c>
      <c r="AA77" s="7">
        <v>-3.9E-2</v>
      </c>
      <c r="AB77" s="7">
        <v>-0.191</v>
      </c>
      <c r="AC77" s="7">
        <v>1.0309999999999999</v>
      </c>
      <c r="AD77" s="7">
        <v>1.0109999999999999</v>
      </c>
      <c r="AE77" s="7">
        <f t="shared" si="9"/>
        <v>1.0153092817655112</v>
      </c>
      <c r="AF77" s="8">
        <f t="shared" si="10"/>
        <v>0.39593846645523251</v>
      </c>
      <c r="AG77" s="8">
        <f>AF77*(1-(3/((4*X77)-9)))*SQRT(1-(2*(U77-1)*0.233)/(X77-2))</f>
        <v>0.3892688805012729</v>
      </c>
      <c r="AH77" s="8">
        <f>((Y77-Z77)/AE77)*(1-(3/((4*X77)-9)))</f>
        <v>-0.24581886247307216</v>
      </c>
      <c r="AI77" s="8">
        <f t="shared" si="11"/>
        <v>0.19104935778512308</v>
      </c>
      <c r="AJ77" s="8">
        <f>((AA77-Y77)/AC77)*(1-(3/((4*X77)-9)))</f>
        <v>0.18882065442048582</v>
      </c>
      <c r="AK77" s="8">
        <f>((AB77-Z77)/AD77)*(1-(3/((4*X77)-9)))</f>
        <v>-0.20440557764313999</v>
      </c>
      <c r="AL77" s="8">
        <f>4*(1+(AG77^2)/8)/AM77</f>
        <v>38.504328207028053</v>
      </c>
      <c r="AM77" s="8">
        <f>((1/V77)*((V77-1)/(V77-3))*((((AJ77^2)/2)*(V77/(V77-1)))+1)+(1/W77)*((W77-1)/(W77-3))*((((AK77^2)/2)*(W77/(W77-1)))+1))*(1+(U77-1)*0.233)</f>
        <v>0.10585212936969052</v>
      </c>
      <c r="AN77" s="1" t="s">
        <v>441</v>
      </c>
    </row>
    <row r="78" spans="1:40" ht="12.95" customHeight="1" x14ac:dyDescent="0.2">
      <c r="A78" s="1">
        <v>77</v>
      </c>
      <c r="B78" s="1">
        <v>17</v>
      </c>
      <c r="C78" s="1" t="s">
        <v>287</v>
      </c>
      <c r="D78" s="1" t="s">
        <v>34</v>
      </c>
      <c r="E78" s="1" t="s">
        <v>480</v>
      </c>
      <c r="F78" s="1" t="s">
        <v>84</v>
      </c>
      <c r="G78" s="5" t="s">
        <v>7</v>
      </c>
      <c r="H78" s="5" t="s">
        <v>211</v>
      </c>
      <c r="I78" s="1" t="s">
        <v>217</v>
      </c>
      <c r="J78" s="1" t="s">
        <v>85</v>
      </c>
      <c r="K78" s="1" t="s">
        <v>235</v>
      </c>
      <c r="L78" s="1" t="s">
        <v>58</v>
      </c>
      <c r="M78" s="1" t="s">
        <v>31</v>
      </c>
      <c r="N78" s="1" t="s">
        <v>20</v>
      </c>
      <c r="O78" s="1" t="s">
        <v>86</v>
      </c>
      <c r="P78" s="1">
        <v>2</v>
      </c>
      <c r="Q78" s="1" t="s">
        <v>7</v>
      </c>
      <c r="R78" s="1" t="s">
        <v>7</v>
      </c>
      <c r="S78" s="1" t="s">
        <v>213</v>
      </c>
      <c r="T78" s="1">
        <v>6</v>
      </c>
      <c r="U78" s="14">
        <f t="shared" si="7"/>
        <v>8.8333333333333339</v>
      </c>
      <c r="V78" s="1">
        <v>42</v>
      </c>
      <c r="W78" s="1">
        <v>11</v>
      </c>
      <c r="X78" s="1">
        <f t="shared" si="8"/>
        <v>53</v>
      </c>
      <c r="Y78" s="7">
        <v>28</v>
      </c>
      <c r="Z78" s="7">
        <v>19</v>
      </c>
      <c r="AA78" s="7">
        <v>58</v>
      </c>
      <c r="AB78" s="7">
        <v>23</v>
      </c>
      <c r="AC78" s="7">
        <v>16</v>
      </c>
      <c r="AD78" s="7">
        <v>11</v>
      </c>
      <c r="AE78" s="7">
        <f t="shared" si="9"/>
        <v>15.15022810932911</v>
      </c>
      <c r="AF78" s="8">
        <f t="shared" si="10"/>
        <v>1.7161457776328719</v>
      </c>
      <c r="AG78" s="8">
        <f>AF78*(1-(3/((4*X78)-9)))*SQRT(1-(2*(U78-1)*0.233)/(X78-2))</f>
        <v>1.6291516358407969</v>
      </c>
      <c r="AH78" s="8">
        <f>((Y78-Z78)/AE78)*(1-(3/((4*X78)-9)))</f>
        <v>0.5852713906288689</v>
      </c>
      <c r="AI78" s="8">
        <f t="shared" si="11"/>
        <v>0.63156158106690308</v>
      </c>
      <c r="AJ78" s="8">
        <f>((AA78-Y78)/AC78)*(1-(3/((4*X78)-9)))</f>
        <v>1.8472906403940887</v>
      </c>
      <c r="AK78" s="8">
        <f>((AB78-Z78)/AD78)*(1-(3/((4*X78)-9)))</f>
        <v>0.35826242722794449</v>
      </c>
      <c r="AL78" s="8">
        <f>4*(1+(AG78^2)/8)/AM78</f>
        <v>9.901226608738197</v>
      </c>
      <c r="AM78" s="8">
        <f>((1/V78)*((V78-1)/(V78-3))*((((AJ78^2)/2)*(V78/(V78-1)))+1)+(1/W78)*((W78-1)/(W78-3))*((((AK78^2)/2)*(W78/(W78-1)))+1))*(1+(U78-1)*0.233)</f>
        <v>0.53802096818792522</v>
      </c>
      <c r="AN78" s="1" t="s">
        <v>87</v>
      </c>
    </row>
    <row r="79" spans="1:40" x14ac:dyDescent="0.2">
      <c r="A79" s="1">
        <v>78</v>
      </c>
      <c r="B79" s="1">
        <v>18</v>
      </c>
      <c r="C79" s="1" t="s">
        <v>88</v>
      </c>
      <c r="D79" s="1" t="s">
        <v>34</v>
      </c>
      <c r="E79" s="1" t="s">
        <v>480</v>
      </c>
      <c r="F79" s="10" t="s">
        <v>35</v>
      </c>
      <c r="G79" s="1" t="s">
        <v>213</v>
      </c>
      <c r="H79" s="5" t="s">
        <v>211</v>
      </c>
      <c r="I79" s="1" t="s">
        <v>217</v>
      </c>
      <c r="J79" s="10" t="s">
        <v>89</v>
      </c>
      <c r="K79" s="5" t="s">
        <v>494</v>
      </c>
      <c r="L79" s="1" t="s">
        <v>23</v>
      </c>
      <c r="M79" s="1" t="s">
        <v>19</v>
      </c>
      <c r="N79" s="1" t="s">
        <v>20</v>
      </c>
      <c r="O79" s="1" t="s">
        <v>123</v>
      </c>
      <c r="P79" s="1">
        <v>12</v>
      </c>
      <c r="Q79" s="1" t="s">
        <v>7</v>
      </c>
      <c r="R79" s="1" t="s">
        <v>7</v>
      </c>
      <c r="S79" s="1" t="s">
        <v>213</v>
      </c>
      <c r="T79" s="1">
        <v>3</v>
      </c>
      <c r="U79" s="14">
        <f t="shared" si="7"/>
        <v>12.333333333333334</v>
      </c>
      <c r="V79" s="1">
        <v>13</v>
      </c>
      <c r="W79" s="1">
        <v>24</v>
      </c>
      <c r="X79" s="1">
        <f t="shared" si="8"/>
        <v>37</v>
      </c>
      <c r="Y79" s="7">
        <v>57.92</v>
      </c>
      <c r="Z79" s="7">
        <v>60.79</v>
      </c>
      <c r="AA79" s="7">
        <v>67.62</v>
      </c>
      <c r="AB79" s="7">
        <v>72.25</v>
      </c>
      <c r="AC79" s="7">
        <v>7.74</v>
      </c>
      <c r="AD79" s="7">
        <v>21.08</v>
      </c>
      <c r="AE79" s="7">
        <f t="shared" si="9"/>
        <v>17.679138957701369</v>
      </c>
      <c r="AF79" s="8">
        <f t="shared" si="10"/>
        <v>-9.9552359660214598E-2</v>
      </c>
      <c r="AG79" s="8">
        <f>AF79*(1-(3/((4*X79)-9)))*SQRT(1-(2*(U79-1)*0.233)/(X79-2))</f>
        <v>-8.975451506147801E-2</v>
      </c>
      <c r="AH79" s="8">
        <f>((Y79-Z79)/AE79)*(1-(3/((4*X79)-9)))</f>
        <v>-0.15883452020346212</v>
      </c>
      <c r="AI79" s="8">
        <f t="shared" si="11"/>
        <v>-4.4832134990074025E-2</v>
      </c>
      <c r="AJ79" s="8">
        <f>((AA79-Y79)/AC79)*(1-(3/((4*X79)-9)))</f>
        <v>1.2261818452214976</v>
      </c>
      <c r="AK79" s="8">
        <f>((AB79-Z79)/AD79)*(1-(3/((4*X79)-9)))</f>
        <v>0.53190995590624279</v>
      </c>
      <c r="AL79" s="8">
        <f>4*(1+(AG79^2)/8)/AM79</f>
        <v>5.002414191632738</v>
      </c>
      <c r="AM79" s="8">
        <f>((1/V79)*((V79-1)/(V79-3))*((((AJ79^2)/2)*(V79/(V79-1)))+1)+(1/W79)*((W79-1)/(W79-3))*((((AK79^2)/2)*(W79/(W79-1)))+1))*(1+(U79-1)*0.233)</f>
        <v>0.80041911427172052</v>
      </c>
      <c r="AN79" s="11" t="s">
        <v>442</v>
      </c>
    </row>
    <row r="80" spans="1:40" x14ac:dyDescent="0.2">
      <c r="A80" s="1">
        <v>79</v>
      </c>
      <c r="B80" s="1">
        <v>18</v>
      </c>
      <c r="C80" s="1" t="s">
        <v>88</v>
      </c>
      <c r="D80" s="1" t="s">
        <v>34</v>
      </c>
      <c r="E80" s="1" t="s">
        <v>480</v>
      </c>
      <c r="F80" s="10" t="s">
        <v>35</v>
      </c>
      <c r="G80" s="1" t="s">
        <v>213</v>
      </c>
      <c r="H80" s="5" t="s">
        <v>211</v>
      </c>
      <c r="I80" s="1" t="s">
        <v>217</v>
      </c>
      <c r="J80" s="10" t="s">
        <v>89</v>
      </c>
      <c r="K80" s="5" t="s">
        <v>494</v>
      </c>
      <c r="L80" s="1" t="s">
        <v>23</v>
      </c>
      <c r="M80" s="1" t="s">
        <v>19</v>
      </c>
      <c r="N80" s="1" t="s">
        <v>20</v>
      </c>
      <c r="O80" s="1" t="s">
        <v>123</v>
      </c>
      <c r="P80" s="1">
        <v>12</v>
      </c>
      <c r="Q80" s="1" t="s">
        <v>7</v>
      </c>
      <c r="R80" s="1" t="s">
        <v>7</v>
      </c>
      <c r="S80" s="1" t="s">
        <v>213</v>
      </c>
      <c r="T80" s="1">
        <v>3</v>
      </c>
      <c r="U80" s="14">
        <f t="shared" si="7"/>
        <v>13.333333333333334</v>
      </c>
      <c r="V80" s="1">
        <v>16</v>
      </c>
      <c r="W80" s="1">
        <v>24</v>
      </c>
      <c r="X80" s="1">
        <f t="shared" si="8"/>
        <v>40</v>
      </c>
      <c r="Y80" s="7">
        <v>59.69</v>
      </c>
      <c r="Z80" s="7">
        <v>60.79</v>
      </c>
      <c r="AA80" s="7">
        <v>68.5</v>
      </c>
      <c r="AB80" s="7">
        <v>72.25</v>
      </c>
      <c r="AC80" s="7">
        <v>21.06</v>
      </c>
      <c r="AD80" s="7">
        <v>21.08</v>
      </c>
      <c r="AE80" s="7">
        <f t="shared" si="9"/>
        <v>21.072107530797048</v>
      </c>
      <c r="AF80" s="8">
        <f t="shared" si="10"/>
        <v>-0.12575865969395814</v>
      </c>
      <c r="AG80" s="8">
        <f>AF80*(1-(3/((4*X80)-9)))*SQRT(1-(2*(U80-1)*0.233)/(X80-2))</f>
        <v>-0.11355694073894687</v>
      </c>
      <c r="AH80" s="8">
        <f>((Y80-Z80)/AE80)*(1-(3/((4*X80)-9)))</f>
        <v>-5.1164587775025423E-2</v>
      </c>
      <c r="AI80" s="8">
        <f t="shared" si="11"/>
        <v>-5.6687169994657984E-2</v>
      </c>
      <c r="AJ80" s="8">
        <f>((AA80-Y80)/AC80)*(1-(3/((4*X80)-9)))</f>
        <v>0.41001742105494876</v>
      </c>
      <c r="AK80" s="8">
        <f>((AB80-Z80)/AD80)*(1-(3/((4*X80)-9)))</f>
        <v>0.53284240421227247</v>
      </c>
      <c r="AL80" s="8">
        <f>4*(1+(AG80^2)/8)/AM80</f>
        <v>7.8966814997494073</v>
      </c>
      <c r="AM80" s="8">
        <f>((1/V80)*((V80-1)/(V80-3))*((((AJ80^2)/2)*(V80/(V80-1)))+1)+(1/W80)*((W80-1)/(W80-3))*((((AK80^2)/2)*(W80/(W80-1)))+1))*(1+(U80-1)*0.233)</f>
        <v>0.50735838713035786</v>
      </c>
      <c r="AN80" s="11" t="s">
        <v>443</v>
      </c>
    </row>
    <row r="81" spans="1:40" x14ac:dyDescent="0.2">
      <c r="A81" s="1">
        <v>80</v>
      </c>
      <c r="B81" s="1">
        <v>18</v>
      </c>
      <c r="C81" s="1" t="s">
        <v>88</v>
      </c>
      <c r="D81" s="1" t="s">
        <v>28</v>
      </c>
      <c r="E81" s="1" t="s">
        <v>480</v>
      </c>
      <c r="F81" s="10" t="s">
        <v>39</v>
      </c>
      <c r="G81" s="1" t="s">
        <v>213</v>
      </c>
      <c r="H81" s="5" t="s">
        <v>211</v>
      </c>
      <c r="I81" s="1" t="s">
        <v>217</v>
      </c>
      <c r="J81" s="10" t="s">
        <v>89</v>
      </c>
      <c r="K81" s="5" t="s">
        <v>494</v>
      </c>
      <c r="L81" s="1" t="s">
        <v>23</v>
      </c>
      <c r="M81" s="1" t="s">
        <v>19</v>
      </c>
      <c r="N81" s="1" t="s">
        <v>20</v>
      </c>
      <c r="O81" s="1" t="s">
        <v>123</v>
      </c>
      <c r="P81" s="1">
        <v>12</v>
      </c>
      <c r="Q81" s="1" t="s">
        <v>7</v>
      </c>
      <c r="R81" s="1" t="s">
        <v>7</v>
      </c>
      <c r="S81" s="1" t="s">
        <v>213</v>
      </c>
      <c r="T81" s="1">
        <v>3</v>
      </c>
      <c r="U81" s="14">
        <f t="shared" si="7"/>
        <v>12.333333333333334</v>
      </c>
      <c r="V81" s="1">
        <v>13</v>
      </c>
      <c r="W81" s="1">
        <v>24</v>
      </c>
      <c r="X81" s="1">
        <f t="shared" si="8"/>
        <v>37</v>
      </c>
      <c r="Y81" s="7">
        <v>47.85</v>
      </c>
      <c r="Z81" s="7">
        <v>50.67</v>
      </c>
      <c r="AA81" s="7">
        <v>51.77</v>
      </c>
      <c r="AB81" s="7">
        <v>52</v>
      </c>
      <c r="AC81" s="7">
        <v>9.68</v>
      </c>
      <c r="AD81" s="7">
        <v>12.54</v>
      </c>
      <c r="AE81" s="7">
        <f t="shared" si="9"/>
        <v>11.638870342827213</v>
      </c>
      <c r="AF81" s="8">
        <f t="shared" si="10"/>
        <v>0.22253018752770667</v>
      </c>
      <c r="AG81" s="8">
        <f>AF81*(1-(3/((4*X81)-9)))*SQRT(1-(2*(U81-1)*0.233)/(X81-2))</f>
        <v>0.20062898695982573</v>
      </c>
      <c r="AH81" s="8">
        <f>((Y81-Z81)/AE81)*(1-(3/((4*X81)-9)))</f>
        <v>-0.23706224138392257</v>
      </c>
      <c r="AI81" s="8">
        <f t="shared" si="11"/>
        <v>9.9813538900104568E-2</v>
      </c>
      <c r="AJ81" s="8">
        <f>((AA81-Y81)/AC81)*(1-(3/((4*X81)-9)))</f>
        <v>0.39621856234021069</v>
      </c>
      <c r="AK81" s="8">
        <f>((AB81-Z81)/AD81)*(1-(3/((4*X81)-9)))</f>
        <v>0.10377152823195977</v>
      </c>
      <c r="AL81" s="8">
        <f>4*(1+(AG81^2)/8)/AM81</f>
        <v>7.5606955997228313</v>
      </c>
      <c r="AM81" s="8">
        <f>((1/V81)*((V81-1)/(V81-3))*((((AJ81^2)/2)*(V81/(V81-1)))+1)+(1/W81)*((W81-1)/(W81-3))*((((AK81^2)/2)*(W81/(W81-1)))+1))*(1+(U81-1)*0.233)</f>
        <v>0.5317137745039805</v>
      </c>
      <c r="AN81" s="11" t="s">
        <v>442</v>
      </c>
    </row>
    <row r="82" spans="1:40" x14ac:dyDescent="0.2">
      <c r="A82" s="1">
        <v>81</v>
      </c>
      <c r="B82" s="1">
        <v>18</v>
      </c>
      <c r="C82" s="1" t="s">
        <v>88</v>
      </c>
      <c r="D82" s="1" t="s">
        <v>28</v>
      </c>
      <c r="E82" s="1" t="s">
        <v>480</v>
      </c>
      <c r="F82" s="10" t="s">
        <v>39</v>
      </c>
      <c r="G82" s="1" t="s">
        <v>213</v>
      </c>
      <c r="H82" s="5" t="s">
        <v>211</v>
      </c>
      <c r="I82" s="1" t="s">
        <v>217</v>
      </c>
      <c r="J82" s="10" t="s">
        <v>89</v>
      </c>
      <c r="K82" s="5" t="s">
        <v>494</v>
      </c>
      <c r="L82" s="1" t="s">
        <v>23</v>
      </c>
      <c r="M82" s="1" t="s">
        <v>19</v>
      </c>
      <c r="N82" s="1" t="s">
        <v>20</v>
      </c>
      <c r="O82" s="1" t="s">
        <v>123</v>
      </c>
      <c r="P82" s="1">
        <v>12</v>
      </c>
      <c r="Q82" s="1" t="s">
        <v>7</v>
      </c>
      <c r="R82" s="1" t="s">
        <v>7</v>
      </c>
      <c r="S82" s="1" t="s">
        <v>213</v>
      </c>
      <c r="T82" s="1">
        <v>3</v>
      </c>
      <c r="U82" s="14">
        <f t="shared" si="7"/>
        <v>13.333333333333334</v>
      </c>
      <c r="V82" s="1">
        <v>16</v>
      </c>
      <c r="W82" s="1">
        <v>24</v>
      </c>
      <c r="X82" s="1">
        <f t="shared" si="8"/>
        <v>40</v>
      </c>
      <c r="Y82" s="7">
        <v>46.19</v>
      </c>
      <c r="Z82" s="7">
        <v>50.67</v>
      </c>
      <c r="AA82" s="7">
        <v>52.56</v>
      </c>
      <c r="AB82" s="7">
        <v>52</v>
      </c>
      <c r="AC82" s="7">
        <v>11.15</v>
      </c>
      <c r="AD82" s="7">
        <v>12.54</v>
      </c>
      <c r="AE82" s="7">
        <f t="shared" si="9"/>
        <v>12.010548324395167</v>
      </c>
      <c r="AF82" s="8">
        <f t="shared" si="10"/>
        <v>0.41963113289033066</v>
      </c>
      <c r="AG82" s="8">
        <f>AF82*(1-(3/((4*X82)-9)))*SQRT(1-(2*(U82-1)*0.233)/(X82-2))</f>
        <v>0.37891647227959269</v>
      </c>
      <c r="AH82" s="8">
        <f>((Y82-Z82)/AE82)*(1-(3/((4*X82)-9)))</f>
        <v>-0.36559474712446749</v>
      </c>
      <c r="AI82" s="8">
        <f t="shared" si="11"/>
        <v>0.18614687174998959</v>
      </c>
      <c r="AJ82" s="8">
        <f>((AA82-Y82)/AC82)*(1-(3/((4*X82)-9)))</f>
        <v>0.55995010839545079</v>
      </c>
      <c r="AK82" s="8">
        <f>((AB82-Z82)/AD82)*(1-(3/((4*X82)-9)))</f>
        <v>0.10395344170178596</v>
      </c>
      <c r="AL82" s="8">
        <f>4*(1+(AG82^2)/8)/AM82</f>
        <v>8.0815733483872503</v>
      </c>
      <c r="AM82" s="8">
        <f>((1/V82)*((V82-1)/(V82-3))*((((AJ82^2)/2)*(V82/(V82-1)))+1)+(1/W82)*((W82-1)/(W82-3))*((((AK82^2)/2)*(W82/(W82-1)))+1))*(1+(U82-1)*0.233)</f>
        <v>0.50383615552966143</v>
      </c>
      <c r="AN82" s="11" t="s">
        <v>443</v>
      </c>
    </row>
    <row r="83" spans="1:40" x14ac:dyDescent="0.2">
      <c r="A83" s="1">
        <v>82</v>
      </c>
      <c r="B83" s="1">
        <v>19</v>
      </c>
      <c r="C83" s="1" t="s">
        <v>92</v>
      </c>
      <c r="D83" s="1" t="s">
        <v>34</v>
      </c>
      <c r="E83" s="1" t="s">
        <v>480</v>
      </c>
      <c r="F83" s="1" t="s">
        <v>90</v>
      </c>
      <c r="G83" s="1" t="s">
        <v>213</v>
      </c>
      <c r="H83" s="5" t="s">
        <v>211</v>
      </c>
      <c r="I83" s="1" t="s">
        <v>217</v>
      </c>
      <c r="J83" s="10" t="s">
        <v>94</v>
      </c>
      <c r="K83" s="5" t="s">
        <v>494</v>
      </c>
      <c r="L83" s="1" t="s">
        <v>37</v>
      </c>
      <c r="M83" s="1" t="s">
        <v>31</v>
      </c>
      <c r="N83" s="10" t="s">
        <v>20</v>
      </c>
      <c r="O83" s="10" t="s">
        <v>93</v>
      </c>
      <c r="P83" s="10">
        <v>6</v>
      </c>
      <c r="Q83" s="10" t="s">
        <v>7</v>
      </c>
      <c r="R83" s="1" t="s">
        <v>7</v>
      </c>
      <c r="S83" s="1" t="s">
        <v>213</v>
      </c>
      <c r="T83" s="1">
        <v>5</v>
      </c>
      <c r="U83" s="14">
        <f t="shared" si="7"/>
        <v>9.4</v>
      </c>
      <c r="V83" s="1">
        <v>33</v>
      </c>
      <c r="W83" s="1">
        <v>14</v>
      </c>
      <c r="X83" s="1">
        <f t="shared" si="8"/>
        <v>47</v>
      </c>
      <c r="Y83" s="7">
        <v>91.42</v>
      </c>
      <c r="Z83" s="7">
        <v>91.86</v>
      </c>
      <c r="AA83" s="7">
        <v>96.97</v>
      </c>
      <c r="AB83" s="7">
        <v>97.07</v>
      </c>
      <c r="AC83" s="7">
        <v>16.04</v>
      </c>
      <c r="AD83" s="7">
        <v>19.18</v>
      </c>
      <c r="AE83" s="7">
        <f t="shared" si="9"/>
        <v>17.006764928502225</v>
      </c>
      <c r="AF83" s="8">
        <f t="shared" si="10"/>
        <v>1.9992044426402678E-2</v>
      </c>
      <c r="AG83" s="8">
        <f>AF83*(1-(3/((4*X83)-9)))*SQRT(1-(2*(U83-1)*0.233)/(X83-2))</f>
        <v>1.8782586819743631E-2</v>
      </c>
      <c r="AH83" s="8">
        <f>((Y83-Z83)/AE83)*(1-(3/((4*X83)-9)))</f>
        <v>-2.543844759087413E-2</v>
      </c>
      <c r="AI83" s="8">
        <f t="shared" si="11"/>
        <v>9.3908792981669213E-3</v>
      </c>
      <c r="AJ83" s="8">
        <f>((AA83-Y83)/AC83)*(1-(3/((4*X83)-9)))</f>
        <v>0.34021092520096391</v>
      </c>
      <c r="AK83" s="8">
        <f>((AB83-Z83)/AD83)*(1-(3/((4*X83)-9)))</f>
        <v>0.26708454453836306</v>
      </c>
      <c r="AL83" s="8">
        <f>4*(1+(AG83^2)/8)/AM83</f>
        <v>11.095782015370656</v>
      </c>
      <c r="AM83" s="8">
        <f>((1/V83)*((V83-1)/(V83-3))*((((AJ83^2)/2)*(V83/(V83-1)))+1)+(1/W83)*((W83-1)/(W83-3))*((((AK83^2)/2)*(W83/(W83-1)))+1))*(1+(U83-1)*0.233)</f>
        <v>0.36051324613645935</v>
      </c>
      <c r="AN83" s="1" t="s">
        <v>444</v>
      </c>
    </row>
    <row r="84" spans="1:40" x14ac:dyDescent="0.2">
      <c r="A84" s="1">
        <v>83</v>
      </c>
      <c r="B84" s="1">
        <v>19</v>
      </c>
      <c r="C84" s="1" t="s">
        <v>92</v>
      </c>
      <c r="D84" s="1" t="s">
        <v>34</v>
      </c>
      <c r="E84" s="1" t="s">
        <v>480</v>
      </c>
      <c r="F84" s="1" t="s">
        <v>90</v>
      </c>
      <c r="G84" s="1" t="s">
        <v>213</v>
      </c>
      <c r="H84" s="5" t="s">
        <v>211</v>
      </c>
      <c r="I84" s="1" t="s">
        <v>217</v>
      </c>
      <c r="J84" s="10" t="s">
        <v>94</v>
      </c>
      <c r="K84" s="5" t="s">
        <v>494</v>
      </c>
      <c r="L84" s="1" t="s">
        <v>37</v>
      </c>
      <c r="M84" s="1" t="s">
        <v>31</v>
      </c>
      <c r="N84" s="10" t="s">
        <v>20</v>
      </c>
      <c r="O84" s="10" t="s">
        <v>93</v>
      </c>
      <c r="P84" s="10">
        <v>6</v>
      </c>
      <c r="Q84" s="10" t="s">
        <v>7</v>
      </c>
      <c r="R84" s="1" t="s">
        <v>7</v>
      </c>
      <c r="S84" s="1" t="s">
        <v>213</v>
      </c>
      <c r="T84" s="1">
        <v>5</v>
      </c>
      <c r="U84" s="14">
        <f t="shared" si="7"/>
        <v>6.4</v>
      </c>
      <c r="V84" s="1">
        <v>18</v>
      </c>
      <c r="W84" s="1">
        <v>14</v>
      </c>
      <c r="X84" s="1">
        <f t="shared" si="8"/>
        <v>32</v>
      </c>
      <c r="Y84" s="7">
        <v>94.5</v>
      </c>
      <c r="Z84" s="7">
        <v>91.86</v>
      </c>
      <c r="AA84" s="7">
        <v>103.11</v>
      </c>
      <c r="AB84" s="7">
        <v>97.07</v>
      </c>
      <c r="AC84" s="7">
        <v>12.43</v>
      </c>
      <c r="AD84" s="7">
        <v>19.18</v>
      </c>
      <c r="AE84" s="7">
        <f t="shared" si="9"/>
        <v>15.715093063676077</v>
      </c>
      <c r="AF84" s="8">
        <f t="shared" si="10"/>
        <v>0.21635252086790233</v>
      </c>
      <c r="AG84" s="8">
        <f>AF84*(1-(3/((4*X84)-9)))*SQRT(1-(2*(U84-1)*0.233)/(X84-2))</f>
        <v>0.2018594891597757</v>
      </c>
      <c r="AH84" s="8">
        <f>((Y84-Z84)/AE84)*(1-(3/((4*X84)-9)))</f>
        <v>0.16375629261143429</v>
      </c>
      <c r="AI84" s="8">
        <f t="shared" si="11"/>
        <v>0.10041956289763276</v>
      </c>
      <c r="AJ84" s="8">
        <f>((AA84-Y84)/AC84)*(1-(3/((4*X84)-9)))</f>
        <v>0.67521650655435139</v>
      </c>
      <c r="AK84" s="8">
        <f>((AB84-Z84)/AD84)*(1-(3/((4*X84)-9)))</f>
        <v>0.26478912732976367</v>
      </c>
      <c r="AL84" s="8">
        <f>4*(1+(AG84^2)/8)/AM84</f>
        <v>10.740315656923121</v>
      </c>
      <c r="AM84" s="8">
        <f>((1/V84)*((V84-1)/(V84-3))*((((AJ84^2)/2)*(V84/(V84-1)))+1)+(1/W84)*((W84-1)/(W84-3))*((((AK84^2)/2)*(W84/(W84-1)))+1))*(1+(U84-1)*0.233)</f>
        <v>0.37432546259386912</v>
      </c>
      <c r="AN84" s="1" t="s">
        <v>445</v>
      </c>
    </row>
    <row r="85" spans="1:40" x14ac:dyDescent="0.2">
      <c r="A85" s="1">
        <v>84</v>
      </c>
      <c r="B85" s="1">
        <v>19</v>
      </c>
      <c r="C85" s="1" t="s">
        <v>92</v>
      </c>
      <c r="D85" s="1" t="s">
        <v>28</v>
      </c>
      <c r="E85" s="1" t="s">
        <v>480</v>
      </c>
      <c r="F85" s="1" t="s">
        <v>91</v>
      </c>
      <c r="G85" s="1" t="s">
        <v>213</v>
      </c>
      <c r="H85" s="5" t="s">
        <v>211</v>
      </c>
      <c r="I85" s="1" t="s">
        <v>217</v>
      </c>
      <c r="J85" s="10" t="s">
        <v>94</v>
      </c>
      <c r="K85" s="5" t="s">
        <v>494</v>
      </c>
      <c r="L85" s="1" t="s">
        <v>37</v>
      </c>
      <c r="M85" s="1" t="s">
        <v>31</v>
      </c>
      <c r="N85" s="10" t="s">
        <v>20</v>
      </c>
      <c r="O85" s="10" t="s">
        <v>93</v>
      </c>
      <c r="P85" s="10">
        <v>6</v>
      </c>
      <c r="Q85" s="10" t="s">
        <v>7</v>
      </c>
      <c r="R85" s="1" t="s">
        <v>7</v>
      </c>
      <c r="S85" s="1" t="s">
        <v>213</v>
      </c>
      <c r="T85" s="1">
        <v>5</v>
      </c>
      <c r="U85" s="14">
        <f t="shared" si="7"/>
        <v>9.4</v>
      </c>
      <c r="V85" s="1">
        <v>33</v>
      </c>
      <c r="W85" s="1">
        <v>14</v>
      </c>
      <c r="X85" s="1">
        <f t="shared" si="8"/>
        <v>47</v>
      </c>
      <c r="Y85" s="7">
        <v>86.82</v>
      </c>
      <c r="Z85" s="7">
        <v>82.43</v>
      </c>
      <c r="AA85" s="7">
        <v>87.24</v>
      </c>
      <c r="AB85" s="7">
        <v>87.64</v>
      </c>
      <c r="AC85" s="7">
        <v>12.85</v>
      </c>
      <c r="AD85" s="7">
        <v>26.86</v>
      </c>
      <c r="AE85" s="7">
        <f t="shared" si="9"/>
        <v>18.05109710423903</v>
      </c>
      <c r="AF85" s="8">
        <f t="shared" si="10"/>
        <v>-0.26535783239873728</v>
      </c>
      <c r="AG85" s="8">
        <f>AF85*(1-(3/((4*X85)-9)))*SQRT(1-(2*(U85-1)*0.233)/(X85-2))</f>
        <v>-0.24930449427903212</v>
      </c>
      <c r="AH85" s="8">
        <f>((Y85-Z85)/AE85)*(1-(3/((4*X85)-9)))</f>
        <v>0.2391225616969245</v>
      </c>
      <c r="AI85" s="8">
        <f t="shared" si="11"/>
        <v>-0.12369495405547883</v>
      </c>
      <c r="AJ85" s="8">
        <f>((AA85-Y85)/AC85)*(1-(3/((4*X85)-9)))</f>
        <v>3.2137034541225705E-2</v>
      </c>
      <c r="AK85" s="8">
        <f>((AB85-Z85)/AD85)*(1-(3/((4*X85)-9)))</f>
        <v>0.19071785421615056</v>
      </c>
      <c r="AL85" s="8">
        <f>4*(1+(AG85^2)/8)/AM85</f>
        <v>11.512092964704532</v>
      </c>
      <c r="AM85" s="8">
        <f>((1/V85)*((V85-1)/(V85-3))*((((AJ85^2)/2)*(V85/(V85-1)))+1)+(1/W85)*((W85-1)/(W85-3))*((((AK85^2)/2)*(W85/(W85-1)))+1))*(1+(U85-1)*0.233)</f>
        <v>0.35016016442821729</v>
      </c>
      <c r="AN85" s="1" t="s">
        <v>446</v>
      </c>
    </row>
    <row r="86" spans="1:40" x14ac:dyDescent="0.2">
      <c r="A86" s="1">
        <v>85</v>
      </c>
      <c r="B86" s="1">
        <v>19</v>
      </c>
      <c r="C86" s="1" t="s">
        <v>92</v>
      </c>
      <c r="D86" s="1" t="s">
        <v>28</v>
      </c>
      <c r="E86" s="1" t="s">
        <v>480</v>
      </c>
      <c r="F86" s="1" t="s">
        <v>91</v>
      </c>
      <c r="G86" s="1" t="s">
        <v>213</v>
      </c>
      <c r="H86" s="5" t="s">
        <v>211</v>
      </c>
      <c r="I86" s="1" t="s">
        <v>217</v>
      </c>
      <c r="J86" s="10" t="s">
        <v>94</v>
      </c>
      <c r="K86" s="5" t="s">
        <v>494</v>
      </c>
      <c r="L86" s="1" t="s">
        <v>37</v>
      </c>
      <c r="M86" s="1" t="s">
        <v>31</v>
      </c>
      <c r="N86" s="10" t="s">
        <v>20</v>
      </c>
      <c r="O86" s="10" t="s">
        <v>93</v>
      </c>
      <c r="P86" s="10">
        <v>6</v>
      </c>
      <c r="Q86" s="10" t="s">
        <v>7</v>
      </c>
      <c r="R86" s="1" t="s">
        <v>7</v>
      </c>
      <c r="S86" s="1" t="s">
        <v>213</v>
      </c>
      <c r="T86" s="1">
        <v>5</v>
      </c>
      <c r="U86" s="14">
        <f t="shared" si="7"/>
        <v>6.4</v>
      </c>
      <c r="V86" s="1">
        <v>18</v>
      </c>
      <c r="W86" s="1">
        <v>14</v>
      </c>
      <c r="X86" s="1">
        <f t="shared" si="8"/>
        <v>32</v>
      </c>
      <c r="Y86" s="7">
        <v>93.28</v>
      </c>
      <c r="Z86" s="7">
        <v>82.43</v>
      </c>
      <c r="AA86" s="7">
        <v>99.33</v>
      </c>
      <c r="AB86" s="7">
        <v>87.64</v>
      </c>
      <c r="AC86" s="7">
        <v>11.09</v>
      </c>
      <c r="AD86" s="7">
        <v>26.86</v>
      </c>
      <c r="AE86" s="7">
        <f t="shared" si="9"/>
        <v>19.553151919831237</v>
      </c>
      <c r="AF86" s="8">
        <f t="shared" si="10"/>
        <v>4.2959825783793808E-2</v>
      </c>
      <c r="AG86" s="8">
        <f>AF86*(1-(3/((4*X86)-9)))*SQRT(1-(2*(U86-1)*0.233)/(X86-2))</f>
        <v>4.0082031179125115E-2</v>
      </c>
      <c r="AH86" s="8">
        <f>((Y86-Z86)/AE86)*(1-(3/((4*X86)-9)))</f>
        <v>0.5409087308071493</v>
      </c>
      <c r="AI86" s="8">
        <f t="shared" si="11"/>
        <v>2.0036992141655576E-2</v>
      </c>
      <c r="AJ86" s="8">
        <f>((AA86-Y86)/AC86)*(1-(3/((4*X86)-9)))</f>
        <v>0.53178349788968771</v>
      </c>
      <c r="AK86" s="8">
        <f>((AB86-Z86)/AD86)*(1-(3/((4*X86)-9)))</f>
        <v>0.18907875883041206</v>
      </c>
      <c r="AL86" s="8">
        <f>4*(1+(AG86^2)/8)/AM86</f>
        <v>11.182715237673525</v>
      </c>
      <c r="AM86" s="8">
        <f>((1/V86)*((V86-1)/(V86-3))*((((AJ86^2)/2)*(V86/(V86-1)))+1)+(1/W86)*((W86-1)/(W86-3))*((((AK86^2)/2)*(W86/(W86-1)))+1))*(1+(U86-1)*0.233)</f>
        <v>0.35776671403858956</v>
      </c>
      <c r="AN86" s="1" t="s">
        <v>447</v>
      </c>
    </row>
    <row r="87" spans="1:40" x14ac:dyDescent="0.2">
      <c r="A87" s="1">
        <v>86</v>
      </c>
      <c r="B87" s="1">
        <v>19</v>
      </c>
      <c r="C87" s="1" t="s">
        <v>92</v>
      </c>
      <c r="D87" s="1" t="s">
        <v>34</v>
      </c>
      <c r="E87" s="1" t="s">
        <v>480</v>
      </c>
      <c r="F87" s="1" t="s">
        <v>90</v>
      </c>
      <c r="G87" s="1" t="s">
        <v>213</v>
      </c>
      <c r="H87" s="5" t="s">
        <v>211</v>
      </c>
      <c r="I87" s="1" t="s">
        <v>217</v>
      </c>
      <c r="J87" s="10" t="s">
        <v>94</v>
      </c>
      <c r="K87" s="5" t="s">
        <v>494</v>
      </c>
      <c r="L87" s="1" t="s">
        <v>37</v>
      </c>
      <c r="M87" s="1" t="s">
        <v>31</v>
      </c>
      <c r="N87" s="10" t="s">
        <v>20</v>
      </c>
      <c r="O87" s="10" t="s">
        <v>93</v>
      </c>
      <c r="P87" s="10">
        <v>6</v>
      </c>
      <c r="Q87" s="10" t="s">
        <v>7</v>
      </c>
      <c r="R87" s="1" t="s">
        <v>213</v>
      </c>
      <c r="S87" s="1" t="s">
        <v>213</v>
      </c>
      <c r="T87" s="1">
        <v>5</v>
      </c>
      <c r="U87" s="14">
        <f t="shared" si="7"/>
        <v>7.2</v>
      </c>
      <c r="V87" s="1">
        <v>23</v>
      </c>
      <c r="W87" s="1">
        <v>13</v>
      </c>
      <c r="X87" s="1">
        <f t="shared" si="8"/>
        <v>36</v>
      </c>
      <c r="Y87" s="7">
        <v>94.17</v>
      </c>
      <c r="Z87" s="7">
        <v>89.69</v>
      </c>
      <c r="AA87" s="7">
        <v>95.74</v>
      </c>
      <c r="AB87" s="7">
        <v>100.38</v>
      </c>
      <c r="AC87" s="7">
        <v>13.07</v>
      </c>
      <c r="AD87" s="7">
        <v>18.100000000000001</v>
      </c>
      <c r="AE87" s="7">
        <f t="shared" si="9"/>
        <v>15.038644142576777</v>
      </c>
      <c r="AF87" s="8">
        <f t="shared" si="10"/>
        <v>-0.60643764913486076</v>
      </c>
      <c r="AG87" s="8">
        <f>AF87*(1-(3/((4*X87)-9)))*SQRT(1-(2*(U87-1)*0.233)/(X87-2))</f>
        <v>-0.56720813269585701</v>
      </c>
      <c r="AH87" s="8">
        <f>((Y87-Z87)/AE87)*(1-(3/((4*X87)-9)))</f>
        <v>0.29127921393144202</v>
      </c>
      <c r="AI87" s="8">
        <f t="shared" si="11"/>
        <v>-0.27284366944505911</v>
      </c>
      <c r="AJ87" s="8">
        <f>((AA87-Y87)/AC87)*(1-(3/((4*X87)-9)))</f>
        <v>0.11745303068944946</v>
      </c>
      <c r="AK87" s="8">
        <f>((AB87-Z87)/AD87)*(1-(3/((4*X87)-9)))</f>
        <v>0.57748311847759337</v>
      </c>
      <c r="AL87" s="8">
        <f>4*(1+(AG87^2)/8)/AM87</f>
        <v>10.830609362170705</v>
      </c>
      <c r="AM87" s="8">
        <f>((1/V87)*((V87-1)/(V87-3))*((((AJ87^2)/2)*(V87/(V87-1)))+1)+(1/W87)*((W87-1)/(W87-3))*((((AK87^2)/2)*(W87/(W87-1)))+1))*(1+(U87-1)*0.233)</f>
        <v>0.38417621703089722</v>
      </c>
      <c r="AN87" s="1" t="s">
        <v>448</v>
      </c>
    </row>
    <row r="88" spans="1:40" x14ac:dyDescent="0.2">
      <c r="A88" s="1">
        <v>87</v>
      </c>
      <c r="B88" s="1">
        <v>19</v>
      </c>
      <c r="C88" s="1" t="s">
        <v>92</v>
      </c>
      <c r="D88" s="1" t="s">
        <v>34</v>
      </c>
      <c r="E88" s="1" t="s">
        <v>480</v>
      </c>
      <c r="F88" s="1" t="s">
        <v>90</v>
      </c>
      <c r="G88" s="1" t="s">
        <v>213</v>
      </c>
      <c r="H88" s="5" t="s">
        <v>211</v>
      </c>
      <c r="I88" s="1" t="s">
        <v>217</v>
      </c>
      <c r="J88" s="10" t="s">
        <v>94</v>
      </c>
      <c r="K88" s="5" t="s">
        <v>494</v>
      </c>
      <c r="L88" s="1" t="s">
        <v>37</v>
      </c>
      <c r="M88" s="1" t="s">
        <v>31</v>
      </c>
      <c r="N88" s="10" t="s">
        <v>20</v>
      </c>
      <c r="O88" s="10" t="s">
        <v>93</v>
      </c>
      <c r="P88" s="10">
        <v>6</v>
      </c>
      <c r="Q88" s="10" t="s">
        <v>7</v>
      </c>
      <c r="R88" s="1" t="s">
        <v>213</v>
      </c>
      <c r="S88" s="1" t="s">
        <v>213</v>
      </c>
      <c r="T88" s="1">
        <v>5</v>
      </c>
      <c r="U88" s="14">
        <f t="shared" si="7"/>
        <v>5.4</v>
      </c>
      <c r="V88" s="1">
        <v>14</v>
      </c>
      <c r="W88" s="1">
        <v>13</v>
      </c>
      <c r="X88" s="1">
        <f t="shared" si="8"/>
        <v>27</v>
      </c>
      <c r="Y88" s="7">
        <v>95.43</v>
      </c>
      <c r="Z88" s="7">
        <v>89.69</v>
      </c>
      <c r="AA88" s="7">
        <v>102.71</v>
      </c>
      <c r="AB88" s="7">
        <v>100.38</v>
      </c>
      <c r="AC88" s="7">
        <v>8.75</v>
      </c>
      <c r="AD88" s="7">
        <v>18.100000000000001</v>
      </c>
      <c r="AE88" s="7">
        <f t="shared" si="9"/>
        <v>14.037994871063319</v>
      </c>
      <c r="AF88" s="8">
        <f t="shared" si="10"/>
        <v>-0.24291218449075538</v>
      </c>
      <c r="AG88" s="8">
        <f>AF88*(1-(3/((4*X88)-9)))*SQRT(1-(2*(U88-1)*0.233)/(X88-2))</f>
        <v>-0.22568510338574657</v>
      </c>
      <c r="AH88" s="8">
        <f>((Y88-Z88)/AE88)*(1-(3/((4*X88)-9)))</f>
        <v>0.39649968939182334</v>
      </c>
      <c r="AI88" s="8">
        <f t="shared" si="11"/>
        <v>-0.11213090380796149</v>
      </c>
      <c r="AJ88" s="8">
        <f>((AA88-Y88)/AC88)*(1-(3/((4*X88)-9)))</f>
        <v>0.80678787878787739</v>
      </c>
      <c r="AK88" s="8">
        <f>((AB88-Z88)/AD88)*(1-(3/((4*X88)-9)))</f>
        <v>0.57271053072158029</v>
      </c>
      <c r="AL88" s="8">
        <f>4*(1+(AG88^2)/8)/AM88</f>
        <v>8.9250156998079273</v>
      </c>
      <c r="AM88" s="8">
        <f>((1/V88)*((V88-1)/(V88-3))*((((AJ88^2)/2)*(V88/(V88-1)))+1)+(1/W88)*((W88-1)/(W88-3))*((((AK88^2)/2)*(W88/(W88-1)))+1))*(1+(U88-1)*0.233)</f>
        <v>0.451031910569272</v>
      </c>
      <c r="AN88" s="1" t="s">
        <v>449</v>
      </c>
    </row>
    <row r="89" spans="1:40" x14ac:dyDescent="0.2">
      <c r="A89" s="1">
        <v>88</v>
      </c>
      <c r="B89" s="1">
        <v>19</v>
      </c>
      <c r="C89" s="1" t="s">
        <v>92</v>
      </c>
      <c r="D89" s="1" t="s">
        <v>28</v>
      </c>
      <c r="E89" s="1" t="s">
        <v>480</v>
      </c>
      <c r="F89" s="1" t="s">
        <v>91</v>
      </c>
      <c r="G89" s="1" t="s">
        <v>213</v>
      </c>
      <c r="H89" s="5" t="s">
        <v>211</v>
      </c>
      <c r="I89" s="1" t="s">
        <v>217</v>
      </c>
      <c r="J89" s="10" t="s">
        <v>94</v>
      </c>
      <c r="K89" s="5" t="s">
        <v>494</v>
      </c>
      <c r="L89" s="1" t="s">
        <v>37</v>
      </c>
      <c r="M89" s="1" t="s">
        <v>31</v>
      </c>
      <c r="N89" s="10" t="s">
        <v>20</v>
      </c>
      <c r="O89" s="10" t="s">
        <v>93</v>
      </c>
      <c r="P89" s="10">
        <v>6</v>
      </c>
      <c r="Q89" s="10" t="s">
        <v>7</v>
      </c>
      <c r="R89" s="1" t="s">
        <v>213</v>
      </c>
      <c r="S89" s="1" t="s">
        <v>213</v>
      </c>
      <c r="T89" s="1">
        <v>5</v>
      </c>
      <c r="U89" s="14">
        <f t="shared" si="7"/>
        <v>7.2</v>
      </c>
      <c r="V89" s="1">
        <v>23</v>
      </c>
      <c r="W89" s="1">
        <v>13</v>
      </c>
      <c r="X89" s="1">
        <f t="shared" si="8"/>
        <v>36</v>
      </c>
      <c r="Y89" s="7">
        <v>90.83</v>
      </c>
      <c r="Z89" s="7">
        <v>80.459999999999994</v>
      </c>
      <c r="AA89" s="7">
        <v>90.3</v>
      </c>
      <c r="AB89" s="7">
        <v>90.69</v>
      </c>
      <c r="AC89" s="7">
        <v>11.96</v>
      </c>
      <c r="AD89" s="7">
        <v>26.89</v>
      </c>
      <c r="AE89" s="7">
        <f t="shared" si="9"/>
        <v>18.648277321479952</v>
      </c>
      <c r="AF89" s="8">
        <f t="shared" si="10"/>
        <v>-0.57699699626442902</v>
      </c>
      <c r="AG89" s="8">
        <f>AF89*(1-(3/((4*X89)-9)))*SQRT(1-(2*(U89-1)*0.233)/(X89-2))</f>
        <v>-0.53967195026423009</v>
      </c>
      <c r="AH89" s="8">
        <f>((Y89-Z89)/AE89)*(1-(3/((4*X89)-9)))</f>
        <v>0.54372612444348134</v>
      </c>
      <c r="AI89" s="8">
        <f t="shared" si="11"/>
        <v>-0.26051824843100529</v>
      </c>
      <c r="AJ89" s="8">
        <f>((AA89-Y89)/AC89)*(1-(3/((4*X89)-9)))</f>
        <v>-4.3329617242660809E-2</v>
      </c>
      <c r="AK89" s="8">
        <f>((AB89-Z89)/AD89)*(1-(3/((4*X89)-9)))</f>
        <v>0.3719846287343499</v>
      </c>
      <c r="AL89" s="8">
        <f>4*(1+(AG89^2)/8)/AM89</f>
        <v>11.528458814974675</v>
      </c>
      <c r="AM89" s="8">
        <f>((1/V89)*((V89-1)/(V89-3))*((((AJ89^2)/2)*(V89/(V89-1)))+1)+(1/W89)*((W89-1)/(W89-3))*((((AK89^2)/2)*(W89/(W89-1)))+1))*(1+(U89-1)*0.233)</f>
        <v>0.35959905599576936</v>
      </c>
      <c r="AN89" s="1" t="s">
        <v>450</v>
      </c>
    </row>
    <row r="90" spans="1:40" x14ac:dyDescent="0.2">
      <c r="A90" s="1">
        <v>89</v>
      </c>
      <c r="B90" s="1">
        <v>19</v>
      </c>
      <c r="C90" s="1" t="s">
        <v>92</v>
      </c>
      <c r="D90" s="1" t="s">
        <v>28</v>
      </c>
      <c r="E90" s="1" t="s">
        <v>480</v>
      </c>
      <c r="F90" s="1" t="s">
        <v>91</v>
      </c>
      <c r="G90" s="1" t="s">
        <v>213</v>
      </c>
      <c r="H90" s="5" t="s">
        <v>211</v>
      </c>
      <c r="I90" s="1" t="s">
        <v>217</v>
      </c>
      <c r="J90" s="10" t="s">
        <v>94</v>
      </c>
      <c r="K90" s="5" t="s">
        <v>494</v>
      </c>
      <c r="L90" s="1" t="s">
        <v>37</v>
      </c>
      <c r="M90" s="1" t="s">
        <v>31</v>
      </c>
      <c r="N90" s="10" t="s">
        <v>20</v>
      </c>
      <c r="O90" s="10" t="s">
        <v>93</v>
      </c>
      <c r="P90" s="10">
        <v>6</v>
      </c>
      <c r="Q90" s="10" t="s">
        <v>7</v>
      </c>
      <c r="R90" s="1" t="s">
        <v>213</v>
      </c>
      <c r="S90" s="1" t="s">
        <v>213</v>
      </c>
      <c r="T90" s="1">
        <v>5</v>
      </c>
      <c r="U90" s="14">
        <f t="shared" si="7"/>
        <v>5.4</v>
      </c>
      <c r="V90" s="1">
        <v>14</v>
      </c>
      <c r="W90" s="1">
        <v>13</v>
      </c>
      <c r="X90" s="1">
        <f t="shared" si="8"/>
        <v>27</v>
      </c>
      <c r="Y90" s="7">
        <v>93.71</v>
      </c>
      <c r="Z90" s="7">
        <v>80.459999999999994</v>
      </c>
      <c r="AA90" s="7">
        <v>97.64</v>
      </c>
      <c r="AB90" s="7">
        <v>90.69</v>
      </c>
      <c r="AC90" s="7">
        <v>9.15</v>
      </c>
      <c r="AD90" s="7">
        <v>26.89</v>
      </c>
      <c r="AE90" s="7">
        <f t="shared" si="9"/>
        <v>19.763863691090364</v>
      </c>
      <c r="AF90" s="8">
        <f t="shared" si="10"/>
        <v>-0.31876358279277472</v>
      </c>
      <c r="AG90" s="8">
        <f>AF90*(1-(3/((4*X90)-9)))*SQRT(1-(2*(U90-1)*0.233)/(X90-2))</f>
        <v>-0.29615719890303077</v>
      </c>
      <c r="AH90" s="8">
        <f>((Y90-Z90)/AE90)*(1-(3/((4*X90)-9)))</f>
        <v>0.65009985139074811</v>
      </c>
      <c r="AI90" s="8">
        <f t="shared" si="11"/>
        <v>-0.1464813397968773</v>
      </c>
      <c r="AJ90" s="8">
        <f>((AA90-Y90)/AC90)*(1-(3/((4*X90)-9)))</f>
        <v>0.41649279682066637</v>
      </c>
      <c r="AK90" s="8">
        <f>((AB90-Z90)/AD90)*(1-(3/((4*X90)-9)))</f>
        <v>0.368910375604314</v>
      </c>
      <c r="AL90" s="8">
        <f>4*(1+(AG90^2)/8)/AM90</f>
        <v>10.431734336929233</v>
      </c>
      <c r="AM90" s="8">
        <f>((1/V90)*((V90-1)/(V90-3))*((((AJ90^2)/2)*(V90/(V90-1)))+1)+(1/W90)*((W90-1)/(W90-3))*((((AK90^2)/2)*(W90/(W90-1)))+1))*(1+(U90-1)*0.233)</f>
        <v>0.3876493028503854</v>
      </c>
      <c r="AN90" s="1" t="s">
        <v>449</v>
      </c>
    </row>
    <row r="91" spans="1:40" x14ac:dyDescent="0.2">
      <c r="A91" s="1">
        <v>90</v>
      </c>
      <c r="B91" s="1">
        <v>20</v>
      </c>
      <c r="C91" s="1" t="s">
        <v>96</v>
      </c>
      <c r="D91" s="1" t="s">
        <v>34</v>
      </c>
      <c r="E91" s="1" t="s">
        <v>480</v>
      </c>
      <c r="F91" s="1" t="s">
        <v>35</v>
      </c>
      <c r="G91" s="1" t="s">
        <v>213</v>
      </c>
      <c r="H91" s="1" t="s">
        <v>30</v>
      </c>
      <c r="I91" s="1" t="s">
        <v>217</v>
      </c>
      <c r="J91" s="10">
        <v>65.94</v>
      </c>
      <c r="K91" s="10" t="s">
        <v>235</v>
      </c>
      <c r="L91" s="1" t="s">
        <v>23</v>
      </c>
      <c r="M91" s="1" t="s">
        <v>19</v>
      </c>
      <c r="N91" s="10" t="s">
        <v>362</v>
      </c>
      <c r="O91" s="10" t="s">
        <v>124</v>
      </c>
      <c r="P91" s="10">
        <v>18</v>
      </c>
      <c r="Q91" s="10" t="s">
        <v>7</v>
      </c>
      <c r="R91" s="1" t="s">
        <v>7</v>
      </c>
      <c r="S91" s="1" t="s">
        <v>213</v>
      </c>
      <c r="T91" s="1">
        <v>3</v>
      </c>
      <c r="U91" s="14">
        <f t="shared" si="7"/>
        <v>24.666666666666668</v>
      </c>
      <c r="V91" s="1">
        <v>49</v>
      </c>
      <c r="W91" s="1">
        <v>25</v>
      </c>
      <c r="X91" s="1">
        <f t="shared" si="8"/>
        <v>74</v>
      </c>
      <c r="Y91" s="7">
        <v>98.73</v>
      </c>
      <c r="Z91" s="7">
        <v>95</v>
      </c>
      <c r="AA91" s="7">
        <v>102.53</v>
      </c>
      <c r="AB91" s="7">
        <v>94.96</v>
      </c>
      <c r="AC91" s="7">
        <v>15.76</v>
      </c>
      <c r="AD91" s="7">
        <v>13.53</v>
      </c>
      <c r="AE91" s="7">
        <f t="shared" si="9"/>
        <v>15.053417109303345</v>
      </c>
      <c r="AF91" s="8">
        <f t="shared" si="10"/>
        <v>0.25509158300189522</v>
      </c>
      <c r="AG91" s="8">
        <f>AF91*(1-(3/((4*X91)-9)))*SQRT(1-(2*(U91-1)*0.233)/(X91-2))</f>
        <v>0.23228928122925552</v>
      </c>
      <c r="AH91" s="8">
        <f>((Y91-Z91)/AE91)*(1-(3/((4*X91)-9)))</f>
        <v>0.24519419253191024</v>
      </c>
      <c r="AI91" s="8">
        <f t="shared" si="11"/>
        <v>0.11536910700113931</v>
      </c>
      <c r="AJ91" s="8">
        <f>((AA91-Y91)/AC91)*(1-(3/((4*X91)-9)))</f>
        <v>0.23859636710942872</v>
      </c>
      <c r="AK91" s="8">
        <f>((AB91-Z91)/AD91)*(1-(3/((4*X91)-9)))</f>
        <v>-2.9254901354846441E-3</v>
      </c>
      <c r="AL91" s="8">
        <f>4*(1+(AG91^2)/8)/AM91</f>
        <v>9.4304255143641154</v>
      </c>
      <c r="AM91" s="8">
        <f>((1/V91)*((V91-1)/(V91-3))*((((AJ91^2)/2)*(V91/(V91-1)))+1)+(1/W91)*((W91-1)/(W91-3))*((((AK91^2)/2)*(W91/(W91-1)))+1))*(1+(U91-1)*0.233)</f>
        <v>0.42701987826034349</v>
      </c>
      <c r="AN91" s="1" t="s">
        <v>97</v>
      </c>
    </row>
    <row r="92" spans="1:40" x14ac:dyDescent="0.2">
      <c r="A92" s="1">
        <v>91</v>
      </c>
      <c r="B92" s="1">
        <v>21</v>
      </c>
      <c r="C92" s="1" t="s">
        <v>98</v>
      </c>
      <c r="D92" s="1" t="s">
        <v>476</v>
      </c>
      <c r="E92" s="1" t="s">
        <v>479</v>
      </c>
      <c r="F92" s="1" t="s">
        <v>392</v>
      </c>
      <c r="G92" s="5" t="s">
        <v>7</v>
      </c>
      <c r="H92" s="1" t="s">
        <v>30</v>
      </c>
      <c r="I92" s="1" t="s">
        <v>63</v>
      </c>
      <c r="J92" s="1">
        <v>67.75</v>
      </c>
      <c r="K92" s="10" t="s">
        <v>235</v>
      </c>
      <c r="L92" s="1" t="s">
        <v>58</v>
      </c>
      <c r="M92" s="1" t="s">
        <v>19</v>
      </c>
      <c r="N92" s="10" t="s">
        <v>20</v>
      </c>
      <c r="O92" s="10" t="s">
        <v>125</v>
      </c>
      <c r="P92" s="10">
        <v>7</v>
      </c>
      <c r="Q92" s="10" t="s">
        <v>7</v>
      </c>
      <c r="R92" s="1" t="s">
        <v>7</v>
      </c>
      <c r="S92" s="1" t="s">
        <v>213</v>
      </c>
      <c r="T92" s="1">
        <v>3</v>
      </c>
      <c r="U92" s="14">
        <f t="shared" si="7"/>
        <v>5.333333333333333</v>
      </c>
      <c r="V92" s="1">
        <v>8</v>
      </c>
      <c r="W92" s="1">
        <v>8</v>
      </c>
      <c r="X92" s="1">
        <f t="shared" si="8"/>
        <v>16</v>
      </c>
      <c r="Y92" s="7">
        <v>25.13</v>
      </c>
      <c r="Z92" s="7">
        <v>26</v>
      </c>
      <c r="AA92" s="7">
        <v>24.25</v>
      </c>
      <c r="AB92" s="7">
        <v>25.88</v>
      </c>
      <c r="AC92" s="7">
        <v>1.36</v>
      </c>
      <c r="AD92" s="7">
        <v>2.96</v>
      </c>
      <c r="AE92" s="7">
        <f t="shared" si="9"/>
        <v>2.303388807822075</v>
      </c>
      <c r="AF92" s="8">
        <f t="shared" si="10"/>
        <v>-0.32994863803241337</v>
      </c>
      <c r="AG92" s="8">
        <f>AF92*(1-(3/((4*X92)-9)))*SQRT(1-(2*(U92-1)*0.233)/(X92-2))</f>
        <v>-0.28857816591083779</v>
      </c>
      <c r="AH92" s="8">
        <f>((Y92-Z92)/AE92)*(1-(3/((4*X92)-9)))</f>
        <v>-0.35710230585135017</v>
      </c>
      <c r="AI92" s="8">
        <f t="shared" si="11"/>
        <v>-0.14281013464789769</v>
      </c>
      <c r="AJ92" s="8">
        <f>((AA92-Y92)/AC92)*(1-(3/((4*X92)-9)))</f>
        <v>-0.61176470588235221</v>
      </c>
      <c r="AK92" s="8">
        <f>((AB92-Z92)/AD92)*(1-(3/((4*X92)-9)))</f>
        <v>-3.8329238329238645E-2</v>
      </c>
      <c r="AL92" s="8">
        <f>4*(1+(AG92^2)/8)/AM92</f>
        <v>5.1889618872455365</v>
      </c>
      <c r="AM92" s="8">
        <f>((1/V92)*((V92-1)/(V92-3))*((((AJ92^2)/2)*(V92/(V92-1)))+1)+(1/W92)*((W92-1)/(W92-3))*((((AK92^2)/2)*(W92/(W92-1)))+1))*(1+(U92-1)*0.233)</f>
        <v>0.77889157152118926</v>
      </c>
      <c r="AN92" s="1" t="s">
        <v>101</v>
      </c>
    </row>
    <row r="93" spans="1:40" x14ac:dyDescent="0.2">
      <c r="A93" s="1">
        <v>92</v>
      </c>
      <c r="B93" s="1">
        <v>21</v>
      </c>
      <c r="C93" s="1" t="s">
        <v>98</v>
      </c>
      <c r="D93" s="1" t="s">
        <v>476</v>
      </c>
      <c r="E93" s="1" t="s">
        <v>479</v>
      </c>
      <c r="F93" s="1" t="s">
        <v>392</v>
      </c>
      <c r="G93" s="5" t="s">
        <v>7</v>
      </c>
      <c r="H93" s="1" t="s">
        <v>30</v>
      </c>
      <c r="I93" s="1" t="s">
        <v>63</v>
      </c>
      <c r="J93" s="1">
        <v>67.75</v>
      </c>
      <c r="K93" s="10" t="s">
        <v>235</v>
      </c>
      <c r="L93" s="1" t="s">
        <v>58</v>
      </c>
      <c r="M93" s="1" t="s">
        <v>19</v>
      </c>
      <c r="N93" s="10" t="s">
        <v>20</v>
      </c>
      <c r="O93" s="10" t="s">
        <v>125</v>
      </c>
      <c r="P93" s="10">
        <v>7</v>
      </c>
      <c r="Q93" s="10" t="s">
        <v>7</v>
      </c>
      <c r="R93" s="1" t="s">
        <v>7</v>
      </c>
      <c r="S93" s="1" t="s">
        <v>213</v>
      </c>
      <c r="T93" s="1">
        <v>3</v>
      </c>
      <c r="U93" s="14">
        <f t="shared" si="7"/>
        <v>5.333333333333333</v>
      </c>
      <c r="V93" s="1">
        <v>8</v>
      </c>
      <c r="W93" s="1">
        <v>8</v>
      </c>
      <c r="X93" s="1">
        <f t="shared" si="8"/>
        <v>16</v>
      </c>
      <c r="Y93" s="7">
        <v>25.13</v>
      </c>
      <c r="Z93" s="7">
        <v>26</v>
      </c>
      <c r="AA93" s="7">
        <v>25.63</v>
      </c>
      <c r="AB93" s="7">
        <v>25.88</v>
      </c>
      <c r="AC93" s="7">
        <v>1.36</v>
      </c>
      <c r="AD93" s="7">
        <v>0.74</v>
      </c>
      <c r="AE93" s="7">
        <f t="shared" si="9"/>
        <v>1.094805918873295</v>
      </c>
      <c r="AF93" s="8">
        <f t="shared" si="10"/>
        <v>0.56631042024148515</v>
      </c>
      <c r="AG93" s="8">
        <f>AF93*(1-(3/((4*X93)-9)))*SQRT(1-(2*(U93-1)*0.233)/(X93-2))</f>
        <v>0.49530382481357327</v>
      </c>
      <c r="AH93" s="8">
        <f>((Y93-Z93)/AE93)*(1-(3/((4*X93)-9)))</f>
        <v>-0.75131622908283791</v>
      </c>
      <c r="AI93" s="8">
        <f t="shared" si="11"/>
        <v>0.24038987140706086</v>
      </c>
      <c r="AJ93" s="8">
        <f>((AA93-Y93)/AC93)*(1-(3/((4*X93)-9)))</f>
        <v>0.34759358288770048</v>
      </c>
      <c r="AK93" s="8">
        <f>((AB93-Z93)/AD93)*(1-(3/((4*X93)-9)))</f>
        <v>-0.15331695331695458</v>
      </c>
      <c r="AL93" s="8">
        <f>4*(1+(AG93^2)/8)/AM93</f>
        <v>5.6290669665814965</v>
      </c>
      <c r="AM93" s="8">
        <f>((1/V93)*((V93-1)/(V93-3))*((((AJ93^2)/2)*(V93/(V93-1)))+1)+(1/W93)*((W93-1)/(W93-3))*((((AK93^2)/2)*(W93/(W93-1)))+1))*(1+(U93-1)*0.233)</f>
        <v>0.73238832721529146</v>
      </c>
      <c r="AN93" s="1" t="s">
        <v>102</v>
      </c>
    </row>
    <row r="94" spans="1:40" x14ac:dyDescent="0.2">
      <c r="A94" s="1">
        <v>93</v>
      </c>
      <c r="B94" s="1">
        <v>21</v>
      </c>
      <c r="C94" s="1" t="s">
        <v>98</v>
      </c>
      <c r="D94" s="5" t="s">
        <v>126</v>
      </c>
      <c r="E94" s="5" t="s">
        <v>479</v>
      </c>
      <c r="F94" s="1" t="s">
        <v>393</v>
      </c>
      <c r="G94" s="5" t="s">
        <v>7</v>
      </c>
      <c r="H94" s="1" t="s">
        <v>30</v>
      </c>
      <c r="I94" s="1" t="s">
        <v>63</v>
      </c>
      <c r="J94" s="1">
        <v>67.75</v>
      </c>
      <c r="K94" s="10" t="s">
        <v>235</v>
      </c>
      <c r="L94" s="1" t="s">
        <v>58</v>
      </c>
      <c r="M94" s="1" t="s">
        <v>19</v>
      </c>
      <c r="N94" s="10" t="s">
        <v>20</v>
      </c>
      <c r="O94" s="10" t="s">
        <v>125</v>
      </c>
      <c r="P94" s="10">
        <v>7</v>
      </c>
      <c r="Q94" s="10" t="s">
        <v>7</v>
      </c>
      <c r="R94" s="1" t="s">
        <v>7</v>
      </c>
      <c r="S94" s="1" t="s">
        <v>213</v>
      </c>
      <c r="T94" s="1">
        <v>3</v>
      </c>
      <c r="U94" s="14">
        <f t="shared" si="7"/>
        <v>5.333333333333333</v>
      </c>
      <c r="V94" s="1">
        <v>8</v>
      </c>
      <c r="W94" s="1">
        <v>8</v>
      </c>
      <c r="X94" s="1">
        <f t="shared" si="8"/>
        <v>16</v>
      </c>
      <c r="Y94" s="7">
        <v>23.25</v>
      </c>
      <c r="Z94" s="7">
        <v>24.63</v>
      </c>
      <c r="AA94" s="7">
        <v>20.63</v>
      </c>
      <c r="AB94" s="7">
        <v>24.13</v>
      </c>
      <c r="AC94" s="7">
        <v>2.76</v>
      </c>
      <c r="AD94" s="7">
        <v>4.84</v>
      </c>
      <c r="AE94" s="7">
        <f t="shared" si="9"/>
        <v>3.9397461847179951</v>
      </c>
      <c r="AF94" s="8">
        <f t="shared" si="10"/>
        <v>-0.53810573082685764</v>
      </c>
      <c r="AG94" s="8">
        <f>AF94*(1-(3/((4*X94)-9)))*SQRT(1-(2*(U94-1)*0.233)/(X94-2))</f>
        <v>-0.47063556859680278</v>
      </c>
      <c r="AH94" s="8">
        <f>((Y94-Z94)/AE94)*(1-(3/((4*X94)-9)))</f>
        <v>-0.33117038802860427</v>
      </c>
      <c r="AI94" s="8">
        <f t="shared" si="11"/>
        <v>-0.2290611625516181</v>
      </c>
      <c r="AJ94" s="8">
        <f>((AA94-Y94)/AC94)*(1-(3/((4*X94)-9)))</f>
        <v>-0.89749670619235877</v>
      </c>
      <c r="AK94" s="8">
        <f>((AB94-Z94)/AD94)*(1-(3/((4*X94)-9)))</f>
        <v>-9.7670924117205113E-2</v>
      </c>
      <c r="AL94" s="8">
        <f>4*(1+(AG94^2)/8)/AM94</f>
        <v>4.7403684779121384</v>
      </c>
      <c r="AM94" s="8">
        <f>((1/V94)*((V94-1)/(V94-3))*((((AJ94^2)/2)*(V94/(V94-1)))+1)+(1/W94)*((W94-1)/(W94-3))*((((AK94^2)/2)*(W94/(W94-1)))+1))*(1+(U94-1)*0.233)</f>
        <v>0.86717919469095106</v>
      </c>
      <c r="AN94" s="1" t="s">
        <v>101</v>
      </c>
    </row>
    <row r="95" spans="1:40" x14ac:dyDescent="0.2">
      <c r="A95" s="1">
        <v>94</v>
      </c>
      <c r="B95" s="1">
        <v>21</v>
      </c>
      <c r="C95" s="1" t="s">
        <v>98</v>
      </c>
      <c r="D95" s="5" t="s">
        <v>126</v>
      </c>
      <c r="E95" s="5" t="s">
        <v>479</v>
      </c>
      <c r="F95" s="1" t="s">
        <v>393</v>
      </c>
      <c r="G95" s="5" t="s">
        <v>7</v>
      </c>
      <c r="H95" s="1" t="s">
        <v>30</v>
      </c>
      <c r="I95" s="1" t="s">
        <v>63</v>
      </c>
      <c r="J95" s="1">
        <v>67.75</v>
      </c>
      <c r="K95" s="10" t="s">
        <v>235</v>
      </c>
      <c r="L95" s="1" t="s">
        <v>58</v>
      </c>
      <c r="M95" s="1" t="s">
        <v>19</v>
      </c>
      <c r="N95" s="10" t="s">
        <v>20</v>
      </c>
      <c r="O95" s="10" t="s">
        <v>125</v>
      </c>
      <c r="P95" s="10">
        <v>7</v>
      </c>
      <c r="Q95" s="10" t="s">
        <v>7</v>
      </c>
      <c r="R95" s="1" t="s">
        <v>7</v>
      </c>
      <c r="S95" s="1" t="s">
        <v>213</v>
      </c>
      <c r="T95" s="1">
        <v>3</v>
      </c>
      <c r="U95" s="14">
        <f t="shared" ref="U95:U116" si="12">X95/T95</f>
        <v>5.333333333333333</v>
      </c>
      <c r="V95" s="1">
        <v>8</v>
      </c>
      <c r="W95" s="1">
        <v>8</v>
      </c>
      <c r="X95" s="1">
        <f t="shared" si="8"/>
        <v>16</v>
      </c>
      <c r="Y95" s="7">
        <v>23.25</v>
      </c>
      <c r="Z95" s="7">
        <v>24.63</v>
      </c>
      <c r="AA95" s="7">
        <v>24.88</v>
      </c>
      <c r="AB95" s="7">
        <v>25.38</v>
      </c>
      <c r="AC95" s="7">
        <v>2.76</v>
      </c>
      <c r="AD95" s="7">
        <v>1.46</v>
      </c>
      <c r="AE95" s="7">
        <f t="shared" si="9"/>
        <v>2.2078496325610582</v>
      </c>
      <c r="AF95" s="8">
        <f t="shared" si="10"/>
        <v>0.39857786826687919</v>
      </c>
      <c r="AG95" s="8">
        <f>AF95*(1-(3/((4*X95)-9)))*SQRT(1-(2*(U95-1)*0.233)/(X95-2))</f>
        <v>0.34860234878680757</v>
      </c>
      <c r="AH95" s="8">
        <f>((Y95-Z95)/AE95)*(1-(3/((4*X95)-9)))</f>
        <v>-0.59094933526510862</v>
      </c>
      <c r="AI95" s="8">
        <f t="shared" si="11"/>
        <v>0.1717123032284695</v>
      </c>
      <c r="AJ95" s="8">
        <f>((AA95-Y95)/AC95)*(1-(3/((4*X95)-9)))</f>
        <v>0.55836627140974937</v>
      </c>
      <c r="AK95" s="8">
        <f>((AB95-Z95)/AD95)*(1-(3/((4*X95)-9)))</f>
        <v>0.4856787048567871</v>
      </c>
      <c r="AL95" s="8">
        <f>4*(1+(AG95^2)/8)/AM95</f>
        <v>4.9920602130482781</v>
      </c>
      <c r="AM95" s="8">
        <f>((1/V95)*((V95-1)/(V95-3))*((((AJ95^2)/2)*(V95/(V95-1)))+1)+(1/W95)*((W95-1)/(W95-3))*((((AK95^2)/2)*(W95/(W95-1)))+1))*(1+(U95-1)*0.233)</f>
        <v>0.81344407428736443</v>
      </c>
      <c r="AN95" s="1" t="s">
        <v>102</v>
      </c>
    </row>
    <row r="96" spans="1:40" x14ac:dyDescent="0.2">
      <c r="A96" s="1">
        <v>95</v>
      </c>
      <c r="B96" s="1">
        <v>21</v>
      </c>
      <c r="C96" s="1" t="s">
        <v>98</v>
      </c>
      <c r="D96" s="5" t="s">
        <v>126</v>
      </c>
      <c r="E96" s="5" t="s">
        <v>479</v>
      </c>
      <c r="F96" s="11" t="s">
        <v>99</v>
      </c>
      <c r="G96" s="1" t="s">
        <v>213</v>
      </c>
      <c r="H96" s="1" t="s">
        <v>30</v>
      </c>
      <c r="I96" s="1" t="s">
        <v>63</v>
      </c>
      <c r="J96" s="1">
        <v>67.75</v>
      </c>
      <c r="K96" s="10" t="s">
        <v>235</v>
      </c>
      <c r="L96" s="1" t="s">
        <v>58</v>
      </c>
      <c r="M96" s="1" t="s">
        <v>19</v>
      </c>
      <c r="N96" s="10" t="s">
        <v>20</v>
      </c>
      <c r="O96" s="10" t="s">
        <v>125</v>
      </c>
      <c r="P96" s="10">
        <v>7</v>
      </c>
      <c r="Q96" s="10" t="s">
        <v>7</v>
      </c>
      <c r="R96" s="1" t="s">
        <v>7</v>
      </c>
      <c r="S96" s="1" t="s">
        <v>213</v>
      </c>
      <c r="T96" s="1">
        <v>3</v>
      </c>
      <c r="U96" s="14">
        <f t="shared" si="12"/>
        <v>5.333333333333333</v>
      </c>
      <c r="V96" s="1">
        <v>8</v>
      </c>
      <c r="W96" s="1">
        <v>8</v>
      </c>
      <c r="X96" s="1">
        <f t="shared" si="8"/>
        <v>16</v>
      </c>
      <c r="Y96" s="7">
        <v>5.13</v>
      </c>
      <c r="Z96" s="7">
        <v>8.8800000000000008</v>
      </c>
      <c r="AA96" s="7">
        <v>3.5</v>
      </c>
      <c r="AB96" s="7">
        <v>12.63</v>
      </c>
      <c r="AC96" s="7">
        <v>7.78</v>
      </c>
      <c r="AD96" s="7">
        <v>4.78</v>
      </c>
      <c r="AE96" s="7">
        <f t="shared" si="9"/>
        <v>6.4566554809746508</v>
      </c>
      <c r="AF96" s="8">
        <f t="shared" si="10"/>
        <v>-0.83324873316422843</v>
      </c>
      <c r="AG96" s="8">
        <f>AF96*(1-(3/((4*X96)-9)))*SQRT(1-(2*(U96-1)*0.233)/(X96-2))</f>
        <v>-0.72877218890183793</v>
      </c>
      <c r="AH96" s="8">
        <f>((Y96-Z96)/AE96)*(1-(3/((4*X96)-9)))</f>
        <v>-0.54911626551883941</v>
      </c>
      <c r="AI96" s="8">
        <f t="shared" si="11"/>
        <v>-0.34236514221791986</v>
      </c>
      <c r="AJ96" s="8">
        <f>((AA96-Y96)/AC96)*(1-(3/((4*X96)-9)))</f>
        <v>-0.19808366440757186</v>
      </c>
      <c r="AK96" s="8">
        <f>((AB96-Z96)/AD96)*(1-(3/((4*X96)-9)))</f>
        <v>0.74172689235450739</v>
      </c>
      <c r="AL96" s="8">
        <f>4*(1+(AG96^2)/8)/AM96</f>
        <v>5.1902980977869406</v>
      </c>
      <c r="AM96" s="8">
        <f>((1/V96)*((V96-1)/(V96-3))*((((AJ96^2)/2)*(V96/(V96-1)))+1)+(1/W96)*((W96-1)/(W96-3))*((((AK96^2)/2)*(W96/(W96-1)))+1))*(1+(U96-1)*0.233)</f>
        <v>0.8218322669129835</v>
      </c>
      <c r="AN96" s="1" t="s">
        <v>101</v>
      </c>
    </row>
    <row r="97" spans="1:40" x14ac:dyDescent="0.2">
      <c r="A97" s="1">
        <v>96</v>
      </c>
      <c r="B97" s="1">
        <v>21</v>
      </c>
      <c r="C97" s="1" t="s">
        <v>98</v>
      </c>
      <c r="D97" s="5" t="s">
        <v>126</v>
      </c>
      <c r="E97" s="5" t="s">
        <v>479</v>
      </c>
      <c r="F97" s="11" t="s">
        <v>99</v>
      </c>
      <c r="G97" s="1" t="s">
        <v>213</v>
      </c>
      <c r="H97" s="1" t="s">
        <v>30</v>
      </c>
      <c r="I97" s="1" t="s">
        <v>63</v>
      </c>
      <c r="J97" s="1">
        <v>67.75</v>
      </c>
      <c r="K97" s="10" t="s">
        <v>235</v>
      </c>
      <c r="L97" s="1" t="s">
        <v>58</v>
      </c>
      <c r="M97" s="1" t="s">
        <v>19</v>
      </c>
      <c r="N97" s="10" t="s">
        <v>20</v>
      </c>
      <c r="O97" s="10" t="s">
        <v>125</v>
      </c>
      <c r="P97" s="10">
        <v>7</v>
      </c>
      <c r="Q97" s="10" t="s">
        <v>7</v>
      </c>
      <c r="R97" s="1" t="s">
        <v>7</v>
      </c>
      <c r="S97" s="1" t="s">
        <v>213</v>
      </c>
      <c r="T97" s="1">
        <v>3</v>
      </c>
      <c r="U97" s="14">
        <f t="shared" si="12"/>
        <v>5.333333333333333</v>
      </c>
      <c r="V97" s="1">
        <v>8</v>
      </c>
      <c r="W97" s="1">
        <v>8</v>
      </c>
      <c r="X97" s="1">
        <f t="shared" si="8"/>
        <v>16</v>
      </c>
      <c r="Y97" s="7">
        <v>5.13</v>
      </c>
      <c r="Z97" s="7">
        <v>8.8800000000000008</v>
      </c>
      <c r="AA97" s="7">
        <v>6.38</v>
      </c>
      <c r="AB97" s="7">
        <v>14.88</v>
      </c>
      <c r="AC97" s="7">
        <v>7.78</v>
      </c>
      <c r="AD97" s="7">
        <v>3.5</v>
      </c>
      <c r="AE97" s="7">
        <f t="shared" si="9"/>
        <v>6.0323461439144888</v>
      </c>
      <c r="AF97" s="8">
        <f t="shared" si="10"/>
        <v>-0.78742165762352068</v>
      </c>
      <c r="AG97" s="8">
        <f>AF97*(1-(3/((4*X97)-9)))*SQRT(1-(2*(U97-1)*0.233)/(X97-2))</f>
        <v>-0.68869112208047489</v>
      </c>
      <c r="AH97" s="8">
        <f>((Y97-Z97)/AE97)*(1-(3/((4*X97)-9)))</f>
        <v>-0.58774056741277159</v>
      </c>
      <c r="AI97" s="8">
        <f t="shared" si="11"/>
        <v>-0.32558332554148245</v>
      </c>
      <c r="AJ97" s="8">
        <f>((AA97-Y97)/AC97)*(1-(3/((4*X97)-9)))</f>
        <v>0.15190465061930358</v>
      </c>
      <c r="AK97" s="8">
        <f>((AB97-Z97)/AD97)*(1-(3/((4*X97)-9)))</f>
        <v>1.6207792207792207</v>
      </c>
      <c r="AL97" s="8">
        <f>4*(1+(AG97^2)/8)/AM97</f>
        <v>3.428265432857402</v>
      </c>
      <c r="AM97" s="8">
        <f>((1/V97)*((V97-1)/(V97-3))*((((AJ97^2)/2)*(V97/(V97-1)))+1)+(1/W97)*((W97-1)/(W97-3))*((((AK97^2)/2)*(W97/(W97-1)))+1))*(1+(U97-1)*0.233)</f>
        <v>1.2359450613731038</v>
      </c>
      <c r="AN97" s="1" t="s">
        <v>102</v>
      </c>
    </row>
    <row r="98" spans="1:40" x14ac:dyDescent="0.2">
      <c r="A98" s="1">
        <v>97</v>
      </c>
      <c r="B98" s="1">
        <v>21</v>
      </c>
      <c r="C98" s="1" t="s">
        <v>98</v>
      </c>
      <c r="D98" s="5" t="s">
        <v>126</v>
      </c>
      <c r="E98" s="5" t="s">
        <v>479</v>
      </c>
      <c r="F98" s="1" t="s">
        <v>100</v>
      </c>
      <c r="G98" s="1" t="s">
        <v>213</v>
      </c>
      <c r="H98" s="1" t="s">
        <v>30</v>
      </c>
      <c r="I98" s="1" t="s">
        <v>63</v>
      </c>
      <c r="J98" s="1">
        <v>67.75</v>
      </c>
      <c r="K98" s="10" t="s">
        <v>235</v>
      </c>
      <c r="L98" s="1" t="s">
        <v>58</v>
      </c>
      <c r="M98" s="1" t="s">
        <v>19</v>
      </c>
      <c r="N98" s="10" t="s">
        <v>20</v>
      </c>
      <c r="O98" s="10" t="s">
        <v>125</v>
      </c>
      <c r="P98" s="10">
        <v>7</v>
      </c>
      <c r="Q98" s="10" t="s">
        <v>7</v>
      </c>
      <c r="R98" s="1" t="s">
        <v>7</v>
      </c>
      <c r="S98" s="1" t="s">
        <v>213</v>
      </c>
      <c r="T98" s="1">
        <v>3</v>
      </c>
      <c r="U98" s="14">
        <f t="shared" si="12"/>
        <v>5.333333333333333</v>
      </c>
      <c r="V98" s="1">
        <v>8</v>
      </c>
      <c r="W98" s="1">
        <v>8</v>
      </c>
      <c r="X98" s="1">
        <f t="shared" si="8"/>
        <v>16</v>
      </c>
      <c r="Y98" s="7">
        <v>9.75</v>
      </c>
      <c r="Z98" s="7">
        <v>11.5</v>
      </c>
      <c r="AA98" s="7">
        <v>9.8800000000000008</v>
      </c>
      <c r="AB98" s="7">
        <v>12.5</v>
      </c>
      <c r="AC98" s="7">
        <v>1.04</v>
      </c>
      <c r="AD98" s="7">
        <v>1.96</v>
      </c>
      <c r="AE98" s="7">
        <f t="shared" si="9"/>
        <v>1.5689486925964151</v>
      </c>
      <c r="AF98" s="8">
        <f t="shared" si="10"/>
        <v>-0.5545114407535261</v>
      </c>
      <c r="AG98" s="8">
        <f>AF98*(1-(3/((4*X98)-9)))*SQRT(1-(2*(U98-1)*0.233)/(X98-2))</f>
        <v>-0.48498425543889889</v>
      </c>
      <c r="AH98" s="8">
        <f>((Y98-Z98)/AE98)*(1-(3/((4*X98)-9)))</f>
        <v>-1.0545567629795385</v>
      </c>
      <c r="AI98" s="8">
        <f t="shared" si="11"/>
        <v>-0.23566233643814075</v>
      </c>
      <c r="AJ98" s="8">
        <f>((AA98-Y98)/AC98)*(1-(3/((4*X98)-9)))</f>
        <v>0.11818181818181889</v>
      </c>
      <c r="AK98" s="8">
        <f>((AB98-Z98)/AD98)*(1-(3/((4*X98)-9)))</f>
        <v>0.48237476808905383</v>
      </c>
      <c r="AL98" s="8">
        <f>4*(1+(AG98^2)/8)/AM98</f>
        <v>5.4686136364083042</v>
      </c>
      <c r="AM98" s="8">
        <f>((1/V98)*((V98-1)/(V98-3))*((((AJ98^2)/2)*(V98/(V98-1)))+1)+(1/W98)*((W98-1)/(W98-3))*((((AK98^2)/2)*(W98/(W98-1)))+1))*(1+(U98-1)*0.233)</f>
        <v>0.75295223575461567</v>
      </c>
      <c r="AN98" s="1" t="s">
        <v>101</v>
      </c>
    </row>
    <row r="99" spans="1:40" x14ac:dyDescent="0.2">
      <c r="A99" s="1">
        <v>98</v>
      </c>
      <c r="B99" s="1">
        <v>21</v>
      </c>
      <c r="C99" s="1" t="s">
        <v>98</v>
      </c>
      <c r="D99" s="5" t="s">
        <v>126</v>
      </c>
      <c r="E99" s="5" t="s">
        <v>479</v>
      </c>
      <c r="F99" s="1" t="s">
        <v>100</v>
      </c>
      <c r="G99" s="1" t="s">
        <v>213</v>
      </c>
      <c r="H99" s="1" t="s">
        <v>30</v>
      </c>
      <c r="I99" s="1" t="s">
        <v>63</v>
      </c>
      <c r="J99" s="1">
        <v>67.75</v>
      </c>
      <c r="K99" s="10" t="s">
        <v>235</v>
      </c>
      <c r="L99" s="1" t="s">
        <v>58</v>
      </c>
      <c r="M99" s="1" t="s">
        <v>19</v>
      </c>
      <c r="N99" s="10" t="s">
        <v>20</v>
      </c>
      <c r="O99" s="10" t="s">
        <v>125</v>
      </c>
      <c r="P99" s="10">
        <v>7</v>
      </c>
      <c r="Q99" s="10" t="s">
        <v>7</v>
      </c>
      <c r="R99" s="1" t="s">
        <v>7</v>
      </c>
      <c r="S99" s="1" t="s">
        <v>213</v>
      </c>
      <c r="T99" s="1">
        <v>3</v>
      </c>
      <c r="U99" s="14">
        <f t="shared" si="12"/>
        <v>5.333333333333333</v>
      </c>
      <c r="V99" s="1">
        <v>8</v>
      </c>
      <c r="W99" s="1">
        <v>8</v>
      </c>
      <c r="X99" s="1">
        <f t="shared" si="8"/>
        <v>16</v>
      </c>
      <c r="Y99" s="7">
        <v>9.75</v>
      </c>
      <c r="Z99" s="7">
        <v>11.5</v>
      </c>
      <c r="AA99" s="7">
        <v>12.13</v>
      </c>
      <c r="AB99" s="7">
        <v>12.63</v>
      </c>
      <c r="AC99" s="7">
        <v>1.04</v>
      </c>
      <c r="AD99" s="7">
        <v>0.99</v>
      </c>
      <c r="AE99" s="7">
        <f t="shared" si="9"/>
        <v>1.0153078350923921</v>
      </c>
      <c r="AF99" s="8">
        <f t="shared" si="10"/>
        <v>1.231153702154038</v>
      </c>
      <c r="AG99" s="8">
        <f>AF99*(1-(3/((4*X99)-9)))*SQRT(1-(2*(U99-1)*0.233)/(X99-2))</f>
        <v>1.0767860096062827</v>
      </c>
      <c r="AH99" s="8">
        <f>((Y99-Z99)/AE99)*(1-(3/((4*X99)-9)))</f>
        <v>-1.6295998093966175</v>
      </c>
      <c r="AI99" s="8">
        <f t="shared" si="11"/>
        <v>0.47405304221090894</v>
      </c>
      <c r="AJ99" s="8">
        <f>((AA99-Y99)/AC99)*(1-(3/((4*X99)-9)))</f>
        <v>2.1636363636363645</v>
      </c>
      <c r="AK99" s="8">
        <f>((AB99-Z99)/AD99)*(1-(3/((4*X99)-9)))</f>
        <v>1.0791551882460981</v>
      </c>
      <c r="AL99" s="8">
        <f>4*(1+(AG99^2)/8)/AM99</f>
        <v>2.4383451610199538</v>
      </c>
      <c r="AM99" s="8">
        <f>((1/V99)*((V99-1)/(V99-3))*((((AJ99^2)/2)*(V99/(V99-1)))+1)+(1/W99)*((W99-1)/(W99-3))*((((AK99^2)/2)*(W99/(W99-1)))+1))*(1+(U99-1)*0.233)</f>
        <v>1.8782140151668352</v>
      </c>
      <c r="AN99" s="1" t="s">
        <v>102</v>
      </c>
    </row>
    <row r="100" spans="1:40" x14ac:dyDescent="0.2">
      <c r="A100" s="1">
        <v>99</v>
      </c>
      <c r="B100" s="1">
        <v>22</v>
      </c>
      <c r="C100" s="5" t="s">
        <v>128</v>
      </c>
      <c r="D100" s="5" t="s">
        <v>126</v>
      </c>
      <c r="E100" s="5" t="s">
        <v>479</v>
      </c>
      <c r="F100" s="5" t="s">
        <v>244</v>
      </c>
      <c r="G100" s="1" t="s">
        <v>7</v>
      </c>
      <c r="H100" s="1" t="s">
        <v>30</v>
      </c>
      <c r="I100" s="1" t="s">
        <v>217</v>
      </c>
      <c r="J100" s="5" t="s">
        <v>129</v>
      </c>
      <c r="K100" s="5" t="s">
        <v>235</v>
      </c>
      <c r="L100" s="1" t="s">
        <v>313</v>
      </c>
      <c r="M100" s="1" t="s">
        <v>31</v>
      </c>
      <c r="N100" s="5" t="s">
        <v>130</v>
      </c>
      <c r="O100" s="5" t="s">
        <v>145</v>
      </c>
      <c r="P100" s="5">
        <v>8</v>
      </c>
      <c r="Q100" s="5" t="s">
        <v>213</v>
      </c>
      <c r="R100" s="1" t="s">
        <v>7</v>
      </c>
      <c r="S100" s="1" t="s">
        <v>213</v>
      </c>
      <c r="T100" s="1">
        <v>2</v>
      </c>
      <c r="U100" s="14">
        <f t="shared" si="12"/>
        <v>33.5</v>
      </c>
      <c r="V100" s="1">
        <v>35</v>
      </c>
      <c r="W100" s="1">
        <v>32</v>
      </c>
      <c r="X100" s="1">
        <f t="shared" si="8"/>
        <v>67</v>
      </c>
      <c r="Y100" s="7">
        <v>0.66</v>
      </c>
      <c r="Z100" s="7">
        <v>0.63</v>
      </c>
      <c r="AA100" s="7">
        <v>4.5999999999999996</v>
      </c>
      <c r="AB100" s="7">
        <v>2.06</v>
      </c>
      <c r="AC100" s="7">
        <v>0.68</v>
      </c>
      <c r="AD100" s="7">
        <v>0.7</v>
      </c>
      <c r="AE100" s="7">
        <f t="shared" si="9"/>
        <v>0.68961081554966708</v>
      </c>
      <c r="AF100" s="8">
        <f t="shared" si="10"/>
        <v>3.6397340984267443</v>
      </c>
      <c r="AG100" s="8">
        <f>AF100*(1-(3/((4*X100)-9)))*SQRT(1-(2*(U100-1)*0.233)/(X100-2))</f>
        <v>3.1507035372870003</v>
      </c>
      <c r="AH100" s="8">
        <f>((Y100-Z100)/AE100)*(1-(3/((4*X100)-9)))</f>
        <v>4.2998904576162421E-2</v>
      </c>
      <c r="AI100" s="8">
        <f t="shared" si="11"/>
        <v>0.84426697386709715</v>
      </c>
      <c r="AJ100" s="8">
        <f>((AA100-Y100)/AC100)*(1-(3/((4*X100)-9)))</f>
        <v>5.7270043152396086</v>
      </c>
      <c r="AK100" s="8">
        <f>((AB100-Z100)/AD100)*(1-(3/((4*X100)-9)))</f>
        <v>2.0191947049089909</v>
      </c>
      <c r="AL100" s="8">
        <f>4*(1+(AG100^2)/8)/AM100</f>
        <v>1.6172455302358772</v>
      </c>
      <c r="AM100" s="8">
        <f>((1/V100)*((V100-1)/(V100-3))*((((AJ100^2)/2)*(V100/(V100-1)))+1)+(1/W100)*((W100-1)/(W100-3))*((((AK100^2)/2)*(W100/(W100-1)))+1))*(1+(U100-1)*0.233)</f>
        <v>5.5424276786401592</v>
      </c>
      <c r="AN100" s="1" t="s">
        <v>169</v>
      </c>
    </row>
    <row r="101" spans="1:40" x14ac:dyDescent="0.2">
      <c r="A101" s="1">
        <v>100</v>
      </c>
      <c r="B101" s="1">
        <v>22</v>
      </c>
      <c r="C101" s="5" t="s">
        <v>128</v>
      </c>
      <c r="D101" s="5" t="s">
        <v>126</v>
      </c>
      <c r="E101" s="5" t="s">
        <v>479</v>
      </c>
      <c r="F101" s="5" t="s">
        <v>245</v>
      </c>
      <c r="G101" s="1" t="s">
        <v>7</v>
      </c>
      <c r="H101" s="1" t="s">
        <v>30</v>
      </c>
      <c r="I101" s="1" t="s">
        <v>217</v>
      </c>
      <c r="J101" s="5" t="s">
        <v>129</v>
      </c>
      <c r="K101" s="5" t="s">
        <v>235</v>
      </c>
      <c r="L101" s="1" t="s">
        <v>313</v>
      </c>
      <c r="M101" s="1" t="s">
        <v>31</v>
      </c>
      <c r="N101" s="5" t="s">
        <v>130</v>
      </c>
      <c r="O101" s="5" t="s">
        <v>145</v>
      </c>
      <c r="P101" s="5">
        <v>8</v>
      </c>
      <c r="Q101" s="5" t="s">
        <v>213</v>
      </c>
      <c r="R101" s="1" t="s">
        <v>7</v>
      </c>
      <c r="S101" s="1" t="s">
        <v>213</v>
      </c>
      <c r="T101" s="1">
        <v>2</v>
      </c>
      <c r="U101" s="14">
        <f t="shared" si="12"/>
        <v>33.5</v>
      </c>
      <c r="V101" s="1">
        <v>35</v>
      </c>
      <c r="W101" s="1">
        <v>32</v>
      </c>
      <c r="X101" s="1">
        <f t="shared" si="8"/>
        <v>67</v>
      </c>
      <c r="Y101" s="7">
        <v>0.43</v>
      </c>
      <c r="Z101" s="7">
        <v>0.4</v>
      </c>
      <c r="AA101" s="7">
        <v>4.03</v>
      </c>
      <c r="AB101" s="7">
        <v>1.78</v>
      </c>
      <c r="AC101" s="7">
        <v>0.5</v>
      </c>
      <c r="AD101" s="7">
        <v>0.49</v>
      </c>
      <c r="AE101" s="7">
        <f t="shared" si="9"/>
        <v>0.49525595558101221</v>
      </c>
      <c r="AF101" s="8">
        <f t="shared" si="10"/>
        <v>4.4825306490168204</v>
      </c>
      <c r="AG101" s="8">
        <f>AF101*(1-(3/((4*X101)-9)))*SQRT(1-(2*(U101-1)*0.233)/(X101-2))</f>
        <v>3.880262895566831</v>
      </c>
      <c r="AH101" s="8">
        <f>((Y101-Z101)/AE101)*(1-(3/((4*X101)-9)))</f>
        <v>5.987310060254121E-2</v>
      </c>
      <c r="AI101" s="8">
        <f t="shared" si="11"/>
        <v>0.88887412354719875</v>
      </c>
      <c r="AJ101" s="8">
        <f>((AA101-Y101)/AC101)*(1-(3/((4*X101)-9)))</f>
        <v>7.1166023166023171</v>
      </c>
      <c r="AK101" s="8">
        <f>((AB101-Z101)/AD101)*(1-(3/((4*X101)-9)))</f>
        <v>2.7837049877866207</v>
      </c>
      <c r="AL101" s="8">
        <f>4*(1+(AG101^2)/8)/AM101</f>
        <v>1.3601467051673006</v>
      </c>
      <c r="AM101" s="8">
        <f>((1/V101)*((V101-1)/(V101-3))*((((AJ101^2)/2)*(V101/(V101-1)))+1)+(1/W101)*((W101-1)/(W101-3))*((((AK101^2)/2)*(W101/(W101-1)))+1))*(1+(U101-1)*0.233)</f>
        <v>8.4757181159648152</v>
      </c>
      <c r="AN101" s="1" t="s">
        <v>169</v>
      </c>
    </row>
    <row r="102" spans="1:40" x14ac:dyDescent="0.2">
      <c r="A102" s="1">
        <v>101</v>
      </c>
      <c r="B102" s="1">
        <v>22</v>
      </c>
      <c r="C102" s="5" t="s">
        <v>128</v>
      </c>
      <c r="D102" s="5" t="s">
        <v>126</v>
      </c>
      <c r="E102" s="5" t="s">
        <v>479</v>
      </c>
      <c r="F102" s="5" t="s">
        <v>246</v>
      </c>
      <c r="G102" s="1" t="s">
        <v>7</v>
      </c>
      <c r="H102" s="1" t="s">
        <v>30</v>
      </c>
      <c r="I102" s="1" t="s">
        <v>217</v>
      </c>
      <c r="J102" s="5" t="s">
        <v>129</v>
      </c>
      <c r="K102" s="5" t="s">
        <v>235</v>
      </c>
      <c r="L102" s="1" t="s">
        <v>313</v>
      </c>
      <c r="M102" s="1" t="s">
        <v>31</v>
      </c>
      <c r="N102" s="5" t="s">
        <v>130</v>
      </c>
      <c r="O102" s="5" t="s">
        <v>145</v>
      </c>
      <c r="P102" s="5">
        <v>8</v>
      </c>
      <c r="Q102" s="5" t="s">
        <v>213</v>
      </c>
      <c r="R102" s="1" t="s">
        <v>7</v>
      </c>
      <c r="S102" s="1" t="s">
        <v>213</v>
      </c>
      <c r="T102" s="1">
        <v>2</v>
      </c>
      <c r="U102" s="14">
        <f t="shared" si="12"/>
        <v>33.5</v>
      </c>
      <c r="V102" s="1">
        <v>35</v>
      </c>
      <c r="W102" s="1">
        <v>32</v>
      </c>
      <c r="X102" s="1">
        <f t="shared" si="8"/>
        <v>67</v>
      </c>
      <c r="Y102" s="7">
        <v>1.0900000000000001</v>
      </c>
      <c r="Z102" s="7">
        <v>1.03</v>
      </c>
      <c r="AA102" s="7">
        <v>8.6300000000000008</v>
      </c>
      <c r="AB102" s="7">
        <v>3.84</v>
      </c>
      <c r="AC102" s="7">
        <v>0.91</v>
      </c>
      <c r="AD102" s="7">
        <v>1.1200000000000001</v>
      </c>
      <c r="AE102" s="7">
        <f t="shared" si="9"/>
        <v>1.0155847122186843</v>
      </c>
      <c r="AF102" s="8">
        <f t="shared" si="10"/>
        <v>4.6574155194465918</v>
      </c>
      <c r="AG102" s="8">
        <f>AF102*(1-(3/((4*X102)-9)))*SQRT(1-(2*(U102-1)*0.233)/(X102-2))</f>
        <v>4.0316504323979503</v>
      </c>
      <c r="AH102" s="8">
        <f>((Y102-Z102)/AE102)*(1-(3/((4*X102)-9)))</f>
        <v>5.8394950801749862E-2</v>
      </c>
      <c r="AI102" s="8">
        <f t="shared" si="11"/>
        <v>0.89582930710181752</v>
      </c>
      <c r="AJ102" s="8">
        <f>((AA102-Y102)/AC102)*(1-(3/((4*X102)-9)))</f>
        <v>8.1897407611693342</v>
      </c>
      <c r="AK102" s="8">
        <f>((AB102-Z102)/AD102)*(1-(3/((4*X102)-9)))</f>
        <v>2.4798676227247651</v>
      </c>
      <c r="AL102" s="8">
        <f>4*(1+(AG102^2)/8)/AM102</f>
        <v>1.1616548849827302</v>
      </c>
      <c r="AM102" s="8">
        <f>((1/V102)*((V102-1)/(V102-3))*((((AJ102^2)/2)*(V102/(V102-1)))+1)+(1/W102)*((W102-1)/(W102-3))*((((AK102^2)/2)*(W102/(W102-1)))+1))*(1+(U102-1)*0.233)</f>
        <v>10.439505537574163</v>
      </c>
      <c r="AN102" s="1" t="s">
        <v>169</v>
      </c>
    </row>
    <row r="103" spans="1:40" x14ac:dyDescent="0.2">
      <c r="A103" s="1">
        <v>102</v>
      </c>
      <c r="B103" s="1">
        <v>22</v>
      </c>
      <c r="C103" s="5" t="s">
        <v>128</v>
      </c>
      <c r="D103" s="5" t="s">
        <v>126</v>
      </c>
      <c r="E103" s="5" t="s">
        <v>479</v>
      </c>
      <c r="F103" s="5" t="s">
        <v>247</v>
      </c>
      <c r="G103" s="1" t="s">
        <v>7</v>
      </c>
      <c r="H103" s="1" t="s">
        <v>30</v>
      </c>
      <c r="I103" s="1" t="s">
        <v>217</v>
      </c>
      <c r="J103" s="5" t="s">
        <v>129</v>
      </c>
      <c r="K103" s="5" t="s">
        <v>235</v>
      </c>
      <c r="L103" s="1" t="s">
        <v>313</v>
      </c>
      <c r="M103" s="1" t="s">
        <v>31</v>
      </c>
      <c r="N103" s="5" t="s">
        <v>130</v>
      </c>
      <c r="O103" s="5" t="s">
        <v>145</v>
      </c>
      <c r="P103" s="5">
        <v>8</v>
      </c>
      <c r="Q103" s="5" t="s">
        <v>213</v>
      </c>
      <c r="R103" s="1" t="s">
        <v>7</v>
      </c>
      <c r="S103" s="1" t="s">
        <v>213</v>
      </c>
      <c r="T103" s="1">
        <v>2</v>
      </c>
      <c r="U103" s="14">
        <f t="shared" si="12"/>
        <v>33.5</v>
      </c>
      <c r="V103" s="1">
        <v>35</v>
      </c>
      <c r="W103" s="1">
        <v>32</v>
      </c>
      <c r="X103" s="1">
        <f t="shared" si="8"/>
        <v>67</v>
      </c>
      <c r="Y103" s="7">
        <v>0.6</v>
      </c>
      <c r="Z103" s="7">
        <v>0.59</v>
      </c>
      <c r="AA103" s="7">
        <v>4.71</v>
      </c>
      <c r="AB103" s="7">
        <v>2.06</v>
      </c>
      <c r="AC103" s="7">
        <v>0.69</v>
      </c>
      <c r="AD103" s="7">
        <v>0.61</v>
      </c>
      <c r="AE103" s="7">
        <f t="shared" si="9"/>
        <v>0.65306967469022781</v>
      </c>
      <c r="AF103" s="8">
        <f t="shared" si="10"/>
        <v>4.042447693275971</v>
      </c>
      <c r="AG103" s="8">
        <f>AF103*(1-(3/((4*X103)-9)))*SQRT(1-(2*(U103-1)*0.233)/(X103-2))</f>
        <v>3.4993089885350646</v>
      </c>
      <c r="AH103" s="8">
        <f>((Y103-Z103)/AE103)*(1-(3/((4*X103)-9)))</f>
        <v>1.5134939298564548E-2</v>
      </c>
      <c r="AI103" s="8">
        <f t="shared" si="11"/>
        <v>0.86820093729405656</v>
      </c>
      <c r="AJ103" s="8">
        <f>((AA103-Y103)/AC103)*(1-(3/((4*X103)-9)))</f>
        <v>5.8875272788316275</v>
      </c>
      <c r="AK103" s="8">
        <f>((AB103-Z103)/AD103)*(1-(3/((4*X103)-9)))</f>
        <v>2.3819229065130707</v>
      </c>
      <c r="AL103" s="8">
        <f>4*(1+(AG103^2)/8)/AM103</f>
        <v>1.6792305208859541</v>
      </c>
      <c r="AM103" s="8">
        <f>((1/V103)*((V103-1)/(V103-3))*((((AJ103^2)/2)*(V103/(V103-1)))+1)+(1/W103)*((W103-1)/(W103-3))*((((AK103^2)/2)*(W103/(W103-1)))+1))*(1+(U103-1)*0.233)</f>
        <v>6.0281072626529681</v>
      </c>
      <c r="AN103" s="1" t="s">
        <v>169</v>
      </c>
    </row>
    <row r="104" spans="1:40" x14ac:dyDescent="0.2">
      <c r="A104" s="1">
        <v>103</v>
      </c>
      <c r="B104" s="1">
        <v>22</v>
      </c>
      <c r="C104" s="5" t="s">
        <v>128</v>
      </c>
      <c r="D104" s="5" t="s">
        <v>126</v>
      </c>
      <c r="E104" s="5" t="s">
        <v>479</v>
      </c>
      <c r="F104" s="5" t="s">
        <v>248</v>
      </c>
      <c r="G104" s="1" t="s">
        <v>7</v>
      </c>
      <c r="H104" s="1" t="s">
        <v>30</v>
      </c>
      <c r="I104" s="1" t="s">
        <v>217</v>
      </c>
      <c r="J104" s="5" t="s">
        <v>129</v>
      </c>
      <c r="K104" s="5" t="s">
        <v>235</v>
      </c>
      <c r="L104" s="1" t="s">
        <v>313</v>
      </c>
      <c r="M104" s="1" t="s">
        <v>31</v>
      </c>
      <c r="N104" s="5" t="s">
        <v>130</v>
      </c>
      <c r="O104" s="5" t="s">
        <v>145</v>
      </c>
      <c r="P104" s="5">
        <v>8</v>
      </c>
      <c r="Q104" s="5" t="s">
        <v>213</v>
      </c>
      <c r="R104" s="1" t="s">
        <v>7</v>
      </c>
      <c r="S104" s="1" t="s">
        <v>213</v>
      </c>
      <c r="T104" s="1">
        <v>2</v>
      </c>
      <c r="U104" s="14">
        <f t="shared" si="12"/>
        <v>33.5</v>
      </c>
      <c r="V104" s="1">
        <v>35</v>
      </c>
      <c r="W104" s="1">
        <v>32</v>
      </c>
      <c r="X104" s="1">
        <f t="shared" si="8"/>
        <v>67</v>
      </c>
      <c r="Y104" s="7">
        <v>0.31</v>
      </c>
      <c r="Z104" s="7">
        <v>0.28000000000000003</v>
      </c>
      <c r="AA104" s="7">
        <v>4.37</v>
      </c>
      <c r="AB104" s="7">
        <v>1.94</v>
      </c>
      <c r="AC104" s="7">
        <v>0.47</v>
      </c>
      <c r="AD104" s="7">
        <v>0.45</v>
      </c>
      <c r="AE104" s="7">
        <f t="shared" si="9"/>
        <v>0.46056988110884473</v>
      </c>
      <c r="AF104" s="8">
        <f t="shared" si="10"/>
        <v>5.2109356222380017</v>
      </c>
      <c r="AG104" s="8">
        <f>AF104*(1-(3/((4*X104)-9)))*SQRT(1-(2*(U104-1)*0.233)/(X104-2))</f>
        <v>4.5108001995686307</v>
      </c>
      <c r="AH104" s="8">
        <f>((Y104-Z104)/AE104)*(1-(3/((4*X104)-9)))</f>
        <v>6.4382216182091084E-2</v>
      </c>
      <c r="AI104" s="8">
        <f t="shared" si="11"/>
        <v>0.91417222683902344</v>
      </c>
      <c r="AJ104" s="8">
        <f>((AA104-Y104)/AC104)*(1-(3/((4*X104)-9)))</f>
        <v>8.5382403680276031</v>
      </c>
      <c r="AK104" s="8">
        <f>((AB104-Z104)/AD104)*(1-(3/((4*X104)-9)))</f>
        <v>3.646160446160446</v>
      </c>
      <c r="AL104" s="8">
        <f>4*(1+(AG104^2)/8)/AM104</f>
        <v>1.154547960250135</v>
      </c>
      <c r="AM104" s="8">
        <f>((1/V104)*((V104-1)/(V104-3))*((((AJ104^2)/2)*(V104/(V104-1)))+1)+(1/W104)*((W104-1)/(W104-3))*((((AK104^2)/2)*(W104/(W104-1)))+1))*(1+(U104-1)*0.233)</f>
        <v>12.276371106440179</v>
      </c>
      <c r="AN104" s="1" t="s">
        <v>169</v>
      </c>
    </row>
    <row r="105" spans="1:40" x14ac:dyDescent="0.2">
      <c r="A105" s="1">
        <v>104</v>
      </c>
      <c r="B105" s="1">
        <v>22</v>
      </c>
      <c r="C105" s="5" t="s">
        <v>128</v>
      </c>
      <c r="D105" s="5" t="s">
        <v>126</v>
      </c>
      <c r="E105" s="5" t="s">
        <v>479</v>
      </c>
      <c r="F105" s="5" t="s">
        <v>249</v>
      </c>
      <c r="G105" s="1" t="s">
        <v>7</v>
      </c>
      <c r="H105" s="1" t="s">
        <v>30</v>
      </c>
      <c r="I105" s="1" t="s">
        <v>217</v>
      </c>
      <c r="J105" s="5" t="s">
        <v>129</v>
      </c>
      <c r="K105" s="5" t="s">
        <v>235</v>
      </c>
      <c r="L105" s="1" t="s">
        <v>313</v>
      </c>
      <c r="M105" s="1" t="s">
        <v>31</v>
      </c>
      <c r="N105" s="5" t="s">
        <v>130</v>
      </c>
      <c r="O105" s="5" t="s">
        <v>145</v>
      </c>
      <c r="P105" s="5">
        <v>8</v>
      </c>
      <c r="Q105" s="5" t="s">
        <v>213</v>
      </c>
      <c r="R105" s="1" t="s">
        <v>7</v>
      </c>
      <c r="S105" s="1" t="s">
        <v>213</v>
      </c>
      <c r="T105" s="1">
        <v>2</v>
      </c>
      <c r="U105" s="14">
        <f t="shared" si="12"/>
        <v>33.5</v>
      </c>
      <c r="V105" s="1">
        <v>35</v>
      </c>
      <c r="W105" s="1">
        <v>32</v>
      </c>
      <c r="X105" s="1">
        <f t="shared" si="8"/>
        <v>67</v>
      </c>
      <c r="Y105" s="7">
        <v>0.91</v>
      </c>
      <c r="Z105" s="7">
        <v>0.87</v>
      </c>
      <c r="AA105" s="7">
        <v>9.08</v>
      </c>
      <c r="AB105" s="7">
        <v>4</v>
      </c>
      <c r="AC105" s="7">
        <v>1.0900000000000001</v>
      </c>
      <c r="AD105" s="7">
        <v>0.97</v>
      </c>
      <c r="AE105" s="7">
        <f t="shared" si="9"/>
        <v>1.0345069431302119</v>
      </c>
      <c r="AF105" s="8">
        <f t="shared" si="10"/>
        <v>4.8718861032966725</v>
      </c>
      <c r="AG105" s="8">
        <f>AF105*(1-(3/((4*X105)-9)))*SQRT(1-(2*(U105-1)*0.233)/(X105-2))</f>
        <v>4.2173049909198328</v>
      </c>
      <c r="AH105" s="8">
        <f>((Y105-Z105)/AE105)*(1-(3/((4*X105)-9)))</f>
        <v>3.8217896747072051E-2</v>
      </c>
      <c r="AI105" s="8">
        <f t="shared" si="11"/>
        <v>0.90354468444849012</v>
      </c>
      <c r="AJ105" s="8">
        <f>((AA105-Y105)/AC105)*(1-(3/((4*X105)-9)))</f>
        <v>7.408593390244766</v>
      </c>
      <c r="AK105" s="8">
        <f>((AB105-Z105)/AD105)*(1-(3/((4*X105)-9)))</f>
        <v>3.1894280141702822</v>
      </c>
      <c r="AL105" s="8">
        <f>4*(1+(AG105^2)/8)/AM105</f>
        <v>1.3712861289159384</v>
      </c>
      <c r="AM105" s="8">
        <f>((1/V105)*((V105-1)/(V105-3))*((((AJ105^2)/2)*(V105/(V105-1)))+1)+(1/W105)*((W105-1)/(W105-3))*((((AK105^2)/2)*(W105/(W105-1)))+1))*(1+(U105-1)*0.233)</f>
        <v>9.4019989128096935</v>
      </c>
      <c r="AN105" s="1" t="s">
        <v>169</v>
      </c>
    </row>
    <row r="106" spans="1:40" x14ac:dyDescent="0.2">
      <c r="A106" s="1">
        <v>105</v>
      </c>
      <c r="B106" s="1">
        <v>22</v>
      </c>
      <c r="C106" s="5" t="s">
        <v>128</v>
      </c>
      <c r="D106" s="5" t="s">
        <v>126</v>
      </c>
      <c r="E106" s="5" t="s">
        <v>479</v>
      </c>
      <c r="F106" s="5" t="s">
        <v>250</v>
      </c>
      <c r="G106" s="1" t="s">
        <v>7</v>
      </c>
      <c r="H106" s="1" t="s">
        <v>30</v>
      </c>
      <c r="I106" s="1" t="s">
        <v>217</v>
      </c>
      <c r="J106" s="5" t="s">
        <v>129</v>
      </c>
      <c r="K106" s="5" t="s">
        <v>235</v>
      </c>
      <c r="L106" s="1" t="s">
        <v>313</v>
      </c>
      <c r="M106" s="1" t="s">
        <v>31</v>
      </c>
      <c r="N106" s="5" t="s">
        <v>130</v>
      </c>
      <c r="O106" s="5" t="s">
        <v>145</v>
      </c>
      <c r="P106" s="5">
        <v>8</v>
      </c>
      <c r="Q106" s="5" t="s">
        <v>213</v>
      </c>
      <c r="R106" s="1" t="s">
        <v>7</v>
      </c>
      <c r="S106" s="1" t="s">
        <v>213</v>
      </c>
      <c r="T106" s="1">
        <v>2</v>
      </c>
      <c r="U106" s="14">
        <f t="shared" si="12"/>
        <v>33.5</v>
      </c>
      <c r="V106" s="1">
        <v>35</v>
      </c>
      <c r="W106" s="1">
        <v>32</v>
      </c>
      <c r="X106" s="1">
        <f t="shared" si="8"/>
        <v>67</v>
      </c>
      <c r="Y106" s="7">
        <v>0.49</v>
      </c>
      <c r="Z106" s="7">
        <v>0.47</v>
      </c>
      <c r="AA106" s="7">
        <v>5</v>
      </c>
      <c r="AB106" s="7">
        <v>2.69</v>
      </c>
      <c r="AC106" s="7">
        <v>0.51</v>
      </c>
      <c r="AD106" s="7">
        <v>0.51</v>
      </c>
      <c r="AE106" s="7">
        <f t="shared" si="9"/>
        <v>0.51</v>
      </c>
      <c r="AF106" s="8">
        <f t="shared" si="10"/>
        <v>4.4901960784313726</v>
      </c>
      <c r="AG106" s="8">
        <f>AF106*(1-(3/((4*X106)-9)))*SQRT(1-(2*(U106-1)*0.233)/(X106-2))</f>
        <v>3.8868984065459693</v>
      </c>
      <c r="AH106" s="8">
        <f>((Y106-Z106)/AE106)*(1-(3/((4*X106)-9)))</f>
        <v>3.8761450526156441E-2</v>
      </c>
      <c r="AI106" s="8">
        <f t="shared" si="11"/>
        <v>0.88919253751707783</v>
      </c>
      <c r="AJ106" s="8">
        <f>((AA106-Y106)/AC106)*(1-(3/((4*X106)-9)))</f>
        <v>8.7407070936482683</v>
      </c>
      <c r="AK106" s="8">
        <f>((AB106-Z106)/AD106)*(1-(3/((4*X106)-9)))</f>
        <v>4.3025210084033612</v>
      </c>
      <c r="AL106" s="8">
        <f>4*(1+(AG106^2)/8)/AM106</f>
        <v>0.85483298948155961</v>
      </c>
      <c r="AM106" s="8">
        <f>((1/V106)*((V106-1)/(V106-3))*((((AJ106^2)/2)*(V106/(V106-1)))+1)+(1/W106)*((W106-1)/(W106-3))*((((AK106^2)/2)*(W106/(W106-1)))+1))*(1+(U106-1)*0.233)</f>
        <v>13.516078290815706</v>
      </c>
      <c r="AN106" s="1" t="s">
        <v>169</v>
      </c>
    </row>
    <row r="107" spans="1:40" x14ac:dyDescent="0.2">
      <c r="A107" s="1">
        <v>106</v>
      </c>
      <c r="B107" s="1">
        <v>22</v>
      </c>
      <c r="C107" s="5" t="s">
        <v>128</v>
      </c>
      <c r="D107" s="5" t="s">
        <v>126</v>
      </c>
      <c r="E107" s="5" t="s">
        <v>479</v>
      </c>
      <c r="F107" s="5" t="s">
        <v>251</v>
      </c>
      <c r="G107" s="1" t="s">
        <v>7</v>
      </c>
      <c r="H107" s="1" t="s">
        <v>30</v>
      </c>
      <c r="I107" s="1" t="s">
        <v>217</v>
      </c>
      <c r="J107" s="5" t="s">
        <v>129</v>
      </c>
      <c r="K107" s="5" t="s">
        <v>235</v>
      </c>
      <c r="L107" s="1" t="s">
        <v>313</v>
      </c>
      <c r="M107" s="1" t="s">
        <v>31</v>
      </c>
      <c r="N107" s="5" t="s">
        <v>130</v>
      </c>
      <c r="O107" s="5" t="s">
        <v>145</v>
      </c>
      <c r="P107" s="5">
        <v>8</v>
      </c>
      <c r="Q107" s="5" t="s">
        <v>213</v>
      </c>
      <c r="R107" s="1" t="s">
        <v>7</v>
      </c>
      <c r="S107" s="1" t="s">
        <v>213</v>
      </c>
      <c r="T107" s="1">
        <v>2</v>
      </c>
      <c r="U107" s="14">
        <f t="shared" si="12"/>
        <v>33.5</v>
      </c>
      <c r="V107" s="1">
        <v>35</v>
      </c>
      <c r="W107" s="1">
        <v>32</v>
      </c>
      <c r="X107" s="1">
        <f t="shared" si="8"/>
        <v>67</v>
      </c>
      <c r="Y107" s="7">
        <v>1.1399999999999999</v>
      </c>
      <c r="Z107" s="7">
        <v>1.0900000000000001</v>
      </c>
      <c r="AA107" s="7">
        <v>5.14</v>
      </c>
      <c r="AB107" s="7">
        <v>3.31</v>
      </c>
      <c r="AC107" s="7">
        <v>0.55000000000000004</v>
      </c>
      <c r="AD107" s="7">
        <v>0.39</v>
      </c>
      <c r="AE107" s="7">
        <f t="shared" si="9"/>
        <v>0.4803860626941307</v>
      </c>
      <c r="AF107" s="8">
        <f t="shared" si="10"/>
        <v>3.7053531278932086</v>
      </c>
      <c r="AG107" s="8">
        <f>AF107*(1-(3/((4*X107)-9)))*SQRT(1-(2*(U107-1)*0.233)/(X107-2))</f>
        <v>3.2075060680934935</v>
      </c>
      <c r="AH107" s="8">
        <f>((Y107-Z107)/AE107)*(1-(3/((4*X107)-9)))</f>
        <v>0.10287735898015898</v>
      </c>
      <c r="AI107" s="8">
        <f t="shared" si="11"/>
        <v>0.84855563028613945</v>
      </c>
      <c r="AJ107" s="8">
        <f>((AA107-Y107)/AC107)*(1-(3/((4*X107)-9)))</f>
        <v>7.1884871884871888</v>
      </c>
      <c r="AK107" s="8">
        <f>((AB107-Z107)/AD107)*(1-(3/((4*X107)-9)))</f>
        <v>5.6263736263736259</v>
      </c>
      <c r="AL107" s="8">
        <f>4*(1+(AG107^2)/8)/AM107</f>
        <v>0.75278471311983941</v>
      </c>
      <c r="AM107" s="8">
        <f>((1/V107)*((V107-1)/(V107-3))*((((AJ107^2)/2)*(V107/(V107-1)))+1)+(1/W107)*((W107-1)/(W107-3))*((((AK107^2)/2)*(W107/(W107-1)))+1))*(1+(U107-1)*0.233)</f>
        <v>12.146962377240261</v>
      </c>
      <c r="AN107" s="1" t="s">
        <v>169</v>
      </c>
    </row>
    <row r="108" spans="1:40" x14ac:dyDescent="0.2">
      <c r="A108" s="1">
        <v>107</v>
      </c>
      <c r="B108" s="1">
        <v>22</v>
      </c>
      <c r="C108" s="5" t="s">
        <v>128</v>
      </c>
      <c r="D108" s="5" t="s">
        <v>126</v>
      </c>
      <c r="E108" s="5" t="s">
        <v>479</v>
      </c>
      <c r="F108" s="5" t="s">
        <v>252</v>
      </c>
      <c r="G108" s="1" t="s">
        <v>7</v>
      </c>
      <c r="H108" s="1" t="s">
        <v>30</v>
      </c>
      <c r="I108" s="1" t="s">
        <v>217</v>
      </c>
      <c r="J108" s="5" t="s">
        <v>129</v>
      </c>
      <c r="K108" s="5" t="s">
        <v>235</v>
      </c>
      <c r="L108" s="1" t="s">
        <v>313</v>
      </c>
      <c r="M108" s="1" t="s">
        <v>31</v>
      </c>
      <c r="N108" s="5" t="s">
        <v>130</v>
      </c>
      <c r="O108" s="5" t="s">
        <v>145</v>
      </c>
      <c r="P108" s="5">
        <v>8</v>
      </c>
      <c r="Q108" s="5" t="s">
        <v>213</v>
      </c>
      <c r="R108" s="1" t="s">
        <v>7</v>
      </c>
      <c r="S108" s="1" t="s">
        <v>213</v>
      </c>
      <c r="T108" s="1">
        <v>2</v>
      </c>
      <c r="U108" s="14">
        <f t="shared" si="12"/>
        <v>33.5</v>
      </c>
      <c r="V108" s="1">
        <v>35</v>
      </c>
      <c r="W108" s="1">
        <v>32</v>
      </c>
      <c r="X108" s="1">
        <f t="shared" si="8"/>
        <v>67</v>
      </c>
      <c r="Y108" s="7">
        <v>0.23</v>
      </c>
      <c r="Z108" s="7">
        <v>0.22</v>
      </c>
      <c r="AA108" s="7">
        <v>4.7699999999999996</v>
      </c>
      <c r="AB108" s="7">
        <v>2.19</v>
      </c>
      <c r="AC108" s="7">
        <v>0.43</v>
      </c>
      <c r="AD108" s="7">
        <v>0.42</v>
      </c>
      <c r="AE108" s="7">
        <f t="shared" si="9"/>
        <v>0.42526010140401582</v>
      </c>
      <c r="AF108" s="8">
        <f t="shared" si="10"/>
        <v>6.0433602670813134</v>
      </c>
      <c r="AG108" s="8">
        <f>AF108*(1-(3/((4*X108)-9)))*SQRT(1-(2*(U108-1)*0.233)/(X108-2))</f>
        <v>5.2313812096392169</v>
      </c>
      <c r="AH108" s="8">
        <f>((Y108-Z108)/AE108)*(1-(3/((4*X108)-9)))</f>
        <v>2.324264573971753E-2</v>
      </c>
      <c r="AI108" s="8">
        <f t="shared" si="11"/>
        <v>0.93406577110915467</v>
      </c>
      <c r="AJ108" s="8">
        <f>((AA108-Y108)/AC108)*(1-(3/((4*X108)-9)))</f>
        <v>10.435844482356108</v>
      </c>
      <c r="AK108" s="8">
        <f>((AB108-Z108)/AD108)*(1-(3/((4*X108)-9)))</f>
        <v>4.6361463504320648</v>
      </c>
      <c r="AL108" s="8">
        <f>4*(1+(AG108^2)/8)/AM108</f>
        <v>0.96574088801080393</v>
      </c>
      <c r="AM108" s="8">
        <f>((1/V108)*((V108-1)/(V108-3))*((((AJ108^2)/2)*(V108/(V108-1)))+1)+(1/W108)*((W108-1)/(W108-3))*((((AK108^2)/2)*(W108/(W108-1)))+1))*(1+(U108-1)*0.233)</f>
        <v>18.310993041526174</v>
      </c>
      <c r="AN108" s="1" t="s">
        <v>169</v>
      </c>
    </row>
    <row r="109" spans="1:40" x14ac:dyDescent="0.2">
      <c r="A109" s="1">
        <v>108</v>
      </c>
      <c r="B109" s="1">
        <v>22</v>
      </c>
      <c r="C109" s="5" t="s">
        <v>128</v>
      </c>
      <c r="D109" s="5" t="s">
        <v>126</v>
      </c>
      <c r="E109" s="5" t="s">
        <v>479</v>
      </c>
      <c r="F109" s="5" t="s">
        <v>253</v>
      </c>
      <c r="G109" s="1" t="s">
        <v>7</v>
      </c>
      <c r="H109" s="1" t="s">
        <v>30</v>
      </c>
      <c r="I109" s="1" t="s">
        <v>217</v>
      </c>
      <c r="J109" s="5" t="s">
        <v>129</v>
      </c>
      <c r="K109" s="5" t="s">
        <v>235</v>
      </c>
      <c r="L109" s="1" t="s">
        <v>313</v>
      </c>
      <c r="M109" s="1" t="s">
        <v>31</v>
      </c>
      <c r="N109" s="5" t="s">
        <v>130</v>
      </c>
      <c r="O109" s="5" t="s">
        <v>145</v>
      </c>
      <c r="P109" s="5">
        <v>8</v>
      </c>
      <c r="Q109" s="5" t="s">
        <v>213</v>
      </c>
      <c r="R109" s="1" t="s">
        <v>7</v>
      </c>
      <c r="S109" s="1" t="s">
        <v>213</v>
      </c>
      <c r="T109" s="1">
        <v>2</v>
      </c>
      <c r="U109" s="14">
        <f t="shared" si="12"/>
        <v>33.5</v>
      </c>
      <c r="V109" s="1">
        <v>35</v>
      </c>
      <c r="W109" s="1">
        <v>32</v>
      </c>
      <c r="X109" s="1">
        <f t="shared" si="8"/>
        <v>67</v>
      </c>
      <c r="Y109" s="7">
        <v>0.37</v>
      </c>
      <c r="Z109" s="7">
        <v>0.34</v>
      </c>
      <c r="AA109" s="7">
        <v>4.4000000000000004</v>
      </c>
      <c r="AB109" s="7">
        <v>2.31</v>
      </c>
      <c r="AC109" s="7">
        <v>0.49</v>
      </c>
      <c r="AD109" s="7">
        <v>0.48</v>
      </c>
      <c r="AE109" s="7">
        <f t="shared" si="9"/>
        <v>0.4852564746130093</v>
      </c>
      <c r="AF109" s="8">
        <f t="shared" si="10"/>
        <v>4.2451777725229629</v>
      </c>
      <c r="AG109" s="8">
        <f>AF109*(1-(3/((4*X109)-9)))*SQRT(1-(2*(U109-1)*0.233)/(X109-2))</f>
        <v>3.6748004833874126</v>
      </c>
      <c r="AH109" s="8">
        <f>((Y109-Z109)/AE109)*(1-(3/((4*X109)-9)))</f>
        <v>6.1106881007940018E-2</v>
      </c>
      <c r="AI109" s="8">
        <f t="shared" si="11"/>
        <v>0.8783409786848817</v>
      </c>
      <c r="AJ109" s="8">
        <f>((AA109-Y109)/AC109)*(1-(3/((4*X109)-9)))</f>
        <v>8.1292254353478857</v>
      </c>
      <c r="AK109" s="8">
        <f>((AB109-Z109)/AD109)*(1-(3/((4*X109)-9)))</f>
        <v>4.0566280566280568</v>
      </c>
      <c r="AL109" s="8">
        <f>4*(1+(AG109^2)/8)/AM109</f>
        <v>0.90884058581644422</v>
      </c>
      <c r="AM109" s="8">
        <f>((1/V109)*((V109-1)/(V109-3))*((((AJ109^2)/2)*(V109/(V109-1)))+1)+(1/W109)*((W109-1)/(W109-3))*((((AK109^2)/2)*(W109/(W109-1)))+1))*(1+(U109-1)*0.233)</f>
        <v>11.830544832780769</v>
      </c>
      <c r="AN109" s="1" t="s">
        <v>169</v>
      </c>
    </row>
    <row r="110" spans="1:40" x14ac:dyDescent="0.2">
      <c r="A110" s="1">
        <v>109</v>
      </c>
      <c r="B110" s="1">
        <v>22</v>
      </c>
      <c r="C110" s="5" t="s">
        <v>128</v>
      </c>
      <c r="D110" s="5" t="s">
        <v>126</v>
      </c>
      <c r="E110" s="5" t="s">
        <v>479</v>
      </c>
      <c r="F110" s="5" t="s">
        <v>254</v>
      </c>
      <c r="G110" s="1" t="s">
        <v>7</v>
      </c>
      <c r="H110" s="1" t="s">
        <v>30</v>
      </c>
      <c r="I110" s="1" t="s">
        <v>217</v>
      </c>
      <c r="J110" s="5" t="s">
        <v>129</v>
      </c>
      <c r="K110" s="5" t="s">
        <v>235</v>
      </c>
      <c r="L110" s="1" t="s">
        <v>313</v>
      </c>
      <c r="M110" s="1" t="s">
        <v>31</v>
      </c>
      <c r="N110" s="5" t="s">
        <v>130</v>
      </c>
      <c r="O110" s="5" t="s">
        <v>145</v>
      </c>
      <c r="P110" s="5">
        <v>8</v>
      </c>
      <c r="Q110" s="5" t="s">
        <v>213</v>
      </c>
      <c r="R110" s="1" t="s">
        <v>7</v>
      </c>
      <c r="S110" s="1" t="s">
        <v>213</v>
      </c>
      <c r="T110" s="1">
        <v>2</v>
      </c>
      <c r="U110" s="14">
        <f t="shared" si="12"/>
        <v>33.5</v>
      </c>
      <c r="V110" s="1">
        <v>35</v>
      </c>
      <c r="W110" s="1">
        <v>32</v>
      </c>
      <c r="X110" s="1">
        <f t="shared" si="8"/>
        <v>67</v>
      </c>
      <c r="Y110" s="7">
        <v>0.31</v>
      </c>
      <c r="Z110" s="7">
        <v>0.28000000000000003</v>
      </c>
      <c r="AA110" s="7">
        <v>3.8</v>
      </c>
      <c r="AB110" s="7">
        <v>1.44</v>
      </c>
      <c r="AC110" s="7">
        <v>0.47</v>
      </c>
      <c r="AD110" s="7">
        <v>0.46</v>
      </c>
      <c r="AE110" s="7">
        <f t="shared" si="9"/>
        <v>0.46525757961006436</v>
      </c>
      <c r="AF110" s="8">
        <f t="shared" si="10"/>
        <v>5.0079785953251728</v>
      </c>
      <c r="AG110" s="8">
        <f>AF110*(1-(3/((4*X110)-9)))*SQRT(1-(2*(U110-1)*0.233)/(X110-2))</f>
        <v>4.335112249482413</v>
      </c>
      <c r="AH110" s="8">
        <f>((Y110-Z110)/AE110)*(1-(3/((4*X110)-9)))</f>
        <v>6.3733533749974799E-2</v>
      </c>
      <c r="AI110" s="8">
        <f t="shared" si="11"/>
        <v>0.90802480713269151</v>
      </c>
      <c r="AJ110" s="8">
        <f>((AA110-Y110)/AC110)*(1-(3/((4*X110)-9)))</f>
        <v>7.3395218927133827</v>
      </c>
      <c r="AK110" s="8">
        <f>((AB110-Z110)/AD110)*(1-(3/((4*X110)-9)))</f>
        <v>2.4925297968776228</v>
      </c>
      <c r="AL110" s="8">
        <f>4*(1+(AG110^2)/8)/AM110</f>
        <v>1.5433345552655391</v>
      </c>
      <c r="AM110" s="8">
        <f>((1/V110)*((V110-1)/(V110-3))*((((AJ110^2)/2)*(V110/(V110-1)))+1)+(1/W110)*((W110-1)/(W110-3))*((((AK110^2)/2)*(W110/(W110-1)))+1))*(1+(U110-1)*0.233)</f>
        <v>8.6802949251021442</v>
      </c>
      <c r="AN110" s="1" t="s">
        <v>169</v>
      </c>
    </row>
    <row r="111" spans="1:40" x14ac:dyDescent="0.2">
      <c r="A111" s="1">
        <v>110</v>
      </c>
      <c r="B111" s="1">
        <v>22</v>
      </c>
      <c r="C111" s="5" t="s">
        <v>128</v>
      </c>
      <c r="D111" s="5" t="s">
        <v>126</v>
      </c>
      <c r="E111" s="5" t="s">
        <v>479</v>
      </c>
      <c r="F111" s="5" t="s">
        <v>255</v>
      </c>
      <c r="G111" s="1" t="s">
        <v>7</v>
      </c>
      <c r="H111" s="1" t="s">
        <v>30</v>
      </c>
      <c r="I111" s="1" t="s">
        <v>217</v>
      </c>
      <c r="J111" s="5" t="s">
        <v>129</v>
      </c>
      <c r="K111" s="5" t="s">
        <v>235</v>
      </c>
      <c r="L111" s="1" t="s">
        <v>313</v>
      </c>
      <c r="M111" s="1" t="s">
        <v>31</v>
      </c>
      <c r="N111" s="5" t="s">
        <v>130</v>
      </c>
      <c r="O111" s="5" t="s">
        <v>145</v>
      </c>
      <c r="P111" s="5">
        <v>8</v>
      </c>
      <c r="Q111" s="5" t="s">
        <v>213</v>
      </c>
      <c r="R111" s="1" t="s">
        <v>7</v>
      </c>
      <c r="S111" s="1" t="s">
        <v>213</v>
      </c>
      <c r="T111" s="1">
        <v>2</v>
      </c>
      <c r="U111" s="14">
        <f t="shared" si="12"/>
        <v>33.5</v>
      </c>
      <c r="V111" s="1">
        <v>35</v>
      </c>
      <c r="W111" s="1">
        <v>32</v>
      </c>
      <c r="X111" s="1">
        <f t="shared" si="8"/>
        <v>67</v>
      </c>
      <c r="Y111" s="7">
        <v>2.54</v>
      </c>
      <c r="Z111" s="7">
        <v>2.41</v>
      </c>
      <c r="AA111" s="7">
        <v>23.11</v>
      </c>
      <c r="AB111" s="7">
        <v>11.94</v>
      </c>
      <c r="AC111" s="7">
        <v>1.74</v>
      </c>
      <c r="AD111" s="7">
        <v>2.13</v>
      </c>
      <c r="AE111" s="7">
        <f t="shared" si="9"/>
        <v>1.9358254053503894</v>
      </c>
      <c r="AF111" s="8">
        <f t="shared" si="10"/>
        <v>5.7029936529848015</v>
      </c>
      <c r="AG111" s="8">
        <f>AF111*(1-(3/((4*X111)-9)))*SQRT(1-(2*(U111-1)*0.233)/(X111-2))</f>
        <v>4.9367458692521771</v>
      </c>
      <c r="AH111" s="8">
        <f>((Y111-Z111)/AE111)*(1-(3/((4*X111)-9)))</f>
        <v>6.6376961547805813E-2</v>
      </c>
      <c r="AI111" s="8">
        <f t="shared" si="11"/>
        <v>0.92682967513717718</v>
      </c>
      <c r="AJ111" s="8">
        <f>((AA111-Y111)/AC111)*(1-(3/((4*X111)-9)))</f>
        <v>11.684906581458307</v>
      </c>
      <c r="AK111" s="8">
        <f>((AB111-Z111)/AD111)*(1-(3/((4*X111)-9)))</f>
        <v>4.4223539434807035</v>
      </c>
      <c r="AL111" s="8">
        <f>4*(1+(AG111^2)/8)/AM111</f>
        <v>0.74500420895967301</v>
      </c>
      <c r="AM111" s="8">
        <f>((1/V111)*((V111-1)/(V111-3))*((((AJ111^2)/2)*(V111/(V111-1)))+1)+(1/W111)*((W111-1)/(W111-3))*((((AK111^2)/2)*(W111/(W111-1)))+1))*(1+(U111-1)*0.233)</f>
        <v>21.725689189583289</v>
      </c>
      <c r="AN111" s="1" t="s">
        <v>169</v>
      </c>
    </row>
    <row r="112" spans="1:40" x14ac:dyDescent="0.2">
      <c r="A112" s="1">
        <v>111</v>
      </c>
      <c r="B112" s="1">
        <v>22</v>
      </c>
      <c r="C112" s="5" t="s">
        <v>128</v>
      </c>
      <c r="D112" s="5" t="s">
        <v>126</v>
      </c>
      <c r="E112" s="5" t="s">
        <v>479</v>
      </c>
      <c r="F112" s="5" t="s">
        <v>256</v>
      </c>
      <c r="G112" s="1" t="s">
        <v>7</v>
      </c>
      <c r="H112" s="1" t="s">
        <v>30</v>
      </c>
      <c r="I112" s="1" t="s">
        <v>217</v>
      </c>
      <c r="J112" s="5" t="s">
        <v>129</v>
      </c>
      <c r="K112" s="5" t="s">
        <v>235</v>
      </c>
      <c r="L112" s="1" t="s">
        <v>313</v>
      </c>
      <c r="M112" s="1" t="s">
        <v>31</v>
      </c>
      <c r="N112" s="5" t="s">
        <v>130</v>
      </c>
      <c r="O112" s="5" t="s">
        <v>145</v>
      </c>
      <c r="P112" s="5">
        <v>8</v>
      </c>
      <c r="Q112" s="5" t="s">
        <v>213</v>
      </c>
      <c r="R112" s="1" t="s">
        <v>7</v>
      </c>
      <c r="S112" s="1" t="s">
        <v>213</v>
      </c>
      <c r="T112" s="1">
        <v>2</v>
      </c>
      <c r="U112" s="14">
        <f t="shared" si="12"/>
        <v>33.5</v>
      </c>
      <c r="V112" s="1">
        <v>35</v>
      </c>
      <c r="W112" s="1">
        <v>32</v>
      </c>
      <c r="X112" s="1">
        <f t="shared" si="8"/>
        <v>67</v>
      </c>
      <c r="Y112" s="7">
        <v>4.54</v>
      </c>
      <c r="Z112" s="7">
        <v>4.3099999999999996</v>
      </c>
      <c r="AA112" s="7">
        <v>40.82</v>
      </c>
      <c r="AB112" s="7">
        <v>19.78</v>
      </c>
      <c r="AC112" s="7">
        <v>2.6</v>
      </c>
      <c r="AD112" s="7">
        <v>2.66</v>
      </c>
      <c r="AE112" s="7">
        <f t="shared" si="9"/>
        <v>2.6287862071832553</v>
      </c>
      <c r="AF112" s="8">
        <f t="shared" si="10"/>
        <v>7.9162009992048441</v>
      </c>
      <c r="AG112" s="8">
        <f>AF112*(1-(3/((4*X112)-9)))*SQRT(1-(2*(U112-1)*0.233)/(X112-2))</f>
        <v>6.852589177008964</v>
      </c>
      <c r="AH112" s="8">
        <f>((Y112-Z112)/AE112)*(1-(3/((4*X112)-9)))</f>
        <v>8.6479420317522981E-2</v>
      </c>
      <c r="AI112" s="8">
        <f t="shared" si="11"/>
        <v>0.95994997288634709</v>
      </c>
      <c r="AJ112" s="8">
        <f>((AA112-Y112)/AC112)*(1-(3/((4*X112)-9)))</f>
        <v>13.792218592218592</v>
      </c>
      <c r="AK112" s="8">
        <f>((AB112-Z112)/AD112)*(1-(3/((4*X112)-9)))</f>
        <v>5.7484251168461702</v>
      </c>
      <c r="AL112" s="8">
        <f>4*(1+(AG112^2)/8)/AM112</f>
        <v>0.88898827284534732</v>
      </c>
      <c r="AM112" s="8">
        <f>((1/V112)*((V112-1)/(V112-3))*((((AJ112^2)/2)*(V112/(V112-1)))+1)+(1/W112)*((W112-1)/(W112-3))*((((AK112^2)/2)*(W112/(W112-1)))+1))*(1+(U112-1)*0.233)</f>
        <v>30.910406867887417</v>
      </c>
      <c r="AN112" s="1" t="s">
        <v>169</v>
      </c>
    </row>
    <row r="113" spans="1:40" x14ac:dyDescent="0.2">
      <c r="A113" s="1">
        <v>112</v>
      </c>
      <c r="B113" s="1">
        <v>23</v>
      </c>
      <c r="C113" s="5" t="s">
        <v>132</v>
      </c>
      <c r="D113" s="1" t="s">
        <v>34</v>
      </c>
      <c r="E113" s="1" t="s">
        <v>480</v>
      </c>
      <c r="F113" s="5" t="s">
        <v>133</v>
      </c>
      <c r="G113" s="1" t="s">
        <v>213</v>
      </c>
      <c r="H113" s="1" t="s">
        <v>30</v>
      </c>
      <c r="I113" s="1" t="s">
        <v>217</v>
      </c>
      <c r="J113" s="5" t="s">
        <v>134</v>
      </c>
      <c r="K113" s="5" t="s">
        <v>494</v>
      </c>
      <c r="L113" s="1" t="s">
        <v>23</v>
      </c>
      <c r="M113" s="1" t="s">
        <v>31</v>
      </c>
      <c r="N113" s="5" t="s">
        <v>363</v>
      </c>
      <c r="O113" s="5" t="s">
        <v>135</v>
      </c>
      <c r="P113" s="5">
        <v>18</v>
      </c>
      <c r="Q113" s="5" t="s">
        <v>7</v>
      </c>
      <c r="R113" s="1" t="s">
        <v>7</v>
      </c>
      <c r="S113" s="1" t="s">
        <v>213</v>
      </c>
      <c r="T113" s="3">
        <v>28</v>
      </c>
      <c r="U113" s="14">
        <f t="shared" si="12"/>
        <v>5.2857142857142856</v>
      </c>
      <c r="V113" s="1">
        <v>92</v>
      </c>
      <c r="W113" s="1">
        <v>56</v>
      </c>
      <c r="X113" s="1">
        <f t="shared" si="8"/>
        <v>148</v>
      </c>
      <c r="Y113" s="7">
        <v>88.7</v>
      </c>
      <c r="Z113" s="7">
        <v>89.86</v>
      </c>
      <c r="AA113" s="7">
        <v>95.04</v>
      </c>
      <c r="AB113" s="7">
        <v>92.29</v>
      </c>
      <c r="AC113" s="7">
        <v>10.9</v>
      </c>
      <c r="AD113" s="7">
        <v>9.4499999999999993</v>
      </c>
      <c r="AE113" s="7">
        <f t="shared" si="9"/>
        <v>10.377579725490145</v>
      </c>
      <c r="AF113" s="8">
        <f t="shared" si="10"/>
        <v>0.37677378574080989</v>
      </c>
      <c r="AG113" s="8">
        <f>AF113*(1-(3/((4*X113)-9)))*SQRT(1-(2*(U113-1)*0.233)/(X113-2))</f>
        <v>0.37226246113834427</v>
      </c>
      <c r="AH113" s="8">
        <f>((Y113-Z113)/AE113)*(1-(3/((4*X113)-9)))</f>
        <v>-0.11120424080684016</v>
      </c>
      <c r="AI113" s="8">
        <f t="shared" si="11"/>
        <v>0.182988417596437</v>
      </c>
      <c r="AJ113" s="8">
        <f>((AA113-Y113)/AC113)*(1-(3/((4*X113)-9)))</f>
        <v>0.57865831589217465</v>
      </c>
      <c r="AK113" s="8">
        <f>((AB113-Z113)/AD113)*(1-(3/((4*X113)-9)))</f>
        <v>0.25581965204606788</v>
      </c>
      <c r="AL113" s="8">
        <f>4*(1+(AG113^2)/8)/AM113</f>
        <v>63.344297583454292</v>
      </c>
      <c r="AM113" s="8">
        <f>((1/V113)*((V113-1)/(V113-3))*((((AJ113^2)/2)*(V113/(V113-1)))+1)+(1/W113)*((W113-1)/(W113-3))*((((AK113^2)/2)*(W113/(W113-1)))+1))*(1+(U113-1)*0.233)</f>
        <v>6.4240820803565093E-2</v>
      </c>
      <c r="AN113" s="1" t="s">
        <v>374</v>
      </c>
    </row>
    <row r="114" spans="1:40" x14ac:dyDescent="0.2">
      <c r="A114" s="1">
        <v>113</v>
      </c>
      <c r="B114" s="1">
        <v>23</v>
      </c>
      <c r="C114" s="5" t="s">
        <v>132</v>
      </c>
      <c r="D114" s="1" t="s">
        <v>28</v>
      </c>
      <c r="E114" s="1" t="s">
        <v>480</v>
      </c>
      <c r="F114" s="5" t="s">
        <v>136</v>
      </c>
      <c r="G114" s="1" t="s">
        <v>213</v>
      </c>
      <c r="H114" s="1" t="s">
        <v>30</v>
      </c>
      <c r="I114" s="1" t="s">
        <v>217</v>
      </c>
      <c r="J114" s="5" t="s">
        <v>134</v>
      </c>
      <c r="K114" s="5" t="s">
        <v>494</v>
      </c>
      <c r="L114" s="1" t="s">
        <v>23</v>
      </c>
      <c r="M114" s="1" t="s">
        <v>31</v>
      </c>
      <c r="N114" s="5" t="s">
        <v>363</v>
      </c>
      <c r="O114" s="5" t="s">
        <v>135</v>
      </c>
      <c r="P114" s="5">
        <v>18</v>
      </c>
      <c r="Q114" s="5" t="s">
        <v>7</v>
      </c>
      <c r="R114" s="1" t="s">
        <v>7</v>
      </c>
      <c r="S114" s="1" t="s">
        <v>213</v>
      </c>
      <c r="T114" s="3">
        <v>28</v>
      </c>
      <c r="U114" s="14">
        <f t="shared" si="12"/>
        <v>5.2857142857142856</v>
      </c>
      <c r="V114" s="1">
        <v>92</v>
      </c>
      <c r="W114" s="1">
        <v>56</v>
      </c>
      <c r="X114" s="1">
        <f t="shared" si="8"/>
        <v>148</v>
      </c>
      <c r="Y114" s="7">
        <v>85.6</v>
      </c>
      <c r="Z114" s="7">
        <v>84.71</v>
      </c>
      <c r="AA114" s="7">
        <v>91.91</v>
      </c>
      <c r="AB114" s="7">
        <v>91.52</v>
      </c>
      <c r="AC114" s="7">
        <v>9.83</v>
      </c>
      <c r="AD114" s="7">
        <v>10.71</v>
      </c>
      <c r="AE114" s="7">
        <f t="shared" si="9"/>
        <v>10.170449876231215</v>
      </c>
      <c r="AF114" s="8">
        <f t="shared" si="10"/>
        <v>-4.9162033743317665E-2</v>
      </c>
      <c r="AG114" s="8">
        <f>AF114*(1-(3/((4*X114)-9)))*SQRT(1-(2*(U114-1)*0.233)/(X114-2))</f>
        <v>-4.8573389042632351E-2</v>
      </c>
      <c r="AH114" s="8">
        <f>((Y114-Z114)/AE114)*(1-(3/((4*X114)-9)))</f>
        <v>8.7058119445285076E-2</v>
      </c>
      <c r="AI114" s="8">
        <f t="shared" si="11"/>
        <v>-2.4279535013578917E-2</v>
      </c>
      <c r="AJ114" s="8">
        <f>((AA114-Y114)/AC114)*(1-(3/((4*X114)-9)))</f>
        <v>0.63860936084971121</v>
      </c>
      <c r="AK114" s="8">
        <f>((AB114-Z114)/AD114)*(1-(3/((4*X114)-9)))</f>
        <v>0.63258236399190915</v>
      </c>
      <c r="AL114" s="8">
        <f>4*(1+(AG114^2)/8)/AM114</f>
        <v>56.061626830358009</v>
      </c>
      <c r="AM114" s="8">
        <f>((1/V114)*((V114-1)/(V114-3))*((((AJ114^2)/2)*(V114/(V114-1)))+1)+(1/W114)*((W114-1)/(W114-3))*((((AK114^2)/2)*(W114/(W114-1)))+1))*(1+(U114-1)*0.233)</f>
        <v>7.1371094869741789E-2</v>
      </c>
      <c r="AN114" s="1" t="s">
        <v>374</v>
      </c>
    </row>
    <row r="115" spans="1:40" x14ac:dyDescent="0.2">
      <c r="A115" s="1">
        <v>114</v>
      </c>
      <c r="B115" s="1">
        <v>23</v>
      </c>
      <c r="C115" s="5" t="s">
        <v>132</v>
      </c>
      <c r="D115" s="1" t="s">
        <v>34</v>
      </c>
      <c r="E115" s="1" t="s">
        <v>480</v>
      </c>
      <c r="F115" s="5" t="s">
        <v>29</v>
      </c>
      <c r="G115" s="1" t="s">
        <v>7</v>
      </c>
      <c r="H115" s="1" t="s">
        <v>30</v>
      </c>
      <c r="I115" s="1" t="s">
        <v>217</v>
      </c>
      <c r="J115" s="5" t="s">
        <v>134</v>
      </c>
      <c r="K115" s="5" t="s">
        <v>494</v>
      </c>
      <c r="L115" s="1" t="s">
        <v>23</v>
      </c>
      <c r="M115" s="1" t="s">
        <v>31</v>
      </c>
      <c r="N115" s="5" t="s">
        <v>363</v>
      </c>
      <c r="O115" s="5" t="s">
        <v>135</v>
      </c>
      <c r="P115" s="5">
        <v>18</v>
      </c>
      <c r="Q115" s="5" t="s">
        <v>7</v>
      </c>
      <c r="R115" s="1" t="s">
        <v>7</v>
      </c>
      <c r="S115" s="1" t="s">
        <v>213</v>
      </c>
      <c r="T115" s="3">
        <v>28</v>
      </c>
      <c r="U115" s="14">
        <f t="shared" si="12"/>
        <v>5.2857142857142856</v>
      </c>
      <c r="V115" s="1">
        <v>92</v>
      </c>
      <c r="W115" s="1">
        <v>56</v>
      </c>
      <c r="X115" s="1">
        <f t="shared" si="8"/>
        <v>148</v>
      </c>
      <c r="Y115" s="7">
        <v>12.36</v>
      </c>
      <c r="Z115" s="7">
        <v>11.55</v>
      </c>
      <c r="AA115" s="7">
        <v>16.829999999999998</v>
      </c>
      <c r="AB115" s="7">
        <v>14.09</v>
      </c>
      <c r="AC115" s="7">
        <v>3.02</v>
      </c>
      <c r="AD115" s="7">
        <v>2.9</v>
      </c>
      <c r="AE115" s="7">
        <f t="shared" si="9"/>
        <v>2.9753627613526112</v>
      </c>
      <c r="AF115" s="8">
        <f t="shared" si="10"/>
        <v>0.64866040036160644</v>
      </c>
      <c r="AG115" s="8">
        <f>AF115*(1-(3/((4*X115)-9)))*SQRT(1-(2*(U115-1)*0.233)/(X115-2))</f>
        <v>0.64089362429186802</v>
      </c>
      <c r="AH115" s="8">
        <f>((Y115-Z115)/AE115)*(1-(3/((4*X115)-9)))</f>
        <v>0.27083484219543569</v>
      </c>
      <c r="AI115" s="8">
        <f t="shared" si="11"/>
        <v>0.30516167763496271</v>
      </c>
      <c r="AJ115" s="8">
        <f>((AA115-Y115)/AC115)*(1-(3/((4*X115)-9)))</f>
        <v>1.4725159883225605</v>
      </c>
      <c r="AK115" s="8">
        <f>((AB115-Z115)/AD115)*(1-(3/((4*X115)-9)))</f>
        <v>0.87135506003430507</v>
      </c>
      <c r="AL115" s="8">
        <f>4*(1+(AG115^2)/8)/AM115</f>
        <v>42.952165319011989</v>
      </c>
      <c r="AM115" s="8">
        <f>((1/V115)*((V115-1)/(V115-3))*((((AJ115^2)/2)*(V115/(V115-1)))+1)+(1/W115)*((W115-1)/(W115-3))*((((AK115^2)/2)*(W115/(W115-1)))+1))*(1+(U115-1)*0.233)</f>
        <v>9.7908272786600414E-2</v>
      </c>
      <c r="AN115" s="1" t="s">
        <v>374</v>
      </c>
    </row>
    <row r="116" spans="1:40" x14ac:dyDescent="0.2">
      <c r="A116" s="1">
        <v>115</v>
      </c>
      <c r="B116" s="1">
        <v>23</v>
      </c>
      <c r="C116" s="5" t="s">
        <v>132</v>
      </c>
      <c r="D116" s="1" t="s">
        <v>28</v>
      </c>
      <c r="E116" s="1" t="s">
        <v>480</v>
      </c>
      <c r="F116" s="5" t="s">
        <v>29</v>
      </c>
      <c r="G116" s="1" t="s">
        <v>7</v>
      </c>
      <c r="H116" s="1" t="s">
        <v>30</v>
      </c>
      <c r="I116" s="1" t="s">
        <v>217</v>
      </c>
      <c r="J116" s="5" t="s">
        <v>134</v>
      </c>
      <c r="K116" s="5" t="s">
        <v>494</v>
      </c>
      <c r="L116" s="1" t="s">
        <v>23</v>
      </c>
      <c r="M116" s="1" t="s">
        <v>31</v>
      </c>
      <c r="N116" s="5" t="s">
        <v>363</v>
      </c>
      <c r="O116" s="5" t="s">
        <v>135</v>
      </c>
      <c r="P116" s="5">
        <v>18</v>
      </c>
      <c r="Q116" s="5" t="s">
        <v>7</v>
      </c>
      <c r="R116" s="1" t="s">
        <v>7</v>
      </c>
      <c r="S116" s="1" t="s">
        <v>213</v>
      </c>
      <c r="T116" s="3">
        <v>28</v>
      </c>
      <c r="U116" s="14">
        <f t="shared" si="12"/>
        <v>5.2857142857142856</v>
      </c>
      <c r="V116" s="1">
        <v>92</v>
      </c>
      <c r="W116" s="1">
        <v>56</v>
      </c>
      <c r="X116" s="1">
        <f t="shared" si="8"/>
        <v>148</v>
      </c>
      <c r="Y116" s="7">
        <v>20.82</v>
      </c>
      <c r="Z116" s="7">
        <v>20.52</v>
      </c>
      <c r="AA116" s="7">
        <v>29.18</v>
      </c>
      <c r="AB116" s="7">
        <v>23.93</v>
      </c>
      <c r="AC116" s="7">
        <v>3.96</v>
      </c>
      <c r="AD116" s="7">
        <v>3.56</v>
      </c>
      <c r="AE116" s="7">
        <f t="shared" si="9"/>
        <v>3.8142429543840666</v>
      </c>
      <c r="AF116" s="8">
        <f t="shared" si="10"/>
        <v>1.2977673575592505</v>
      </c>
      <c r="AG116" s="8">
        <f>AF116*(1-(3/((4*X116)-9)))*SQRT(1-(2*(U116-1)*0.233)/(X116-2))</f>
        <v>1.2822284585434329</v>
      </c>
      <c r="AH116" s="8">
        <f>((Y116-Z116)/AE116)*(1-(3/((4*X116)-9)))</f>
        <v>7.8247836933766537E-2</v>
      </c>
      <c r="AI116" s="8">
        <f t="shared" si="11"/>
        <v>0.53971897130879631</v>
      </c>
      <c r="AJ116" s="8">
        <f>((AA116-Y116)/AC116)*(1-(3/((4*X116)-9)))</f>
        <v>2.1002477606251193</v>
      </c>
      <c r="AK116" s="8">
        <f>((AB116-Z116)/AD116)*(1-(3/((4*X116)-9)))</f>
        <v>0.95293618825524706</v>
      </c>
      <c r="AL116" s="8">
        <f>4*(1+(AG116^2)/8)/AM116</f>
        <v>38.30200273666189</v>
      </c>
      <c r="AM116" s="8">
        <f>((1/V116)*((V116-1)/(V116-3))*((((AJ116^2)/2)*(V116/(V116-1)))+1)+(1/W116)*((W116-1)/(W116-3))*((((AK116^2)/2)*(W116/(W116-1)))+1))*(1+(U116-1)*0.233)</f>
        <v>0.12589563378976426</v>
      </c>
      <c r="AN116" s="1" t="s">
        <v>374</v>
      </c>
    </row>
    <row r="117" spans="1:40" x14ac:dyDescent="0.2">
      <c r="A117" s="1">
        <v>116</v>
      </c>
      <c r="B117" s="1">
        <v>24</v>
      </c>
      <c r="C117" s="5" t="s">
        <v>137</v>
      </c>
      <c r="D117" s="5" t="s">
        <v>126</v>
      </c>
      <c r="E117" s="5" t="s">
        <v>479</v>
      </c>
      <c r="F117" s="5" t="s">
        <v>257</v>
      </c>
      <c r="G117" s="1" t="s">
        <v>7</v>
      </c>
      <c r="H117" s="1" t="s">
        <v>30</v>
      </c>
      <c r="I117" s="1" t="s">
        <v>217</v>
      </c>
      <c r="J117" s="5" t="s">
        <v>138</v>
      </c>
      <c r="K117" s="5" t="s">
        <v>494</v>
      </c>
      <c r="L117" s="1" t="s">
        <v>23</v>
      </c>
      <c r="M117" s="1" t="s">
        <v>27</v>
      </c>
      <c r="N117" s="5" t="s">
        <v>364</v>
      </c>
      <c r="O117" s="5" t="s">
        <v>139</v>
      </c>
      <c r="P117" s="5">
        <v>2</v>
      </c>
      <c r="Q117" s="5" t="s">
        <v>7</v>
      </c>
      <c r="R117" s="1" t="s">
        <v>7</v>
      </c>
      <c r="S117" s="1" t="s">
        <v>7</v>
      </c>
      <c r="T117" s="1">
        <v>1</v>
      </c>
      <c r="U117" s="14">
        <v>1</v>
      </c>
      <c r="V117" s="1">
        <v>30</v>
      </c>
      <c r="W117" s="1">
        <v>30</v>
      </c>
      <c r="X117" s="1">
        <f t="shared" si="8"/>
        <v>60</v>
      </c>
      <c r="Y117" s="7">
        <v>65.55</v>
      </c>
      <c r="Z117" s="7">
        <v>68</v>
      </c>
      <c r="AA117" s="7">
        <v>77.5</v>
      </c>
      <c r="AB117" s="7">
        <v>62.5</v>
      </c>
      <c r="AC117" s="7">
        <v>29</v>
      </c>
      <c r="AD117" s="7">
        <v>32</v>
      </c>
      <c r="AE117" s="7">
        <f t="shared" si="9"/>
        <v>30.53686296920494</v>
      </c>
      <c r="AF117" s="8">
        <f t="shared" si="10"/>
        <v>0.57144049202426417</v>
      </c>
      <c r="AG117" s="8">
        <f>AF117*(1-(3/((4*X117)-9)))*SQRT(1-(2*(U117-1)*0.233)/(X117-2))</f>
        <v>0.56401918693303998</v>
      </c>
      <c r="AH117" s="8">
        <f>((Y117-Z117)/AE117)*(1-(3/((4*X117)-9)))</f>
        <v>-7.9188940285727746E-2</v>
      </c>
      <c r="AI117" s="8">
        <f t="shared" si="11"/>
        <v>0.27142299795065716</v>
      </c>
      <c r="AJ117" s="8">
        <f>((AA117-Y117)/AC117)*(1-(3/((4*X117)-9)))</f>
        <v>0.40671742051052406</v>
      </c>
      <c r="AK117" s="8">
        <f>((AB117-Z117)/AD117)*(1-(3/((4*X117)-9)))</f>
        <v>-0.16964285714285715</v>
      </c>
      <c r="AL117" s="8">
        <f>4*(1+(AG117^2)/8)/AM117</f>
        <v>55.305755823974671</v>
      </c>
      <c r="AM117" s="8">
        <f>((1/V117)*((V117-1)/(V117-3))*((((AJ117^2)/2)*(V117/(V117-1)))+1)+(1/W117)*((W117-1)/(W117-3))*((((AK117^2)/2)*(W117/(W117-1)))+1))*(1+(U117-1)*0.233)</f>
        <v>7.5201193070240618E-2</v>
      </c>
      <c r="AN117" s="1" t="s">
        <v>451</v>
      </c>
    </row>
    <row r="118" spans="1:40" x14ac:dyDescent="0.2">
      <c r="A118" s="1">
        <v>117</v>
      </c>
      <c r="B118" s="1">
        <v>24</v>
      </c>
      <c r="C118" s="5" t="s">
        <v>137</v>
      </c>
      <c r="D118" s="5" t="s">
        <v>126</v>
      </c>
      <c r="E118" s="5" t="s">
        <v>479</v>
      </c>
      <c r="F118" s="5" t="s">
        <v>258</v>
      </c>
      <c r="G118" s="1" t="s">
        <v>7</v>
      </c>
      <c r="H118" s="1" t="s">
        <v>30</v>
      </c>
      <c r="I118" s="1" t="s">
        <v>217</v>
      </c>
      <c r="J118" s="5" t="s">
        <v>138</v>
      </c>
      <c r="K118" s="5" t="s">
        <v>494</v>
      </c>
      <c r="L118" s="1" t="s">
        <v>23</v>
      </c>
      <c r="M118" s="1" t="s">
        <v>27</v>
      </c>
      <c r="N118" s="5" t="s">
        <v>364</v>
      </c>
      <c r="O118" s="5" t="s">
        <v>139</v>
      </c>
      <c r="P118" s="5">
        <v>2</v>
      </c>
      <c r="Q118" s="5" t="s">
        <v>7</v>
      </c>
      <c r="R118" s="1" t="s">
        <v>7</v>
      </c>
      <c r="S118" s="1" t="s">
        <v>7</v>
      </c>
      <c r="T118" s="1">
        <v>1</v>
      </c>
      <c r="U118" s="14">
        <v>1</v>
      </c>
      <c r="V118" s="1">
        <v>30</v>
      </c>
      <c r="W118" s="1">
        <v>30</v>
      </c>
      <c r="X118" s="1">
        <f t="shared" si="8"/>
        <v>60</v>
      </c>
      <c r="Y118" s="7">
        <v>17.5</v>
      </c>
      <c r="Z118" s="7">
        <v>11.4</v>
      </c>
      <c r="AA118" s="7">
        <v>28.9</v>
      </c>
      <c r="AB118" s="7">
        <v>6.4</v>
      </c>
      <c r="AC118" s="7">
        <v>24.8</v>
      </c>
      <c r="AD118" s="7">
        <v>14.1</v>
      </c>
      <c r="AE118" s="7">
        <f t="shared" si="9"/>
        <v>20.172382110202058</v>
      </c>
      <c r="AF118" s="8">
        <f t="shared" si="10"/>
        <v>0.81299272988219873</v>
      </c>
      <c r="AG118" s="8">
        <f>AF118*(1-(3/((4*X118)-9)))*SQRT(1-(2*(U118-1)*0.233)/(X118-2))</f>
        <v>0.80243438274087142</v>
      </c>
      <c r="AH118" s="8">
        <f>((Y118-Z118)/AE118)*(1-(3/((4*X118)-9)))</f>
        <v>0.29846644723898269</v>
      </c>
      <c r="AI118" s="8">
        <f t="shared" si="11"/>
        <v>0.37236431607907866</v>
      </c>
      <c r="AJ118" s="8">
        <f>((AA118-Y118)/AC118)*(1-(3/((4*X118)-9)))</f>
        <v>0.45370758273984074</v>
      </c>
      <c r="AK118" s="8">
        <f>((AB118-Z118)/AD118)*(1-(3/((4*X118)-9)))</f>
        <v>-0.35000460532375427</v>
      </c>
      <c r="AL118" s="8">
        <f>4*(1+(AG118^2)/8)/AM118</f>
        <v>55.633894401531606</v>
      </c>
      <c r="AM118" s="8">
        <f>((1/V118)*((V118-1)/(V118-3))*((((AJ118^2)/2)*(V118/(V118-1)))+1)+(1/W118)*((W118-1)/(W118-3))*((((AK118^2)/2)*(W118/(W118-1)))+1))*(1+(U118-1)*0.233)</f>
        <v>7.7685564093520981E-2</v>
      </c>
      <c r="AN118" s="1" t="s">
        <v>452</v>
      </c>
    </row>
    <row r="119" spans="1:40" x14ac:dyDescent="0.2">
      <c r="A119" s="1">
        <v>118</v>
      </c>
      <c r="B119" s="1">
        <v>24</v>
      </c>
      <c r="C119" s="5" t="s">
        <v>137</v>
      </c>
      <c r="D119" s="1" t="s">
        <v>34</v>
      </c>
      <c r="E119" s="1" t="s">
        <v>480</v>
      </c>
      <c r="F119" s="5" t="s">
        <v>259</v>
      </c>
      <c r="G119" s="1" t="s">
        <v>7</v>
      </c>
      <c r="H119" s="1" t="s">
        <v>30</v>
      </c>
      <c r="I119" s="1" t="s">
        <v>217</v>
      </c>
      <c r="J119" s="5" t="s">
        <v>138</v>
      </c>
      <c r="K119" s="5" t="s">
        <v>494</v>
      </c>
      <c r="L119" s="1" t="s">
        <v>23</v>
      </c>
      <c r="M119" s="1" t="s">
        <v>27</v>
      </c>
      <c r="N119" s="5" t="s">
        <v>364</v>
      </c>
      <c r="O119" s="5" t="s">
        <v>139</v>
      </c>
      <c r="P119" s="5">
        <v>2</v>
      </c>
      <c r="Q119" s="5" t="s">
        <v>7</v>
      </c>
      <c r="R119" s="1" t="s">
        <v>7</v>
      </c>
      <c r="S119" s="1" t="s">
        <v>7</v>
      </c>
      <c r="T119" s="1">
        <v>1</v>
      </c>
      <c r="U119" s="14">
        <v>1</v>
      </c>
      <c r="V119" s="1">
        <v>30</v>
      </c>
      <c r="W119" s="1">
        <v>30</v>
      </c>
      <c r="X119" s="1">
        <f t="shared" si="8"/>
        <v>60</v>
      </c>
      <c r="Y119" s="7">
        <v>52.5</v>
      </c>
      <c r="Z119" s="7">
        <v>40.4</v>
      </c>
      <c r="AA119" s="7">
        <v>75.400000000000006</v>
      </c>
      <c r="AB119" s="7">
        <v>47.5</v>
      </c>
      <c r="AC119" s="7">
        <v>20.34</v>
      </c>
      <c r="AD119" s="7">
        <v>18.2</v>
      </c>
      <c r="AE119" s="7">
        <f t="shared" si="9"/>
        <v>19.29968393523583</v>
      </c>
      <c r="AF119" s="8">
        <f t="shared" si="10"/>
        <v>0.81866625655737391</v>
      </c>
      <c r="AG119" s="8">
        <f>AF119*(1-(3/((4*X119)-9)))*SQRT(1-(2*(U119-1)*0.233)/(X119-2))</f>
        <v>0.80803422725143403</v>
      </c>
      <c r="AH119" s="8">
        <f>((Y119-Z119)/AE119)*(1-(3/((4*X119)-9)))</f>
        <v>0.6188110221355918</v>
      </c>
      <c r="AI119" s="8">
        <f t="shared" si="11"/>
        <v>0.37459933029395764</v>
      </c>
      <c r="AJ119" s="8">
        <f>((AA119-Y119)/AC119)*(1-(3/((4*X119)-9)))</f>
        <v>1.1112388103538549</v>
      </c>
      <c r="AK119" s="8">
        <f>((AB119-Z119)/AD119)*(1-(3/((4*X119)-9)))</f>
        <v>0.38504352790067087</v>
      </c>
      <c r="AL119" s="8">
        <f>4*(1+(AG119^2)/8)/AM119</f>
        <v>44.502619222503284</v>
      </c>
      <c r="AM119" s="8">
        <f>((1/V119)*((V119-1)/(V119-3))*((((AJ119^2)/2)*(V119/(V119-1)))+1)+(1/W119)*((W119-1)/(W119-3))*((((AK119^2)/2)*(W119/(W119-1)))+1))*(1+(U119-1)*0.233)</f>
        <v>9.7218090345953939E-2</v>
      </c>
      <c r="AN119" s="1" t="s">
        <v>312</v>
      </c>
    </row>
    <row r="120" spans="1:40" x14ac:dyDescent="0.2">
      <c r="A120" s="1">
        <v>119</v>
      </c>
      <c r="B120" s="1">
        <v>24</v>
      </c>
      <c r="C120" s="5" t="s">
        <v>137</v>
      </c>
      <c r="D120" s="5" t="s">
        <v>126</v>
      </c>
      <c r="E120" s="5" t="s">
        <v>479</v>
      </c>
      <c r="F120" s="5" t="s">
        <v>257</v>
      </c>
      <c r="G120" s="1" t="s">
        <v>7</v>
      </c>
      <c r="H120" s="1" t="s">
        <v>30</v>
      </c>
      <c r="I120" s="1" t="s">
        <v>217</v>
      </c>
      <c r="J120" s="5" t="s">
        <v>138</v>
      </c>
      <c r="K120" s="5" t="s">
        <v>494</v>
      </c>
      <c r="L120" s="1" t="s">
        <v>23</v>
      </c>
      <c r="M120" s="1" t="s">
        <v>27</v>
      </c>
      <c r="N120" s="5" t="s">
        <v>364</v>
      </c>
      <c r="O120" s="5" t="s">
        <v>139</v>
      </c>
      <c r="P120" s="5">
        <v>2</v>
      </c>
      <c r="Q120" s="5" t="s">
        <v>7</v>
      </c>
      <c r="R120" s="1" t="s">
        <v>7</v>
      </c>
      <c r="S120" s="1" t="s">
        <v>7</v>
      </c>
      <c r="T120" s="1">
        <v>1</v>
      </c>
      <c r="U120" s="14">
        <v>1</v>
      </c>
      <c r="V120" s="1">
        <v>30</v>
      </c>
      <c r="W120" s="1">
        <v>30</v>
      </c>
      <c r="X120" s="1">
        <f t="shared" si="8"/>
        <v>60</v>
      </c>
      <c r="Y120" s="7">
        <v>69.400000000000006</v>
      </c>
      <c r="Z120" s="7">
        <v>68</v>
      </c>
      <c r="AA120" s="7">
        <v>74.16</v>
      </c>
      <c r="AB120" s="7">
        <v>62.5</v>
      </c>
      <c r="AC120" s="7">
        <v>18.2</v>
      </c>
      <c r="AD120" s="7">
        <v>32</v>
      </c>
      <c r="AE120" s="7">
        <f t="shared" si="9"/>
        <v>26.031135203828512</v>
      </c>
      <c r="AF120" s="8">
        <f t="shared" si="10"/>
        <v>0.39414339481018901</v>
      </c>
      <c r="AG120" s="8">
        <f>AF120*(1-(3/((4*X120)-9)))*SQRT(1-(2*(U120-1)*0.233)/(X120-2))</f>
        <v>0.38902464942304371</v>
      </c>
      <c r="AH120" s="8">
        <f>((Y120-Z120)/AE120)*(1-(3/((4*X120)-9)))</f>
        <v>5.3083285496322019E-2</v>
      </c>
      <c r="AI120" s="8">
        <f t="shared" si="11"/>
        <v>0.19093386269511081</v>
      </c>
      <c r="AJ120" s="8">
        <f>((AA120-Y120)/AC120)*(1-(3/((4*X120)-9)))</f>
        <v>0.25814185814185764</v>
      </c>
      <c r="AK120" s="8">
        <f>((AB120-Z120)/AD120)*(1-(3/((4*X120)-9)))</f>
        <v>-0.16964285714285715</v>
      </c>
      <c r="AL120" s="8">
        <f>4*(1+(AG120^2)/8)/AM120</f>
        <v>55.548106356800005</v>
      </c>
      <c r="AM120" s="8">
        <f>((1/V120)*((V120-1)/(V120-3))*((((AJ120^2)/2)*(V120/(V120-1)))+1)+(1/W120)*((W120-1)/(W120-3))*((((AK120^2)/2)*(W120/(W120-1)))+1))*(1+(U120-1)*0.233)</f>
        <v>7.3371899714281291E-2</v>
      </c>
      <c r="AN120" s="1" t="s">
        <v>312</v>
      </c>
    </row>
    <row r="121" spans="1:40" x14ac:dyDescent="0.2">
      <c r="A121" s="1">
        <v>120</v>
      </c>
      <c r="B121" s="1">
        <v>24</v>
      </c>
      <c r="C121" s="5" t="s">
        <v>137</v>
      </c>
      <c r="D121" s="5" t="s">
        <v>126</v>
      </c>
      <c r="E121" s="5" t="s">
        <v>479</v>
      </c>
      <c r="F121" s="5" t="s">
        <v>258</v>
      </c>
      <c r="G121" s="1" t="s">
        <v>7</v>
      </c>
      <c r="H121" s="1" t="s">
        <v>30</v>
      </c>
      <c r="I121" s="1" t="s">
        <v>217</v>
      </c>
      <c r="J121" s="5" t="s">
        <v>138</v>
      </c>
      <c r="K121" s="5" t="s">
        <v>494</v>
      </c>
      <c r="L121" s="1" t="s">
        <v>23</v>
      </c>
      <c r="M121" s="1" t="s">
        <v>27</v>
      </c>
      <c r="N121" s="5" t="s">
        <v>364</v>
      </c>
      <c r="O121" s="5" t="s">
        <v>139</v>
      </c>
      <c r="P121" s="5">
        <v>2</v>
      </c>
      <c r="Q121" s="5" t="s">
        <v>7</v>
      </c>
      <c r="R121" s="1" t="s">
        <v>7</v>
      </c>
      <c r="S121" s="1" t="s">
        <v>7</v>
      </c>
      <c r="T121" s="1">
        <v>1</v>
      </c>
      <c r="U121" s="14">
        <v>1</v>
      </c>
      <c r="V121" s="1">
        <v>30</v>
      </c>
      <c r="W121" s="1">
        <v>30</v>
      </c>
      <c r="X121" s="1">
        <f t="shared" si="8"/>
        <v>60</v>
      </c>
      <c r="Y121" s="7">
        <v>20.55</v>
      </c>
      <c r="Z121" s="7">
        <v>11.4</v>
      </c>
      <c r="AA121" s="7">
        <v>26.7</v>
      </c>
      <c r="AB121" s="7">
        <v>6.4</v>
      </c>
      <c r="AC121" s="7">
        <v>24.92</v>
      </c>
      <c r="AD121" s="7">
        <v>14.1</v>
      </c>
      <c r="AE121" s="7">
        <f t="shared" si="9"/>
        <v>20.246189764990351</v>
      </c>
      <c r="AF121" s="8">
        <f t="shared" si="10"/>
        <v>0.55072090746084701</v>
      </c>
      <c r="AG121" s="8">
        <f>AF121*(1-(3/((4*X121)-9)))*SQRT(1-(2*(U121-1)*0.233)/(X121-2))</f>
        <v>0.54356868788343338</v>
      </c>
      <c r="AH121" s="8">
        <f>((Y121-Z121)/AE121)*(1-(3/((4*X121)-9)))</f>
        <v>0.44606757794918533</v>
      </c>
      <c r="AI121" s="8">
        <f t="shared" si="11"/>
        <v>0.26227037791528807</v>
      </c>
      <c r="AJ121" s="8">
        <f>((AA121-Y121)/AC121)*(1-(3/((4*X121)-9)))</f>
        <v>0.24358466573554846</v>
      </c>
      <c r="AK121" s="8">
        <f>((AB121-Z121)/AD121)*(1-(3/((4*X121)-9)))</f>
        <v>-0.35000460532375427</v>
      </c>
      <c r="AL121" s="8">
        <f>4*(1+(AG121^2)/8)/AM121</f>
        <v>55.323556827403081</v>
      </c>
      <c r="AM121" s="8">
        <f>((1/V121)*((V121-1)/(V121-3))*((((AJ121^2)/2)*(V121/(V121-1)))+1)+(1/W121)*((W121-1)/(W121-3))*((((AK121^2)/2)*(W121/(W121-1)))+1))*(1+(U121-1)*0.233)</f>
        <v>7.4972284811037085E-2</v>
      </c>
      <c r="AN121" s="1" t="s">
        <v>312</v>
      </c>
    </row>
    <row r="122" spans="1:40" x14ac:dyDescent="0.2">
      <c r="A122" s="1">
        <v>121</v>
      </c>
      <c r="B122" s="1">
        <v>24</v>
      </c>
      <c r="C122" s="5" t="s">
        <v>137</v>
      </c>
      <c r="D122" s="1" t="s">
        <v>34</v>
      </c>
      <c r="E122" s="1" t="s">
        <v>480</v>
      </c>
      <c r="F122" s="5" t="s">
        <v>259</v>
      </c>
      <c r="G122" s="1" t="s">
        <v>7</v>
      </c>
      <c r="H122" s="1" t="s">
        <v>30</v>
      </c>
      <c r="I122" s="1" t="s">
        <v>217</v>
      </c>
      <c r="J122" s="5" t="s">
        <v>138</v>
      </c>
      <c r="K122" s="5" t="s">
        <v>494</v>
      </c>
      <c r="L122" s="1" t="s">
        <v>23</v>
      </c>
      <c r="M122" s="1" t="s">
        <v>27</v>
      </c>
      <c r="N122" s="5" t="s">
        <v>364</v>
      </c>
      <c r="O122" s="5" t="s">
        <v>139</v>
      </c>
      <c r="P122" s="5">
        <v>2</v>
      </c>
      <c r="Q122" s="5" t="s">
        <v>7</v>
      </c>
      <c r="R122" s="5" t="s">
        <v>7</v>
      </c>
      <c r="S122" s="5" t="s">
        <v>7</v>
      </c>
      <c r="T122" s="1">
        <v>1</v>
      </c>
      <c r="U122" s="14">
        <v>1</v>
      </c>
      <c r="V122" s="1">
        <v>30</v>
      </c>
      <c r="W122" s="1">
        <v>30</v>
      </c>
      <c r="X122" s="1">
        <f t="shared" si="8"/>
        <v>60</v>
      </c>
      <c r="Y122" s="7">
        <v>47.5</v>
      </c>
      <c r="Z122" s="7">
        <v>40.4</v>
      </c>
      <c r="AA122" s="7">
        <v>72</v>
      </c>
      <c r="AB122" s="7">
        <v>47.5</v>
      </c>
      <c r="AC122" s="7">
        <v>16.86</v>
      </c>
      <c r="AD122" s="7">
        <v>18.2</v>
      </c>
      <c r="AE122" s="7">
        <f t="shared" si="9"/>
        <v>17.542799092505163</v>
      </c>
      <c r="AF122" s="8">
        <f t="shared" si="10"/>
        <v>0.99185995964770679</v>
      </c>
      <c r="AG122" s="8">
        <f>AF122*(1-(3/((4*X122)-9)))*SQRT(1-(2*(U122-1)*0.233)/(X122-2))</f>
        <v>0.97897866147046386</v>
      </c>
      <c r="AH122" s="8">
        <f>((Y122-Z122)/AE122)*(1-(3/((4*X122)-9)))</f>
        <v>0.39946830439312042</v>
      </c>
      <c r="AI122" s="8">
        <f t="shared" si="11"/>
        <v>0.43964534627871726</v>
      </c>
      <c r="AJ122" s="8">
        <f>((AA122-Y122)/AC122)*(1-(3/((4*X122)-9)))</f>
        <v>1.4342715410331071</v>
      </c>
      <c r="AK122" s="8">
        <f>((AB122-Z122)/AD122)*(1-(3/((4*X122)-9)))</f>
        <v>0.38504352790067087</v>
      </c>
      <c r="AL122" s="8">
        <f>4*(1+(AG122^2)/8)/AM122</f>
        <v>39.834385265868193</v>
      </c>
      <c r="AM122" s="8">
        <f>((1/V122)*((V122-1)/(V122-3))*((((AJ122^2)/2)*(V122/(V122-1)))+1)+(1/W122)*((W122-1)/(W122-3))*((((AK122^2)/2)*(W122/(W122-1)))+1))*(1+(U122-1)*0.233)</f>
        <v>0.11244555626782121</v>
      </c>
      <c r="AN122" s="1" t="s">
        <v>452</v>
      </c>
    </row>
    <row r="123" spans="1:40" x14ac:dyDescent="0.2">
      <c r="A123" s="1">
        <v>122</v>
      </c>
      <c r="B123" s="1">
        <v>25</v>
      </c>
      <c r="C123" s="5" t="s">
        <v>140</v>
      </c>
      <c r="D123" s="1" t="s">
        <v>34</v>
      </c>
      <c r="E123" s="1" t="s">
        <v>480</v>
      </c>
      <c r="F123" s="5" t="s">
        <v>141</v>
      </c>
      <c r="G123" s="1" t="s">
        <v>213</v>
      </c>
      <c r="H123" s="1" t="s">
        <v>30</v>
      </c>
      <c r="I123" s="1" t="s">
        <v>217</v>
      </c>
      <c r="J123" s="5" t="s">
        <v>56</v>
      </c>
      <c r="K123" s="5" t="s">
        <v>494</v>
      </c>
      <c r="L123" s="1" t="s">
        <v>313</v>
      </c>
      <c r="M123" s="1" t="s">
        <v>27</v>
      </c>
      <c r="N123" s="5" t="s">
        <v>365</v>
      </c>
      <c r="O123" s="5" t="s">
        <v>315</v>
      </c>
      <c r="P123" s="5">
        <v>7</v>
      </c>
      <c r="Q123" s="5" t="s">
        <v>213</v>
      </c>
      <c r="R123" s="1" t="s">
        <v>7</v>
      </c>
      <c r="S123" s="1" t="s">
        <v>7</v>
      </c>
      <c r="T123" s="1">
        <v>1</v>
      </c>
      <c r="U123" s="14">
        <v>1</v>
      </c>
      <c r="V123" s="1">
        <v>20</v>
      </c>
      <c r="W123" s="1">
        <v>20</v>
      </c>
      <c r="X123" s="1">
        <f t="shared" si="8"/>
        <v>40</v>
      </c>
      <c r="Y123" s="7">
        <v>40.25</v>
      </c>
      <c r="Z123" s="7">
        <v>39.1</v>
      </c>
      <c r="AA123" s="7">
        <v>47.15</v>
      </c>
      <c r="AB123" s="7">
        <v>41.25</v>
      </c>
      <c r="AC123" s="7">
        <v>12.06</v>
      </c>
      <c r="AD123" s="7">
        <v>9.1300000000000008</v>
      </c>
      <c r="AE123" s="7">
        <f t="shared" si="9"/>
        <v>10.695805252527741</v>
      </c>
      <c r="AF123" s="8">
        <f t="shared" si="10"/>
        <v>0.444099335005883</v>
      </c>
      <c r="AG123" s="8">
        <f>AF123*(1-(3/((4*X123)-9)))*SQRT(1-(2*(U123-1)*0.233)/(X123-2))</f>
        <v>0.43527616940973962</v>
      </c>
      <c r="AH123" s="8">
        <f>((Y123-Z123)/AE123)*(1-(3/((4*X123)-9)))</f>
        <v>0.10538265154130524</v>
      </c>
      <c r="AI123" s="8">
        <f t="shared" si="11"/>
        <v>0.21265989243722019</v>
      </c>
      <c r="AJ123" s="8">
        <f>((AA123-Y123)/AC123)*(1-(3/((4*X123)-9)))</f>
        <v>0.56077229745313151</v>
      </c>
      <c r="AK123" s="8">
        <f>((AB123-Z123)/AD123)*(1-(3/((4*X123)-9)))</f>
        <v>0.23080884646351796</v>
      </c>
      <c r="AL123" s="8">
        <f>4*(1+(AG123^2)/8)/AM123</f>
        <v>33.404427305191682</v>
      </c>
      <c r="AM123" s="8">
        <f>((1/V123)*((V123-1)/(V123-3))*((((AJ123^2)/2)*(V123/(V123-1)))+1)+(1/W123)*((W123-1)/(W123-3))*((((AK123^2)/2)*(W123/(W123-1)))+1))*(1+(U123-1)*0.233)</f>
        <v>0.12258053803519657</v>
      </c>
      <c r="AN123" s="1" t="s">
        <v>170</v>
      </c>
    </row>
    <row r="124" spans="1:40" x14ac:dyDescent="0.2">
      <c r="A124" s="1">
        <v>123</v>
      </c>
      <c r="B124" s="1">
        <v>26</v>
      </c>
      <c r="C124" s="5" t="s">
        <v>142</v>
      </c>
      <c r="D124" s="1" t="s">
        <v>26</v>
      </c>
      <c r="E124" s="1" t="s">
        <v>480</v>
      </c>
      <c r="F124" s="5" t="s">
        <v>260</v>
      </c>
      <c r="G124" s="1" t="s">
        <v>7</v>
      </c>
      <c r="H124" s="1" t="s">
        <v>30</v>
      </c>
      <c r="I124" s="1" t="s">
        <v>63</v>
      </c>
      <c r="J124" s="5" t="s">
        <v>143</v>
      </c>
      <c r="K124" s="5" t="s">
        <v>235</v>
      </c>
      <c r="L124" s="1" t="s">
        <v>58</v>
      </c>
      <c r="M124" s="1" t="s">
        <v>19</v>
      </c>
      <c r="N124" s="5" t="s">
        <v>131</v>
      </c>
      <c r="O124" s="5" t="s">
        <v>144</v>
      </c>
      <c r="P124" s="5">
        <v>8</v>
      </c>
      <c r="Q124" s="5" t="s">
        <v>213</v>
      </c>
      <c r="R124" s="1" t="s">
        <v>7</v>
      </c>
      <c r="S124" s="1" t="s">
        <v>213</v>
      </c>
      <c r="T124" s="1">
        <v>1</v>
      </c>
      <c r="U124" s="14">
        <v>1</v>
      </c>
      <c r="V124" s="1">
        <v>21</v>
      </c>
      <c r="W124" s="1">
        <v>19</v>
      </c>
      <c r="X124" s="1">
        <f t="shared" si="8"/>
        <v>40</v>
      </c>
      <c r="Y124" s="7">
        <v>70.67</v>
      </c>
      <c r="Z124" s="7">
        <v>87.06</v>
      </c>
      <c r="AA124" s="7">
        <v>181.51</v>
      </c>
      <c r="AB124" s="7">
        <v>193.82</v>
      </c>
      <c r="AC124" s="7">
        <v>43.09</v>
      </c>
      <c r="AD124" s="7">
        <v>51.6</v>
      </c>
      <c r="AE124" s="7">
        <f t="shared" si="9"/>
        <v>47.312244437187829</v>
      </c>
      <c r="AF124" s="8">
        <f t="shared" si="10"/>
        <v>8.6235604514950534E-2</v>
      </c>
      <c r="AG124" s="8">
        <f>AF124*(1-(3/((4*X124)-9)))*SQRT(1-(2*(U124-1)*0.233)/(X124-2))</f>
        <v>8.4522314359024367E-2</v>
      </c>
      <c r="AH124" s="8">
        <f>((Y124-Z124)/AE124)*(1-(3/((4*X124)-9)))</f>
        <v>-0.33953939518245341</v>
      </c>
      <c r="AI124" s="8">
        <f t="shared" si="11"/>
        <v>4.2223468328777068E-2</v>
      </c>
      <c r="AJ124" s="8">
        <f>((AA124-Y124)/AC124)*(1-(3/((4*X124)-9)))</f>
        <v>2.521185444295706</v>
      </c>
      <c r="AK124" s="8">
        <f>((AB124-Z124)/AD124)*(1-(3/((4*X124)-9)))</f>
        <v>2.0278864418091276</v>
      </c>
      <c r="AL124" s="8">
        <f>4*(1+(AG124^2)/8)/AM124</f>
        <v>9.596365771977668</v>
      </c>
      <c r="AM124" s="8">
        <f>((1/V124)*((V124-1)/(V124-3))*((((AJ124^2)/2)*(V124/(V124-1)))+1)+(1/W124)*((W124-1)/(W124-3))*((((AK124^2)/2)*(W124/(W124-1)))+1))*(1+(U124-1)*0.233)</f>
        <v>0.41719668736503634</v>
      </c>
      <c r="AN124" s="1" t="s">
        <v>403</v>
      </c>
    </row>
    <row r="125" spans="1:40" x14ac:dyDescent="0.2">
      <c r="A125" s="1">
        <v>124</v>
      </c>
      <c r="B125" s="1">
        <v>26</v>
      </c>
      <c r="C125" s="5" t="s">
        <v>142</v>
      </c>
      <c r="D125" s="1" t="s">
        <v>26</v>
      </c>
      <c r="E125" s="1" t="s">
        <v>480</v>
      </c>
      <c r="F125" s="5" t="s">
        <v>261</v>
      </c>
      <c r="G125" s="1" t="s">
        <v>7</v>
      </c>
      <c r="H125" s="1" t="s">
        <v>30</v>
      </c>
      <c r="I125" s="1" t="s">
        <v>63</v>
      </c>
      <c r="J125" s="5" t="s">
        <v>143</v>
      </c>
      <c r="K125" s="5" t="s">
        <v>235</v>
      </c>
      <c r="L125" s="1" t="s">
        <v>58</v>
      </c>
      <c r="M125" s="1" t="s">
        <v>19</v>
      </c>
      <c r="N125" s="5" t="s">
        <v>131</v>
      </c>
      <c r="O125" s="5" t="s">
        <v>144</v>
      </c>
      <c r="P125" s="5">
        <v>8</v>
      </c>
      <c r="Q125" s="5" t="s">
        <v>213</v>
      </c>
      <c r="R125" s="1" t="s">
        <v>7</v>
      </c>
      <c r="S125" s="1" t="s">
        <v>213</v>
      </c>
      <c r="T125" s="1">
        <v>1</v>
      </c>
      <c r="U125" s="14">
        <v>1</v>
      </c>
      <c r="V125" s="1">
        <v>21</v>
      </c>
      <c r="W125" s="1">
        <v>19</v>
      </c>
      <c r="X125" s="1">
        <f t="shared" si="8"/>
        <v>40</v>
      </c>
      <c r="Y125" s="7">
        <v>0.49</v>
      </c>
      <c r="Z125" s="7">
        <v>0.48</v>
      </c>
      <c r="AA125" s="7">
        <v>0.4</v>
      </c>
      <c r="AB125" s="7">
        <v>0.4</v>
      </c>
      <c r="AC125" s="7">
        <v>0.18</v>
      </c>
      <c r="AD125" s="7">
        <v>0.1</v>
      </c>
      <c r="AE125" s="7">
        <f t="shared" si="9"/>
        <v>0.14761257969499256</v>
      </c>
      <c r="AF125" s="8">
        <f t="shared" si="10"/>
        <v>-6.7744903724755084E-2</v>
      </c>
      <c r="AG125" s="8">
        <f>AF125*(1-(3/((4*X125)-9)))*SQRT(1-(2*(U125-1)*0.233)/(X125-2))</f>
        <v>-6.6398978485190413E-2</v>
      </c>
      <c r="AH125" s="8">
        <f>((Y125-Z125)/AE125)*(1-(3/((4*X125)-9)))</f>
        <v>6.6398978485190413E-2</v>
      </c>
      <c r="AI125" s="8">
        <f t="shared" si="11"/>
        <v>-3.3181208013921902E-2</v>
      </c>
      <c r="AJ125" s="8">
        <f>((AA125-Y125)/AC125)*(1-(3/((4*X125)-9)))</f>
        <v>-0.49006622516556275</v>
      </c>
      <c r="AK125" s="8">
        <f>((AB125-Z125)/AD125)*(1-(3/((4*X125)-9)))</f>
        <v>-0.78410596026490031</v>
      </c>
      <c r="AL125" s="8">
        <f>4*(1+(AG125^2)/8)/AM125</f>
        <v>29.00042651637321</v>
      </c>
      <c r="AM125" s="8">
        <f>((1/V125)*((V125-1)/(V125-3))*((((AJ125^2)/2)*(V125/(V125-1)))+1)+(1/W125)*((W125-1)/(W125-3))*((((AK125^2)/2)*(W125/(W125-1)))+1))*(1+(U125-1)*0.233)</f>
        <v>0.13800501899212941</v>
      </c>
      <c r="AN125" s="1" t="s">
        <v>403</v>
      </c>
    </row>
    <row r="126" spans="1:40" x14ac:dyDescent="0.2">
      <c r="A126" s="1">
        <v>125</v>
      </c>
      <c r="B126" s="1">
        <v>26</v>
      </c>
      <c r="C126" s="5" t="s">
        <v>142</v>
      </c>
      <c r="D126" s="1" t="s">
        <v>26</v>
      </c>
      <c r="E126" s="1" t="s">
        <v>480</v>
      </c>
      <c r="F126" s="5" t="s">
        <v>262</v>
      </c>
      <c r="G126" s="1" t="s">
        <v>7</v>
      </c>
      <c r="H126" s="1" t="s">
        <v>30</v>
      </c>
      <c r="I126" s="1" t="s">
        <v>63</v>
      </c>
      <c r="J126" s="5" t="s">
        <v>143</v>
      </c>
      <c r="K126" s="5" t="s">
        <v>235</v>
      </c>
      <c r="L126" s="1" t="s">
        <v>58</v>
      </c>
      <c r="M126" s="1" t="s">
        <v>19</v>
      </c>
      <c r="N126" s="5" t="s">
        <v>131</v>
      </c>
      <c r="O126" s="5" t="s">
        <v>144</v>
      </c>
      <c r="P126" s="5">
        <v>8</v>
      </c>
      <c r="Q126" s="5" t="s">
        <v>213</v>
      </c>
      <c r="R126" s="1" t="s">
        <v>7</v>
      </c>
      <c r="S126" s="1" t="s">
        <v>213</v>
      </c>
      <c r="T126" s="1">
        <v>1</v>
      </c>
      <c r="U126" s="14">
        <v>1</v>
      </c>
      <c r="V126" s="1">
        <v>21</v>
      </c>
      <c r="W126" s="1">
        <v>19</v>
      </c>
      <c r="X126" s="1">
        <f t="shared" si="8"/>
        <v>40</v>
      </c>
      <c r="Y126" s="7">
        <v>6.44</v>
      </c>
      <c r="Z126" s="7">
        <v>6.79</v>
      </c>
      <c r="AA126" s="7">
        <v>6.48</v>
      </c>
      <c r="AB126" s="7">
        <v>6.13</v>
      </c>
      <c r="AC126" s="7">
        <v>1.84</v>
      </c>
      <c r="AD126" s="7">
        <v>1.39</v>
      </c>
      <c r="AE126" s="7">
        <f t="shared" si="9"/>
        <v>1.6422849935379671</v>
      </c>
      <c r="AF126" s="8">
        <f t="shared" si="10"/>
        <v>0.42623539930910126</v>
      </c>
      <c r="AG126" s="8">
        <f>AF126*(1-(3/((4*X126)-9)))*SQRT(1-(2*(U126-1)*0.233)/(X126-2))</f>
        <v>0.41776714634269529</v>
      </c>
      <c r="AH126" s="8">
        <f>((Y126-Z126)/AE126)*(1-(3/((4*X126)-9)))</f>
        <v>-0.20888357317134737</v>
      </c>
      <c r="AI126" s="8">
        <f t="shared" si="11"/>
        <v>0.20447043559546771</v>
      </c>
      <c r="AJ126" s="8">
        <f>((AA126-Y126)/AC126)*(1-(3/((4*X126)-9)))</f>
        <v>2.1307227181111447E-2</v>
      </c>
      <c r="AK126" s="8">
        <f>((AB126-Z126)/AD126)*(1-(3/((4*X126)-9)))</f>
        <v>-0.46538663109247719</v>
      </c>
      <c r="AL126" s="8">
        <f>4*(1+(AG126^2)/8)/AM126</f>
        <v>34.375226364796632</v>
      </c>
      <c r="AM126" s="8">
        <f>((1/V126)*((V126-1)/(V126-3))*((((AJ126^2)/2)*(V126/(V126-1)))+1)+(1/W126)*((W126-1)/(W126-3))*((((AK126^2)/2)*(W126/(W126-1)))+1))*(1+(U126-1)*0.233)</f>
        <v>0.11890146266694526</v>
      </c>
      <c r="AN126" s="1" t="s">
        <v>403</v>
      </c>
    </row>
    <row r="127" spans="1:40" x14ac:dyDescent="0.2">
      <c r="A127" s="1">
        <v>126</v>
      </c>
      <c r="B127" s="1">
        <v>26</v>
      </c>
      <c r="C127" s="5" t="s">
        <v>142</v>
      </c>
      <c r="D127" s="1" t="s">
        <v>26</v>
      </c>
      <c r="E127" s="1" t="s">
        <v>480</v>
      </c>
      <c r="F127" s="5" t="s">
        <v>263</v>
      </c>
      <c r="G127" s="1" t="s">
        <v>7</v>
      </c>
      <c r="H127" s="1" t="s">
        <v>30</v>
      </c>
      <c r="I127" s="1" t="s">
        <v>63</v>
      </c>
      <c r="J127" s="5" t="s">
        <v>143</v>
      </c>
      <c r="K127" s="5" t="s">
        <v>235</v>
      </c>
      <c r="L127" s="1" t="s">
        <v>58</v>
      </c>
      <c r="M127" s="1" t="s">
        <v>19</v>
      </c>
      <c r="N127" s="5" t="s">
        <v>131</v>
      </c>
      <c r="O127" s="5" t="s">
        <v>144</v>
      </c>
      <c r="P127" s="5">
        <v>8</v>
      </c>
      <c r="Q127" s="5" t="s">
        <v>213</v>
      </c>
      <c r="R127" s="1" t="s">
        <v>7</v>
      </c>
      <c r="S127" s="1" t="s">
        <v>213</v>
      </c>
      <c r="T127" s="1">
        <v>1</v>
      </c>
      <c r="U127" s="14">
        <v>1</v>
      </c>
      <c r="V127" s="1">
        <v>21</v>
      </c>
      <c r="W127" s="1">
        <v>19</v>
      </c>
      <c r="X127" s="1">
        <f t="shared" si="8"/>
        <v>40</v>
      </c>
      <c r="Y127" s="7">
        <v>2</v>
      </c>
      <c r="Z127" s="7">
        <v>2.38</v>
      </c>
      <c r="AA127" s="7">
        <v>3.52</v>
      </c>
      <c r="AB127" s="7">
        <v>3.95</v>
      </c>
      <c r="AC127" s="7">
        <v>1.33</v>
      </c>
      <c r="AD127" s="7">
        <v>1.5</v>
      </c>
      <c r="AE127" s="7">
        <f t="shared" si="9"/>
        <v>1.4130780140120398</v>
      </c>
      <c r="AF127" s="8">
        <f t="shared" si="10"/>
        <v>-3.53837505814978E-2</v>
      </c>
      <c r="AG127" s="8">
        <f>AF127*(1-(3/((4*X127)-9)))*SQRT(1-(2*(U127-1)*0.233)/(X127-2))</f>
        <v>-3.4680762159348837E-2</v>
      </c>
      <c r="AH127" s="8">
        <f>((Y127-Z127)/AE127)*(1-(3/((4*X127)-9)))</f>
        <v>-0.26357379241104967</v>
      </c>
      <c r="AI127" s="8">
        <f t="shared" si="11"/>
        <v>-1.7337774638127738E-2</v>
      </c>
      <c r="AJ127" s="8">
        <f>((AA127-Y127)/AC127)*(1-(3/((4*X127)-9)))</f>
        <v>1.1201513718070009</v>
      </c>
      <c r="AK127" s="8">
        <f>((AB127-Z127)/AD127)*(1-(3/((4*X127)-9)))</f>
        <v>1.0258719646799119</v>
      </c>
      <c r="AL127" s="8">
        <f>4*(1+(AG127^2)/8)/AM127</f>
        <v>22.242571579077406</v>
      </c>
      <c r="AM127" s="8">
        <f>((1/V127)*((V127-1)/(V127-3))*((((AJ127^2)/2)*(V127/(V127-1)))+1)+(1/W127)*((W127-1)/(W127-3))*((((AK127^2)/2)*(W127/(W127-1)))+1))*(1+(U127-1)*0.233)</f>
        <v>0.17986235824436614</v>
      </c>
      <c r="AN127" s="1" t="s">
        <v>403</v>
      </c>
    </row>
    <row r="128" spans="1:40" x14ac:dyDescent="0.2">
      <c r="A128" s="1">
        <v>127</v>
      </c>
      <c r="B128" s="1">
        <v>26</v>
      </c>
      <c r="C128" s="5" t="s">
        <v>142</v>
      </c>
      <c r="D128" s="1" t="s">
        <v>26</v>
      </c>
      <c r="E128" s="1" t="s">
        <v>480</v>
      </c>
      <c r="F128" s="5" t="s">
        <v>264</v>
      </c>
      <c r="G128" s="1" t="s">
        <v>7</v>
      </c>
      <c r="H128" s="1" t="s">
        <v>30</v>
      </c>
      <c r="I128" s="1" t="s">
        <v>63</v>
      </c>
      <c r="J128" s="5" t="s">
        <v>143</v>
      </c>
      <c r="K128" s="5" t="s">
        <v>235</v>
      </c>
      <c r="L128" s="1" t="s">
        <v>58</v>
      </c>
      <c r="M128" s="1" t="s">
        <v>19</v>
      </c>
      <c r="N128" s="5" t="s">
        <v>131</v>
      </c>
      <c r="O128" s="5" t="s">
        <v>144</v>
      </c>
      <c r="P128" s="5">
        <v>8</v>
      </c>
      <c r="Q128" s="5" t="s">
        <v>213</v>
      </c>
      <c r="R128" s="1" t="s">
        <v>7</v>
      </c>
      <c r="S128" s="1" t="s">
        <v>213</v>
      </c>
      <c r="T128" s="1">
        <v>1</v>
      </c>
      <c r="U128" s="14">
        <v>1</v>
      </c>
      <c r="V128" s="1">
        <v>21</v>
      </c>
      <c r="W128" s="1">
        <v>19</v>
      </c>
      <c r="X128" s="1">
        <f t="shared" si="8"/>
        <v>40</v>
      </c>
      <c r="Y128" s="7">
        <v>65.5</v>
      </c>
      <c r="Z128" s="7">
        <v>92.25</v>
      </c>
      <c r="AA128" s="7">
        <v>200.41</v>
      </c>
      <c r="AB128" s="7">
        <v>214.92</v>
      </c>
      <c r="AC128" s="7">
        <v>41.23</v>
      </c>
      <c r="AD128" s="7">
        <v>57.85</v>
      </c>
      <c r="AE128" s="7">
        <f t="shared" si="9"/>
        <v>49.798928069207527</v>
      </c>
      <c r="AF128" s="8">
        <f t="shared" si="10"/>
        <v>0.24578842305580553</v>
      </c>
      <c r="AG128" s="8">
        <f>AF128*(1-(3/((4*X128)-9)))*SQRT(1-(2*(U128-1)*0.233)/(X128-2))</f>
        <v>0.24090520935271006</v>
      </c>
      <c r="AH128" s="8">
        <f>((Y128-Z128)/AE128)*(1-(3/((4*X128)-9)))</f>
        <v>-0.52648810050530959</v>
      </c>
      <c r="AI128" s="8">
        <f t="shared" si="11"/>
        <v>0.1195881864772449</v>
      </c>
      <c r="AJ128" s="8">
        <f>((AA128-Y128)/AC128)*(1-(3/((4*X128)-9)))</f>
        <v>3.2071226988642296</v>
      </c>
      <c r="AK128" s="8">
        <f>((AB128-Z128)/AD128)*(1-(3/((4*X128)-9)))</f>
        <v>2.0783551889735383</v>
      </c>
      <c r="AL128" s="8">
        <f>4*(1+(AG128^2)/8)/AM128</f>
        <v>7.5617011424902989</v>
      </c>
      <c r="AM128" s="8">
        <f>((1/V128)*((V128-1)/(V128-3))*((((AJ128^2)/2)*(V128/(V128-1)))+1)+(1/W128)*((W128-1)/(W128-3))*((((AK128^2)/2)*(W128/(W128-1)))+1))*(1+(U128-1)*0.233)</f>
        <v>0.53281894960209419</v>
      </c>
      <c r="AN128" s="1" t="s">
        <v>403</v>
      </c>
    </row>
    <row r="129" spans="1:40" x14ac:dyDescent="0.2">
      <c r="A129" s="1">
        <v>128</v>
      </c>
      <c r="B129" s="1">
        <v>26</v>
      </c>
      <c r="C129" s="5" t="s">
        <v>142</v>
      </c>
      <c r="D129" s="1" t="s">
        <v>26</v>
      </c>
      <c r="E129" s="1" t="s">
        <v>480</v>
      </c>
      <c r="F129" s="5" t="s">
        <v>265</v>
      </c>
      <c r="G129" s="1" t="s">
        <v>7</v>
      </c>
      <c r="H129" s="1" t="s">
        <v>30</v>
      </c>
      <c r="I129" s="1" t="s">
        <v>63</v>
      </c>
      <c r="J129" s="5" t="s">
        <v>143</v>
      </c>
      <c r="K129" s="5" t="s">
        <v>235</v>
      </c>
      <c r="L129" s="1" t="s">
        <v>58</v>
      </c>
      <c r="M129" s="1" t="s">
        <v>19</v>
      </c>
      <c r="N129" s="5" t="s">
        <v>131</v>
      </c>
      <c r="O129" s="5" t="s">
        <v>144</v>
      </c>
      <c r="P129" s="5">
        <v>8</v>
      </c>
      <c r="Q129" s="5" t="s">
        <v>213</v>
      </c>
      <c r="R129" s="1" t="s">
        <v>7</v>
      </c>
      <c r="S129" s="1" t="s">
        <v>213</v>
      </c>
      <c r="T129" s="1">
        <v>1</v>
      </c>
      <c r="U129" s="14">
        <v>1</v>
      </c>
      <c r="V129" s="1">
        <v>21</v>
      </c>
      <c r="W129" s="1">
        <v>19</v>
      </c>
      <c r="X129" s="1">
        <f t="shared" si="8"/>
        <v>40</v>
      </c>
      <c r="Y129" s="7">
        <v>0.56000000000000005</v>
      </c>
      <c r="Z129" s="7">
        <v>0.56999999999999995</v>
      </c>
      <c r="AA129" s="7">
        <v>0.41</v>
      </c>
      <c r="AB129" s="7">
        <v>0.4</v>
      </c>
      <c r="AC129" s="7">
        <v>0.11</v>
      </c>
      <c r="AD129" s="7">
        <v>0.22</v>
      </c>
      <c r="AE129" s="7">
        <f t="shared" si="9"/>
        <v>0.17115705314740981</v>
      </c>
      <c r="AF129" s="8">
        <f t="shared" si="10"/>
        <v>0.11685174307584484</v>
      </c>
      <c r="AG129" s="8">
        <f>AF129*(1-(3/((4*X129)-9)))*SQRT(1-(2*(U129-1)*0.233)/(X129-2))</f>
        <v>0.11453018526639097</v>
      </c>
      <c r="AH129" s="8">
        <f>((Y129-Z129)/AE129)*(1-(3/((4*X129)-9)))</f>
        <v>-5.7265092633195326E-2</v>
      </c>
      <c r="AI129" s="8">
        <f t="shared" si="11"/>
        <v>5.7171428487628143E-2</v>
      </c>
      <c r="AJ129" s="8">
        <f>((AA129-Y129)/AC129)*(1-(3/((4*X129)-9)))</f>
        <v>-1.3365442504515359</v>
      </c>
      <c r="AK129" s="8">
        <f>((AB129-Z129)/AD129)*(1-(3/((4*X129)-9)))</f>
        <v>-0.75737507525586967</v>
      </c>
      <c r="AL129" s="8">
        <f>4*(1+(AG129^2)/8)/AM129</f>
        <v>22.299918744571141</v>
      </c>
      <c r="AM129" s="8">
        <f>((1/V129)*((V129-1)/(V129-3))*((((AJ129^2)/2)*(V129/(V129-1)))+1)+(1/W129)*((W129-1)/(W129-3))*((((AK129^2)/2)*(W129/(W129-1)))+1))*(1+(U129-1)*0.233)</f>
        <v>0.17966695877059924</v>
      </c>
      <c r="AN129" s="1" t="s">
        <v>403</v>
      </c>
    </row>
    <row r="130" spans="1:40" x14ac:dyDescent="0.2">
      <c r="A130" s="1">
        <v>129</v>
      </c>
      <c r="B130" s="1">
        <v>26</v>
      </c>
      <c r="C130" s="5" t="s">
        <v>142</v>
      </c>
      <c r="D130" s="1" t="s">
        <v>26</v>
      </c>
      <c r="E130" s="1" t="s">
        <v>480</v>
      </c>
      <c r="F130" s="5" t="s">
        <v>266</v>
      </c>
      <c r="G130" s="1" t="s">
        <v>7</v>
      </c>
      <c r="H130" s="1" t="s">
        <v>30</v>
      </c>
      <c r="I130" s="1" t="s">
        <v>63</v>
      </c>
      <c r="J130" s="5" t="s">
        <v>143</v>
      </c>
      <c r="K130" s="5" t="s">
        <v>235</v>
      </c>
      <c r="L130" s="1" t="s">
        <v>58</v>
      </c>
      <c r="M130" s="1" t="s">
        <v>19</v>
      </c>
      <c r="N130" s="5" t="s">
        <v>131</v>
      </c>
      <c r="O130" s="5" t="s">
        <v>144</v>
      </c>
      <c r="P130" s="5">
        <v>8</v>
      </c>
      <c r="Q130" s="5" t="s">
        <v>213</v>
      </c>
      <c r="R130" s="1" t="s">
        <v>7</v>
      </c>
      <c r="S130" s="1" t="s">
        <v>213</v>
      </c>
      <c r="T130" s="1">
        <v>1</v>
      </c>
      <c r="U130" s="14">
        <v>1</v>
      </c>
      <c r="V130" s="1">
        <v>21</v>
      </c>
      <c r="W130" s="1">
        <v>19</v>
      </c>
      <c r="X130" s="1">
        <f t="shared" ref="X130:X193" si="13">V130+W130</f>
        <v>40</v>
      </c>
      <c r="Y130" s="7">
        <v>6.56</v>
      </c>
      <c r="Z130" s="7">
        <v>6.12</v>
      </c>
      <c r="AA130" s="7">
        <v>5.72</v>
      </c>
      <c r="AB130" s="7">
        <v>6.47</v>
      </c>
      <c r="AC130" s="7">
        <v>0.04</v>
      </c>
      <c r="AD130" s="7">
        <v>0.04</v>
      </c>
      <c r="AE130" s="7">
        <f t="shared" ref="AE130:AE193" si="14">SQRT((((V130-1)*POWER(AC130,2))+((W130-1)*POWER(AD130,2)))/(X130-2))</f>
        <v>0.04</v>
      </c>
      <c r="AF130" s="8">
        <f t="shared" ref="AF130:AF193" si="15">((AA130-Y130)-(AB130-Z130))/AE130</f>
        <v>-29.749999999999986</v>
      </c>
      <c r="AG130" s="8">
        <f>AF130*(1-(3/((4*X130)-9)))*SQRT(1-(2*(U130-1)*0.233)/(X130-2))</f>
        <v>-29.158940397350978</v>
      </c>
      <c r="AH130" s="8">
        <f>((Y130-Z130)/AE130)*(1-(3/((4*X130)-9)))</f>
        <v>10.781456953642373</v>
      </c>
      <c r="AI130" s="8">
        <f t="shared" ref="AI130:AI193" si="16">AG130/SQRT(4+AG130^2)</f>
        <v>-0.99765600085410078</v>
      </c>
      <c r="AJ130" s="8">
        <f>((AA130-Y130)/AC130)*(1-(3/((4*X130)-9)))</f>
        <v>-20.58278145695364</v>
      </c>
      <c r="AK130" s="8">
        <f>((AB130-Z130)/AD130)*(1-(3/((4*X130)-9)))</f>
        <v>8.5761589403973417</v>
      </c>
      <c r="AL130" s="8">
        <f>4*(1+(AG130^2)/8)/AM130</f>
        <v>30.265348102422276</v>
      </c>
      <c r="AM130" s="8">
        <f>((1/V130)*((V130-1)/(V130-3))*((((AJ130^2)/2)*(V130/(V130-1)))+1)+(1/W130)*((W130-1)/(W130-3))*((((AK130^2)/2)*(W130/(W130-1)))+1))*(1+(U130-1)*0.233)</f>
        <v>14.178654119421438</v>
      </c>
      <c r="AN130" s="1" t="s">
        <v>403</v>
      </c>
    </row>
    <row r="131" spans="1:40" x14ac:dyDescent="0.2">
      <c r="A131" s="1">
        <v>130</v>
      </c>
      <c r="B131" s="1">
        <v>26</v>
      </c>
      <c r="C131" s="5" t="s">
        <v>142</v>
      </c>
      <c r="D131" s="1" t="s">
        <v>26</v>
      </c>
      <c r="E131" s="1" t="s">
        <v>480</v>
      </c>
      <c r="F131" s="5" t="s">
        <v>267</v>
      </c>
      <c r="G131" s="1" t="s">
        <v>7</v>
      </c>
      <c r="H131" s="1" t="s">
        <v>30</v>
      </c>
      <c r="I131" s="1" t="s">
        <v>63</v>
      </c>
      <c r="J131" s="5" t="s">
        <v>143</v>
      </c>
      <c r="K131" s="5" t="s">
        <v>235</v>
      </c>
      <c r="L131" s="1" t="s">
        <v>58</v>
      </c>
      <c r="M131" s="1" t="s">
        <v>19</v>
      </c>
      <c r="N131" s="5" t="s">
        <v>131</v>
      </c>
      <c r="O131" s="5" t="s">
        <v>144</v>
      </c>
      <c r="P131" s="5">
        <v>8</v>
      </c>
      <c r="Q131" s="5" t="s">
        <v>213</v>
      </c>
      <c r="R131" s="1" t="s">
        <v>7</v>
      </c>
      <c r="S131" s="1" t="s">
        <v>213</v>
      </c>
      <c r="T131" s="1">
        <v>1</v>
      </c>
      <c r="U131" s="14">
        <v>1</v>
      </c>
      <c r="V131" s="1">
        <v>21</v>
      </c>
      <c r="W131" s="1">
        <v>19</v>
      </c>
      <c r="X131" s="1">
        <f t="shared" si="13"/>
        <v>40</v>
      </c>
      <c r="Y131" s="7">
        <v>2.2200000000000002</v>
      </c>
      <c r="Z131" s="7">
        <v>2.13</v>
      </c>
      <c r="AA131" s="7">
        <v>4.05</v>
      </c>
      <c r="AB131" s="7">
        <v>4.0599999999999996</v>
      </c>
      <c r="AC131" s="7">
        <v>1.21</v>
      </c>
      <c r="AD131" s="7">
        <v>1.31</v>
      </c>
      <c r="AE131" s="7">
        <f t="shared" si="14"/>
        <v>1.258359416483475</v>
      </c>
      <c r="AF131" s="8">
        <f t="shared" si="15"/>
        <v>-7.946855142503978E-2</v>
      </c>
      <c r="AG131" s="8">
        <f>AF131*(1-(3/((4*X131)-9)))*SQRT(1-(2*(U131-1)*0.233)/(X131-2))</f>
        <v>-7.788970603248932E-2</v>
      </c>
      <c r="AH131" s="8">
        <f>((Y131-Z131)/AE131)*(1-(3/((4*X131)-9)))</f>
        <v>7.0100735429240557E-2</v>
      </c>
      <c r="AI131" s="8">
        <f t="shared" si="16"/>
        <v>-3.8915352709395612E-2</v>
      </c>
      <c r="AJ131" s="8">
        <f>((AA131-Y131)/AC131)*(1-(3/((4*X131)-9)))</f>
        <v>1.4823490777735204</v>
      </c>
      <c r="AK131" s="8">
        <f>((AB131-Z131)/AD131)*(1-(3/((4*X131)-9)))</f>
        <v>1.4440119306405133</v>
      </c>
      <c r="AL131" s="8">
        <f>4*(1+(AG131^2)/8)/AM131</f>
        <v>16.796891076259417</v>
      </c>
      <c r="AM131" s="8">
        <f>((1/V131)*((V131-1)/(V131-3))*((((AJ131^2)/2)*(V131/(V131-1)))+1)+(1/W131)*((W131-1)/(W131-3))*((((AK131^2)/2)*(W131/(W131-1)))+1))*(1+(U131-1)*0.233)</f>
        <v>0.23831990009215259</v>
      </c>
      <c r="AN131" s="1" t="s">
        <v>403</v>
      </c>
    </row>
    <row r="132" spans="1:40" x14ac:dyDescent="0.2">
      <c r="A132" s="1">
        <v>131</v>
      </c>
      <c r="B132" s="1">
        <v>26</v>
      </c>
      <c r="C132" s="5" t="s">
        <v>142</v>
      </c>
      <c r="D132" s="1" t="s">
        <v>28</v>
      </c>
      <c r="E132" s="1" t="s">
        <v>480</v>
      </c>
      <c r="F132" s="5" t="s">
        <v>268</v>
      </c>
      <c r="G132" s="1" t="s">
        <v>7</v>
      </c>
      <c r="H132" s="1" t="s">
        <v>30</v>
      </c>
      <c r="I132" s="1" t="s">
        <v>63</v>
      </c>
      <c r="J132" s="5" t="s">
        <v>143</v>
      </c>
      <c r="K132" s="5" t="s">
        <v>235</v>
      </c>
      <c r="L132" s="1" t="s">
        <v>58</v>
      </c>
      <c r="M132" s="1" t="s">
        <v>19</v>
      </c>
      <c r="N132" s="5" t="s">
        <v>131</v>
      </c>
      <c r="O132" s="5" t="s">
        <v>144</v>
      </c>
      <c r="P132" s="5">
        <v>8</v>
      </c>
      <c r="Q132" s="5" t="s">
        <v>213</v>
      </c>
      <c r="R132" s="1" t="s">
        <v>7</v>
      </c>
      <c r="S132" s="1" t="s">
        <v>213</v>
      </c>
      <c r="T132" s="1">
        <v>1</v>
      </c>
      <c r="U132" s="14">
        <v>1</v>
      </c>
      <c r="V132" s="1">
        <v>21</v>
      </c>
      <c r="W132" s="1">
        <v>19</v>
      </c>
      <c r="X132" s="1">
        <f t="shared" si="13"/>
        <v>40</v>
      </c>
      <c r="Y132" s="7">
        <v>1</v>
      </c>
      <c r="Z132" s="7">
        <v>0.95</v>
      </c>
      <c r="AA132" s="7">
        <v>2.42</v>
      </c>
      <c r="AB132" s="7">
        <v>1.37</v>
      </c>
      <c r="AC132" s="7">
        <v>0.71</v>
      </c>
      <c r="AD132" s="7">
        <v>0.62</v>
      </c>
      <c r="AE132" s="7">
        <f t="shared" si="14"/>
        <v>0.6688796603276258</v>
      </c>
      <c r="AF132" s="8">
        <f t="shared" si="15"/>
        <v>1.4950372381037675</v>
      </c>
      <c r="AG132" s="8">
        <f>AF132*(1-(3/((4*X132)-9)))*SQRT(1-(2*(U132-1)*0.233)/(X132-2))</f>
        <v>1.4653345115189245</v>
      </c>
      <c r="AH132" s="8">
        <f>((Y132-Z132)/AE132)*(1-(3/((4*X132)-9)))</f>
        <v>7.3266725575946295E-2</v>
      </c>
      <c r="AI132" s="8">
        <f t="shared" si="16"/>
        <v>0.59101420854525755</v>
      </c>
      <c r="AJ132" s="8">
        <f>((AA132-Y132)/AC132)*(1-(3/((4*X132)-9)))</f>
        <v>1.9602649006622517</v>
      </c>
      <c r="AK132" s="8">
        <f>((AB132-Z132)/AD132)*(1-(3/((4*X132)-9)))</f>
        <v>0.66396069215979525</v>
      </c>
      <c r="AL132" s="8">
        <f>4*(1+(AG132^2)/8)/AM132</f>
        <v>21.809104612714595</v>
      </c>
      <c r="AM132" s="8">
        <f>((1/V132)*((V132-1)/(V132-3))*((((AJ132^2)/2)*(V132/(V132-1)))+1)+(1/W132)*((W132-1)/(W132-3))*((((AK132^2)/2)*(W132/(W132-1)))+1))*(1+(U132-1)*0.233)</f>
        <v>0.23263690579788032</v>
      </c>
      <c r="AN132" s="1" t="s">
        <v>403</v>
      </c>
    </row>
    <row r="133" spans="1:40" x14ac:dyDescent="0.2">
      <c r="A133" s="1">
        <v>132</v>
      </c>
      <c r="B133" s="1">
        <v>28</v>
      </c>
      <c r="C133" s="5" t="s">
        <v>147</v>
      </c>
      <c r="D133" s="1" t="s">
        <v>476</v>
      </c>
      <c r="E133" s="1" t="s">
        <v>479</v>
      </c>
      <c r="F133" s="5" t="s">
        <v>150</v>
      </c>
      <c r="G133" s="1" t="s">
        <v>213</v>
      </c>
      <c r="H133" s="1" t="s">
        <v>30</v>
      </c>
      <c r="I133" s="1" t="s">
        <v>217</v>
      </c>
      <c r="J133" s="5" t="s">
        <v>148</v>
      </c>
      <c r="K133" s="5" t="s">
        <v>494</v>
      </c>
      <c r="L133" s="1" t="s">
        <v>23</v>
      </c>
      <c r="M133" s="1" t="s">
        <v>31</v>
      </c>
      <c r="N133" s="5" t="s">
        <v>20</v>
      </c>
      <c r="O133" s="5" t="s">
        <v>149</v>
      </c>
      <c r="P133" s="5">
        <v>43</v>
      </c>
      <c r="Q133" s="5" t="s">
        <v>7</v>
      </c>
      <c r="R133" s="1" t="s">
        <v>7</v>
      </c>
      <c r="S133" s="1" t="s">
        <v>213</v>
      </c>
      <c r="T133" s="1">
        <v>23</v>
      </c>
      <c r="U133" s="14">
        <f t="shared" ref="U133:U144" si="17">X133/T133</f>
        <v>15.391304347826088</v>
      </c>
      <c r="V133" s="1">
        <v>240</v>
      </c>
      <c r="W133" s="1">
        <v>114</v>
      </c>
      <c r="X133" s="1">
        <f t="shared" si="13"/>
        <v>354</v>
      </c>
      <c r="Y133" s="7">
        <v>7.37</v>
      </c>
      <c r="Z133" s="7">
        <v>6.66</v>
      </c>
      <c r="AA133" s="7">
        <v>13.93</v>
      </c>
      <c r="AB133" s="7">
        <v>9.1</v>
      </c>
      <c r="AC133" s="7">
        <v>3.46</v>
      </c>
      <c r="AD133" s="7">
        <v>3.19</v>
      </c>
      <c r="AE133" s="7">
        <f t="shared" si="14"/>
        <v>3.3756782567629009</v>
      </c>
      <c r="AF133" s="8">
        <f t="shared" si="15"/>
        <v>1.2204954639103742</v>
      </c>
      <c r="AG133" s="8">
        <f>AF133*(1-(3/((4*X133)-9)))*SQRT(1-(2*(U133-1)*0.233)/(X133-2))</f>
        <v>1.2062356102718481</v>
      </c>
      <c r="AH133" s="8">
        <f>((Y133-Z133)/AE133)*(1-(3/((4*X133)-9)))</f>
        <v>0.20987964101897194</v>
      </c>
      <c r="AI133" s="8">
        <f t="shared" si="16"/>
        <v>0.51645750752925956</v>
      </c>
      <c r="AJ133" s="8">
        <f>((AA133-Y133)/AC133)*(1-(3/((4*X133)-9)))</f>
        <v>1.891911211900859</v>
      </c>
      <c r="AK133" s="8">
        <f>((AB133-Z133)/AD133)*(1-(3/((4*X133)-9)))</f>
        <v>0.76325938600771315</v>
      </c>
      <c r="AL133" s="8">
        <f>4*(1+(AG133^2)/8)/AM133</f>
        <v>46.594398827745472</v>
      </c>
      <c r="AM133" s="8">
        <f>((1/V133)*((V133-1)/(V133-3))*((((AJ133^2)/2)*(V133/(V133-1)))+1)+(1/W133)*((W133-1)/(W133-3))*((((AK133^2)/2)*(W133/(W133-1)))+1))*(1+(U133-1)*0.233)</f>
        <v>0.10146073976018062</v>
      </c>
      <c r="AN133" s="1" t="s">
        <v>375</v>
      </c>
    </row>
    <row r="134" spans="1:40" x14ac:dyDescent="0.2">
      <c r="A134" s="1">
        <v>133</v>
      </c>
      <c r="B134" s="1">
        <v>28</v>
      </c>
      <c r="C134" s="5" t="s">
        <v>147</v>
      </c>
      <c r="D134" s="1" t="s">
        <v>34</v>
      </c>
      <c r="E134" s="1" t="s">
        <v>480</v>
      </c>
      <c r="F134" s="5" t="s">
        <v>133</v>
      </c>
      <c r="G134" s="1" t="s">
        <v>213</v>
      </c>
      <c r="H134" s="1" t="s">
        <v>30</v>
      </c>
      <c r="I134" s="1" t="s">
        <v>217</v>
      </c>
      <c r="J134" s="5" t="s">
        <v>148</v>
      </c>
      <c r="K134" s="5" t="s">
        <v>494</v>
      </c>
      <c r="L134" s="1" t="s">
        <v>23</v>
      </c>
      <c r="M134" s="1" t="s">
        <v>31</v>
      </c>
      <c r="N134" s="5" t="s">
        <v>20</v>
      </c>
      <c r="O134" s="5" t="s">
        <v>149</v>
      </c>
      <c r="P134" s="5">
        <v>43</v>
      </c>
      <c r="Q134" s="5" t="s">
        <v>7</v>
      </c>
      <c r="R134" s="1" t="s">
        <v>7</v>
      </c>
      <c r="S134" s="1" t="s">
        <v>213</v>
      </c>
      <c r="T134" s="1">
        <v>23</v>
      </c>
      <c r="U134" s="14">
        <f t="shared" si="17"/>
        <v>15.391304347826088</v>
      </c>
      <c r="V134" s="1">
        <v>240</v>
      </c>
      <c r="W134" s="1">
        <v>114</v>
      </c>
      <c r="X134" s="1">
        <f t="shared" si="13"/>
        <v>354</v>
      </c>
      <c r="Y134" s="7">
        <v>89.52</v>
      </c>
      <c r="Z134" s="7">
        <v>89.21</v>
      </c>
      <c r="AA134" s="7">
        <v>94.93</v>
      </c>
      <c r="AB134" s="7">
        <v>89.69</v>
      </c>
      <c r="AC134" s="7">
        <v>4.2300000000000004</v>
      </c>
      <c r="AD134" s="7">
        <v>6.72</v>
      </c>
      <c r="AE134" s="7">
        <f t="shared" si="14"/>
        <v>5.1619516823053022</v>
      </c>
      <c r="AF134" s="8">
        <f t="shared" si="15"/>
        <v>0.95506511943914463</v>
      </c>
      <c r="AG134" s="8">
        <f>AF134*(1-(3/((4*X134)-9)))*SQRT(1-(2*(U134-1)*0.233)/(X134-2))</f>
        <v>0.94390646361355957</v>
      </c>
      <c r="AH134" s="8">
        <f>((Y134-Z134)/AE134)*(1-(3/((4*X134)-9)))</f>
        <v>5.9926756046584775E-2</v>
      </c>
      <c r="AI134" s="8">
        <f t="shared" si="16"/>
        <v>0.42680739016598618</v>
      </c>
      <c r="AJ134" s="8">
        <f>((AA134-Y134)/AC134)*(1-(3/((4*X134)-9)))</f>
        <v>1.2762328176745474</v>
      </c>
      <c r="AK134" s="8">
        <f>((AB134-Z134)/AD134)*(1-(3/((4*X134)-9)))</f>
        <v>7.1276271702711516E-2</v>
      </c>
      <c r="AL134" s="8">
        <f>4*(1+(AG134^2)/8)/AM134</f>
        <v>61.55199899044095</v>
      </c>
      <c r="AM134" s="8">
        <f>((1/V134)*((V134-1)/(V134-3))*((((AJ134^2)/2)*(V134/(V134-1)))+1)+(1/W134)*((W134-1)/(W134-3))*((((AK134^2)/2)*(W134/(W134-1)))+1))*(1+(U134-1)*0.233)</f>
        <v>7.2223157313154249E-2</v>
      </c>
      <c r="AN134" s="1" t="s">
        <v>375</v>
      </c>
    </row>
    <row r="135" spans="1:40" x14ac:dyDescent="0.2">
      <c r="A135" s="1">
        <v>134</v>
      </c>
      <c r="B135" s="1">
        <v>28</v>
      </c>
      <c r="C135" s="5" t="s">
        <v>147</v>
      </c>
      <c r="D135" s="5" t="s">
        <v>126</v>
      </c>
      <c r="E135" s="5" t="s">
        <v>479</v>
      </c>
      <c r="F135" s="5" t="s">
        <v>151</v>
      </c>
      <c r="G135" s="1" t="s">
        <v>213</v>
      </c>
      <c r="H135" s="1" t="s">
        <v>30</v>
      </c>
      <c r="I135" s="1" t="s">
        <v>217</v>
      </c>
      <c r="J135" s="5" t="s">
        <v>148</v>
      </c>
      <c r="K135" s="5" t="s">
        <v>494</v>
      </c>
      <c r="L135" s="1" t="s">
        <v>23</v>
      </c>
      <c r="M135" s="1" t="s">
        <v>31</v>
      </c>
      <c r="N135" s="5" t="s">
        <v>20</v>
      </c>
      <c r="O135" s="5" t="s">
        <v>149</v>
      </c>
      <c r="P135" s="5">
        <v>43</v>
      </c>
      <c r="Q135" s="5" t="s">
        <v>7</v>
      </c>
      <c r="R135" s="1" t="s">
        <v>7</v>
      </c>
      <c r="S135" s="1" t="s">
        <v>213</v>
      </c>
      <c r="T135" s="1">
        <v>23</v>
      </c>
      <c r="U135" s="14">
        <f t="shared" si="17"/>
        <v>15.391304347826088</v>
      </c>
      <c r="V135" s="1">
        <v>240</v>
      </c>
      <c r="W135" s="1">
        <v>114</v>
      </c>
      <c r="X135" s="1">
        <f t="shared" si="13"/>
        <v>354</v>
      </c>
      <c r="Y135" s="7">
        <v>3.57</v>
      </c>
      <c r="Z135" s="7">
        <v>3.8</v>
      </c>
      <c r="AA135" s="7">
        <v>5.37</v>
      </c>
      <c r="AB135" s="7">
        <v>3.96</v>
      </c>
      <c r="AC135" s="7">
        <v>1</v>
      </c>
      <c r="AD135" s="7">
        <v>0.97</v>
      </c>
      <c r="AE135" s="7">
        <f t="shared" si="14"/>
        <v>0.99046835225472085</v>
      </c>
      <c r="AF135" s="8">
        <f t="shared" si="15"/>
        <v>1.6557823339500684</v>
      </c>
      <c r="AG135" s="8">
        <f>AF135*(1-(3/((4*X135)-9)))*SQRT(1-(2*(U135-1)*0.233)/(X135-2))</f>
        <v>1.63643673665982</v>
      </c>
      <c r="AH135" s="8">
        <f>((Y135-Z135)/AE135)*(1-(3/((4*X135)-9)))</f>
        <v>-0.23171825163345119</v>
      </c>
      <c r="AI135" s="8">
        <f t="shared" si="16"/>
        <v>0.63325473474613192</v>
      </c>
      <c r="AJ135" s="8">
        <f>((AA135-Y135)/AC135)*(1-(3/((4*X135)-9)))</f>
        <v>1.7961620469083157</v>
      </c>
      <c r="AK135" s="8">
        <f>((AB135-Z135)/AD135)*(1-(3/((4*X135)-9)))</f>
        <v>0.16459675114852851</v>
      </c>
      <c r="AL135" s="8">
        <f>4*(1+(AG135^2)/8)/AM135</f>
        <v>61.138699371760175</v>
      </c>
      <c r="AM135" s="8">
        <f>((1/V135)*((V135-1)/(V135-3))*((((AJ135^2)/2)*(V135/(V135-1)))+1)+(1/W135)*((W135-1)/(W135-3))*((((AK135^2)/2)*(W135/(W135-1)))+1))*(1+(U135-1)*0.233)</f>
        <v>8.7325419928886733E-2</v>
      </c>
      <c r="AN135" s="1" t="s">
        <v>375</v>
      </c>
    </row>
    <row r="136" spans="1:40" x14ac:dyDescent="0.2">
      <c r="A136" s="1">
        <v>135</v>
      </c>
      <c r="B136" s="1">
        <v>28</v>
      </c>
      <c r="C136" s="5" t="s">
        <v>147</v>
      </c>
      <c r="D136" s="1" t="s">
        <v>476</v>
      </c>
      <c r="E136" s="1" t="s">
        <v>479</v>
      </c>
      <c r="F136" s="5" t="s">
        <v>152</v>
      </c>
      <c r="G136" s="1" t="s">
        <v>213</v>
      </c>
      <c r="H136" s="1" t="s">
        <v>30</v>
      </c>
      <c r="I136" s="1" t="s">
        <v>217</v>
      </c>
      <c r="J136" s="5" t="s">
        <v>148</v>
      </c>
      <c r="K136" s="5" t="s">
        <v>494</v>
      </c>
      <c r="L136" s="1" t="s">
        <v>23</v>
      </c>
      <c r="M136" s="1" t="s">
        <v>31</v>
      </c>
      <c r="N136" s="5" t="s">
        <v>20</v>
      </c>
      <c r="O136" s="5" t="s">
        <v>149</v>
      </c>
      <c r="P136" s="5">
        <v>43</v>
      </c>
      <c r="Q136" s="5" t="s">
        <v>7</v>
      </c>
      <c r="R136" s="1" t="s">
        <v>7</v>
      </c>
      <c r="S136" s="1" t="s">
        <v>213</v>
      </c>
      <c r="T136" s="1">
        <v>23</v>
      </c>
      <c r="U136" s="14">
        <f t="shared" si="17"/>
        <v>15.391304347826088</v>
      </c>
      <c r="V136" s="1">
        <v>240</v>
      </c>
      <c r="W136" s="1">
        <v>114</v>
      </c>
      <c r="X136" s="1">
        <f t="shared" si="13"/>
        <v>354</v>
      </c>
      <c r="Y136" s="7">
        <v>4.4000000000000004</v>
      </c>
      <c r="Z136" s="7">
        <v>4.5</v>
      </c>
      <c r="AA136" s="7">
        <v>10.8</v>
      </c>
      <c r="AB136" s="7">
        <v>5.34</v>
      </c>
      <c r="AC136" s="7">
        <v>1.79</v>
      </c>
      <c r="AD136" s="7">
        <v>1.45</v>
      </c>
      <c r="AE136" s="7">
        <f t="shared" si="14"/>
        <v>1.6883309401999251</v>
      </c>
      <c r="AF136" s="8">
        <f t="shared" si="15"/>
        <v>3.2931932168118703</v>
      </c>
      <c r="AG136" s="8">
        <f>AF136*(1-(3/((4*X136)-9)))*SQRT(1-(2*(U136-1)*0.233)/(X136-2))</f>
        <v>3.2547166680136748</v>
      </c>
      <c r="AH136" s="8">
        <f>((Y136-Z136)/AE136)*(1-(3/((4*X136)-9)))</f>
        <v>-5.9103803648814623E-2</v>
      </c>
      <c r="AI136" s="8">
        <f t="shared" si="16"/>
        <v>0.85199728258450236</v>
      </c>
      <c r="AJ136" s="8">
        <f>((AA136-Y136)/AC136)*(1-(3/((4*X136)-9)))</f>
        <v>3.5677954997558099</v>
      </c>
      <c r="AK136" s="8">
        <f>((AB136-Z136)/AD136)*(1-(3/((4*X136)-9)))</f>
        <v>0.57807514153371065</v>
      </c>
      <c r="AL136" s="8">
        <f>4*(1+(AG136^2)/8)/AM136</f>
        <v>51.470067449162208</v>
      </c>
      <c r="AM136" s="8">
        <f>((1/V136)*((V136-1)/(V136-3))*((((AJ136^2)/2)*(V136/(V136-1)))+1)+(1/W136)*((W136-1)/(W136-3))*((((AK136^2)/2)*(W136/(W136-1)))+1))*(1+(U136-1)*0.233)</f>
        <v>0.180621296129161</v>
      </c>
      <c r="AN136" s="1" t="s">
        <v>375</v>
      </c>
    </row>
    <row r="137" spans="1:40" ht="12" customHeight="1" x14ac:dyDescent="0.2">
      <c r="A137" s="1">
        <v>136</v>
      </c>
      <c r="B137" s="1">
        <v>29</v>
      </c>
      <c r="C137" s="5" t="s">
        <v>153</v>
      </c>
      <c r="D137" s="1" t="s">
        <v>28</v>
      </c>
      <c r="E137" s="1" t="s">
        <v>480</v>
      </c>
      <c r="F137" s="5" t="s">
        <v>241</v>
      </c>
      <c r="G137" s="1" t="s">
        <v>213</v>
      </c>
      <c r="H137" s="5" t="s">
        <v>211</v>
      </c>
      <c r="I137" s="1" t="s">
        <v>217</v>
      </c>
      <c r="J137" s="5" t="s">
        <v>492</v>
      </c>
      <c r="K137" s="5" t="s">
        <v>494</v>
      </c>
      <c r="L137" s="1" t="s">
        <v>23</v>
      </c>
      <c r="M137" s="5"/>
      <c r="N137" s="5" t="s">
        <v>20</v>
      </c>
      <c r="O137" s="5" t="s">
        <v>154</v>
      </c>
      <c r="P137" s="5">
        <v>30</v>
      </c>
      <c r="Q137" s="5" t="s">
        <v>213</v>
      </c>
      <c r="R137" s="1" t="s">
        <v>7</v>
      </c>
      <c r="S137" s="1" t="s">
        <v>7</v>
      </c>
      <c r="T137" s="3">
        <v>9</v>
      </c>
      <c r="U137" s="14">
        <f t="shared" si="17"/>
        <v>13.777777777777779</v>
      </c>
      <c r="V137" s="1">
        <v>62</v>
      </c>
      <c r="W137" s="1">
        <v>62</v>
      </c>
      <c r="X137" s="1">
        <f t="shared" si="13"/>
        <v>124</v>
      </c>
      <c r="Y137" s="7">
        <v>13.08</v>
      </c>
      <c r="Z137" s="7">
        <v>13.65</v>
      </c>
      <c r="AA137" s="7">
        <v>19.309999999999999</v>
      </c>
      <c r="AB137" s="7">
        <v>17.32</v>
      </c>
      <c r="AC137" s="7">
        <v>5.96</v>
      </c>
      <c r="AD137" s="7">
        <v>5.61</v>
      </c>
      <c r="AE137" s="7">
        <f t="shared" si="14"/>
        <v>5.7876463264439373</v>
      </c>
      <c r="AF137" s="8">
        <f t="shared" si="15"/>
        <v>0.44232143009556035</v>
      </c>
      <c r="AG137" s="8">
        <f>AF137*(1-(3/((4*X137)-9)))*SQRT(1-(2*(U137-1)*0.233)/(X137-2))</f>
        <v>0.42873478613642063</v>
      </c>
      <c r="AH137" s="8">
        <f>((Y137-Z137)/AE137)*(1-(3/((4*X137)-9)))</f>
        <v>-9.7878943254911532E-2</v>
      </c>
      <c r="AI137" s="8">
        <f t="shared" si="16"/>
        <v>0.20960544622517333</v>
      </c>
      <c r="AJ137" s="8">
        <f>((AA137-Y137)/AC137)*(1-(3/((4*X137)-9)))</f>
        <v>1.0388627813072775</v>
      </c>
      <c r="AK137" s="8">
        <f>((AB137-Z137)/AD137)*(1-(3/((4*X137)-9)))</f>
        <v>0.65015903692072308</v>
      </c>
      <c r="AL137" s="8">
        <f>4*(1+(AG137^2)/8)/AM137</f>
        <v>22.32721105391802</v>
      </c>
      <c r="AM137" s="8">
        <f>((1/V137)*((V137-1)/(V137-3))*((((AJ137^2)/2)*(V137/(V137-1)))+1)+(1/W137)*((W137-1)/(W137-3))*((((AK137^2)/2)*(W137/(W137-1)))+1))*(1+(U137-1)*0.233)</f>
        <v>0.18326994574199923</v>
      </c>
      <c r="AN137" s="12" t="s">
        <v>453</v>
      </c>
    </row>
    <row r="138" spans="1:40" ht="12" customHeight="1" x14ac:dyDescent="0.2">
      <c r="A138" s="1">
        <v>137</v>
      </c>
      <c r="B138" s="1">
        <v>29</v>
      </c>
      <c r="C138" s="5" t="s">
        <v>153</v>
      </c>
      <c r="D138" s="5" t="s">
        <v>126</v>
      </c>
      <c r="E138" s="5" t="s">
        <v>479</v>
      </c>
      <c r="F138" s="5" t="s">
        <v>242</v>
      </c>
      <c r="G138" s="1" t="s">
        <v>213</v>
      </c>
      <c r="H138" s="5" t="s">
        <v>211</v>
      </c>
      <c r="I138" s="1" t="s">
        <v>217</v>
      </c>
      <c r="J138" s="5" t="s">
        <v>492</v>
      </c>
      <c r="K138" s="5" t="s">
        <v>494</v>
      </c>
      <c r="L138" s="1" t="s">
        <v>23</v>
      </c>
      <c r="M138" s="5"/>
      <c r="N138" s="5" t="s">
        <v>20</v>
      </c>
      <c r="O138" s="5" t="s">
        <v>154</v>
      </c>
      <c r="P138" s="5">
        <v>30</v>
      </c>
      <c r="Q138" s="5" t="s">
        <v>213</v>
      </c>
      <c r="R138" s="1" t="s">
        <v>7</v>
      </c>
      <c r="S138" s="1" t="s">
        <v>7</v>
      </c>
      <c r="T138" s="3">
        <v>9</v>
      </c>
      <c r="U138" s="14">
        <f t="shared" si="17"/>
        <v>13.777777777777779</v>
      </c>
      <c r="V138" s="1">
        <v>62</v>
      </c>
      <c r="W138" s="1">
        <v>62</v>
      </c>
      <c r="X138" s="1">
        <f t="shared" si="13"/>
        <v>124</v>
      </c>
      <c r="Y138" s="7">
        <v>0.63</v>
      </c>
      <c r="Z138" s="7">
        <v>1.74</v>
      </c>
      <c r="AA138" s="7">
        <v>4.71</v>
      </c>
      <c r="AB138" s="7">
        <v>3.42</v>
      </c>
      <c r="AC138" s="7">
        <v>1.68</v>
      </c>
      <c r="AD138" s="7">
        <v>3.72</v>
      </c>
      <c r="AE138" s="7">
        <f t="shared" si="14"/>
        <v>2.8862432329933667</v>
      </c>
      <c r="AF138" s="8">
        <f t="shared" si="15"/>
        <v>0.83153074992606357</v>
      </c>
      <c r="AG138" s="8">
        <f>AF138*(1-(3/((4*X138)-9)))*SQRT(1-(2*(U138-1)*0.233)/(X138-2))</f>
        <v>0.8059888894788293</v>
      </c>
      <c r="AH138" s="8">
        <f>((Y138-Z138)/AE138)*(1-(3/((4*X138)-9)))</f>
        <v>-0.3822138775584174</v>
      </c>
      <c r="AI138" s="8">
        <f t="shared" si="16"/>
        <v>0.37378374756918403</v>
      </c>
      <c r="AJ138" s="8">
        <f>((AA138-Y138)/AC138)*(1-(3/((4*X138)-9)))</f>
        <v>2.4136110296274569</v>
      </c>
      <c r="AK138" s="8">
        <f>((AB138-Z138)/AD138)*(1-(3/((4*X138)-9)))</f>
        <v>0.44883089355501082</v>
      </c>
      <c r="AL138" s="8">
        <f>4*(1+(AG138^2)/8)/AM138</f>
        <v>12.879614894446927</v>
      </c>
      <c r="AM138" s="8">
        <f>((1/V138)*((V138-1)/(V138-3))*((((AJ138^2)/2)*(V138/(V138-1)))+1)+(1/W138)*((W138-1)/(W138-3))*((((AK138^2)/2)*(W138/(W138-1)))+1))*(1+(U138-1)*0.233)</f>
        <v>0.33578713963305756</v>
      </c>
      <c r="AN138" s="12" t="s">
        <v>453</v>
      </c>
    </row>
    <row r="139" spans="1:40" ht="12" customHeight="1" x14ac:dyDescent="0.2">
      <c r="A139" s="1">
        <v>138</v>
      </c>
      <c r="B139" s="1">
        <v>29</v>
      </c>
      <c r="C139" s="5" t="s">
        <v>153</v>
      </c>
      <c r="D139" s="5" t="s">
        <v>126</v>
      </c>
      <c r="E139" s="5" t="s">
        <v>479</v>
      </c>
      <c r="F139" s="5" t="s">
        <v>243</v>
      </c>
      <c r="G139" s="1" t="s">
        <v>213</v>
      </c>
      <c r="H139" s="5" t="s">
        <v>211</v>
      </c>
      <c r="I139" s="1" t="s">
        <v>217</v>
      </c>
      <c r="J139" s="5" t="s">
        <v>492</v>
      </c>
      <c r="K139" s="5" t="s">
        <v>494</v>
      </c>
      <c r="L139" s="1" t="s">
        <v>23</v>
      </c>
      <c r="M139" s="5"/>
      <c r="N139" s="5" t="s">
        <v>20</v>
      </c>
      <c r="O139" s="5" t="s">
        <v>154</v>
      </c>
      <c r="P139" s="5">
        <v>30</v>
      </c>
      <c r="Q139" s="5" t="s">
        <v>213</v>
      </c>
      <c r="R139" s="1" t="s">
        <v>7</v>
      </c>
      <c r="S139" s="1" t="s">
        <v>7</v>
      </c>
      <c r="T139" s="3">
        <v>9</v>
      </c>
      <c r="U139" s="14">
        <f t="shared" si="17"/>
        <v>13.777777777777779</v>
      </c>
      <c r="V139" s="1">
        <v>62</v>
      </c>
      <c r="W139" s="1">
        <v>62</v>
      </c>
      <c r="X139" s="1">
        <f t="shared" si="13"/>
        <v>124</v>
      </c>
      <c r="Y139" s="7">
        <v>0.28999999999999998</v>
      </c>
      <c r="Z139" s="7">
        <v>0.6</v>
      </c>
      <c r="AA139" s="7">
        <v>1.82</v>
      </c>
      <c r="AB139" s="7">
        <v>1.32</v>
      </c>
      <c r="AC139" s="7">
        <v>0.94799999999999995</v>
      </c>
      <c r="AD139" s="7">
        <v>1.62</v>
      </c>
      <c r="AE139" s="7">
        <f t="shared" si="14"/>
        <v>1.3272347192565452</v>
      </c>
      <c r="AF139" s="8">
        <f t="shared" si="15"/>
        <v>0.61029144901643628</v>
      </c>
      <c r="AG139" s="8">
        <f>AF139*(1-(3/((4*X139)-9)))*SQRT(1-(2*(U139-1)*0.233)/(X139-2))</f>
        <v>0.59154532444521124</v>
      </c>
      <c r="AH139" s="8">
        <f>((Y139-Z139)/AE139)*(1-(3/((4*X139)-9)))</f>
        <v>-0.23212951304389712</v>
      </c>
      <c r="AI139" s="8">
        <f t="shared" si="16"/>
        <v>0.2836266909135905</v>
      </c>
      <c r="AJ139" s="8">
        <f>((AA139-Y139)/AC139)*(1-(3/((4*X139)-9)))</f>
        <v>1.6039820133600189</v>
      </c>
      <c r="AK139" s="8">
        <f>((AB139-Z139)/AD139)*(1-(3/((4*X139)-9)))</f>
        <v>0.44170659365731235</v>
      </c>
      <c r="AL139" s="8">
        <f>4*(1+(AG139^2)/8)/AM139</f>
        <v>18.478345384373839</v>
      </c>
      <c r="AM139" s="8">
        <f>((1/V139)*((V139-1)/(V139-3))*((((AJ139^2)/2)*(V139/(V139-1)))+1)+(1/W139)*((W139-1)/(W139-3))*((((AK139^2)/2)*(W139/(W139-1)))+1))*(1+(U139-1)*0.233)</f>
        <v>0.22593813724074241</v>
      </c>
      <c r="AN139" s="12" t="s">
        <v>453</v>
      </c>
    </row>
    <row r="140" spans="1:40" ht="12" customHeight="1" x14ac:dyDescent="0.2">
      <c r="A140" s="1">
        <v>139</v>
      </c>
      <c r="B140" s="1">
        <v>29</v>
      </c>
      <c r="C140" s="5" t="s">
        <v>153</v>
      </c>
      <c r="D140" s="1" t="s">
        <v>28</v>
      </c>
      <c r="E140" s="1" t="s">
        <v>480</v>
      </c>
      <c r="F140" s="5" t="s">
        <v>241</v>
      </c>
      <c r="G140" s="1" t="s">
        <v>213</v>
      </c>
      <c r="H140" s="5" t="s">
        <v>211</v>
      </c>
      <c r="I140" s="1" t="s">
        <v>217</v>
      </c>
      <c r="J140" s="5" t="s">
        <v>492</v>
      </c>
      <c r="K140" s="5" t="s">
        <v>494</v>
      </c>
      <c r="L140" s="1" t="s">
        <v>23</v>
      </c>
      <c r="M140" s="5"/>
      <c r="N140" s="5" t="s">
        <v>20</v>
      </c>
      <c r="O140" s="5" t="s">
        <v>154</v>
      </c>
      <c r="P140" s="5">
        <v>30</v>
      </c>
      <c r="Q140" s="5" t="s">
        <v>213</v>
      </c>
      <c r="R140" s="1" t="s">
        <v>7</v>
      </c>
      <c r="S140" s="1" t="s">
        <v>7</v>
      </c>
      <c r="T140" s="1">
        <v>9</v>
      </c>
      <c r="U140" s="14">
        <f t="shared" si="17"/>
        <v>13.111111111111111</v>
      </c>
      <c r="V140" s="1">
        <v>56</v>
      </c>
      <c r="W140" s="1">
        <v>62</v>
      </c>
      <c r="X140" s="1">
        <f t="shared" si="13"/>
        <v>118</v>
      </c>
      <c r="Y140" s="7">
        <v>17.16</v>
      </c>
      <c r="Z140" s="7">
        <v>13.65</v>
      </c>
      <c r="AA140" s="7">
        <v>23.02</v>
      </c>
      <c r="AB140" s="7">
        <v>17.32</v>
      </c>
      <c r="AC140" s="7">
        <v>7.7080000000000002</v>
      </c>
      <c r="AD140" s="7">
        <v>5.61</v>
      </c>
      <c r="AE140" s="7">
        <f t="shared" si="14"/>
        <v>6.6873063104403387</v>
      </c>
      <c r="AF140" s="8">
        <f t="shared" si="15"/>
        <v>0.32748612046990183</v>
      </c>
      <c r="AG140" s="8">
        <f>AF140*(1-(3/((4*X140)-9)))*SQRT(1-(2*(U140-1)*0.233)/(X140-2))</f>
        <v>0.31735047815266881</v>
      </c>
      <c r="AH140" s="8">
        <f>((Y140-Z140)/AE140)*(1-(3/((4*X140)-9)))</f>
        <v>0.5214740969759496</v>
      </c>
      <c r="AI140" s="8">
        <f t="shared" si="16"/>
        <v>0.15671463594505664</v>
      </c>
      <c r="AJ140" s="8">
        <f>((AA140-Y140)/AC140)*(1-(3/((4*X140)-9)))</f>
        <v>0.75532307181901825</v>
      </c>
      <c r="AK140" s="8">
        <f>((AB140-Z140)/AD140)*(1-(3/((4*X140)-9)))</f>
        <v>0.64995014302599108</v>
      </c>
      <c r="AL140" s="8">
        <f>4*(1+(AG140^2)/8)/AM140</f>
        <v>23.993753527342722</v>
      </c>
      <c r="AM140" s="8">
        <f>((1/V140)*((V140-1)/(V140-3))*((((AJ140^2)/2)*(V140/(V140-1)))+1)+(1/W140)*((W140-1)/(W140-3))*((((AK140^2)/2)*(W140/(W140-1)))+1))*(1+(U140-1)*0.233)</f>
        <v>0.16880875509436957</v>
      </c>
      <c r="AN140" s="12" t="s">
        <v>454</v>
      </c>
    </row>
    <row r="141" spans="1:40" ht="12" customHeight="1" x14ac:dyDescent="0.2">
      <c r="A141" s="1">
        <v>140</v>
      </c>
      <c r="B141" s="1">
        <v>29</v>
      </c>
      <c r="C141" s="5" t="s">
        <v>153</v>
      </c>
      <c r="D141" s="5" t="s">
        <v>126</v>
      </c>
      <c r="E141" s="5" t="s">
        <v>479</v>
      </c>
      <c r="F141" s="5" t="s">
        <v>242</v>
      </c>
      <c r="G141" s="1" t="s">
        <v>213</v>
      </c>
      <c r="H141" s="5" t="s">
        <v>211</v>
      </c>
      <c r="I141" s="1" t="s">
        <v>217</v>
      </c>
      <c r="J141" s="5" t="s">
        <v>492</v>
      </c>
      <c r="K141" s="5" t="s">
        <v>494</v>
      </c>
      <c r="L141" s="1" t="s">
        <v>23</v>
      </c>
      <c r="M141" s="5"/>
      <c r="N141" s="5" t="s">
        <v>20</v>
      </c>
      <c r="O141" s="5" t="s">
        <v>154</v>
      </c>
      <c r="P141" s="5">
        <v>30</v>
      </c>
      <c r="Q141" s="5" t="s">
        <v>213</v>
      </c>
      <c r="R141" s="1" t="s">
        <v>7</v>
      </c>
      <c r="S141" s="1" t="s">
        <v>7</v>
      </c>
      <c r="T141" s="1">
        <v>9</v>
      </c>
      <c r="U141" s="14">
        <f t="shared" si="17"/>
        <v>13.111111111111111</v>
      </c>
      <c r="V141" s="1">
        <v>56</v>
      </c>
      <c r="W141" s="1">
        <v>62</v>
      </c>
      <c r="X141" s="1">
        <f t="shared" si="13"/>
        <v>118</v>
      </c>
      <c r="Y141" s="7">
        <v>3.68</v>
      </c>
      <c r="Z141" s="7">
        <v>1.74</v>
      </c>
      <c r="AA141" s="7">
        <v>7.04</v>
      </c>
      <c r="AB141" s="7">
        <v>3.42</v>
      </c>
      <c r="AC141" s="7">
        <v>4.6399999999999997</v>
      </c>
      <c r="AD141" s="7">
        <v>3.72</v>
      </c>
      <c r="AE141" s="7">
        <f t="shared" si="14"/>
        <v>4.1815176258354354</v>
      </c>
      <c r="AF141" s="8">
        <f t="shared" si="15"/>
        <v>0.40176800633821286</v>
      </c>
      <c r="AG141" s="8">
        <f>AF141*(1-(3/((4*X141)-9)))*SQRT(1-(2*(U141-1)*0.233)/(X141-2))</f>
        <v>0.38933335170030375</v>
      </c>
      <c r="AH141" s="8">
        <f>((Y141-Z141)/AE141)*(1-(3/((4*X141)-9)))</f>
        <v>0.46094025616607681</v>
      </c>
      <c r="AI141" s="8">
        <f t="shared" si="16"/>
        <v>0.19107984441992781</v>
      </c>
      <c r="AJ141" s="8">
        <f>((AA141-Y141)/AC141)*(1-(3/((4*X141)-9)))</f>
        <v>0.71944589260445369</v>
      </c>
      <c r="AK141" s="8">
        <f>((AB141-Z141)/AD141)*(1-(3/((4*X141)-9)))</f>
        <v>0.4486866857103044</v>
      </c>
      <c r="AL141" s="8">
        <f>4*(1+(AG141^2)/8)/AM141</f>
        <v>25.51525453094407</v>
      </c>
      <c r="AM141" s="8">
        <f>((1/V141)*((V141-1)/(V141-3))*((((AJ141^2)/2)*(V141/(V141-1)))+1)+(1/W141)*((W141-1)/(W141-3))*((((AK141^2)/2)*(W141/(W141-1)))+1))*(1+(U141-1)*0.233)</f>
        <v>0.15973935217577823</v>
      </c>
      <c r="AN141" s="12" t="s">
        <v>454</v>
      </c>
    </row>
    <row r="142" spans="1:40" ht="12" customHeight="1" x14ac:dyDescent="0.2">
      <c r="A142" s="1">
        <v>141</v>
      </c>
      <c r="B142" s="1">
        <v>29</v>
      </c>
      <c r="C142" s="5" t="s">
        <v>153</v>
      </c>
      <c r="D142" s="5" t="s">
        <v>126</v>
      </c>
      <c r="E142" s="5" t="s">
        <v>479</v>
      </c>
      <c r="F142" s="5" t="s">
        <v>243</v>
      </c>
      <c r="G142" s="1" t="s">
        <v>213</v>
      </c>
      <c r="H142" s="5" t="s">
        <v>211</v>
      </c>
      <c r="I142" s="1" t="s">
        <v>217</v>
      </c>
      <c r="J142" s="5" t="s">
        <v>492</v>
      </c>
      <c r="K142" s="5" t="s">
        <v>494</v>
      </c>
      <c r="L142" s="1" t="s">
        <v>23</v>
      </c>
      <c r="M142" s="5"/>
      <c r="N142" s="5" t="s">
        <v>20</v>
      </c>
      <c r="O142" s="5" t="s">
        <v>154</v>
      </c>
      <c r="P142" s="5">
        <v>30</v>
      </c>
      <c r="Q142" s="5" t="s">
        <v>213</v>
      </c>
      <c r="R142" s="1" t="s">
        <v>7</v>
      </c>
      <c r="S142" s="1" t="s">
        <v>7</v>
      </c>
      <c r="T142" s="1">
        <v>9</v>
      </c>
      <c r="U142" s="14">
        <f t="shared" si="17"/>
        <v>13.111111111111111</v>
      </c>
      <c r="V142" s="1">
        <v>56</v>
      </c>
      <c r="W142" s="1">
        <v>62</v>
      </c>
      <c r="X142" s="1">
        <f t="shared" si="13"/>
        <v>118</v>
      </c>
      <c r="Y142" s="7">
        <v>1.0900000000000001</v>
      </c>
      <c r="Z142" s="7">
        <v>0.6</v>
      </c>
      <c r="AA142" s="7">
        <v>2.89</v>
      </c>
      <c r="AB142" s="7">
        <v>1.32</v>
      </c>
      <c r="AC142" s="7">
        <v>2.5190000000000001</v>
      </c>
      <c r="AD142" s="7">
        <v>1.62</v>
      </c>
      <c r="AE142" s="7">
        <f t="shared" si="14"/>
        <v>2.0949102009394105</v>
      </c>
      <c r="AF142" s="8">
        <f t="shared" si="15"/>
        <v>0.51553522414263908</v>
      </c>
      <c r="AG142" s="8">
        <f>AF142*(1-(3/((4*X142)-9)))*SQRT(1-(2*(U142-1)*0.233)/(X142-2))</f>
        <v>0.49957949256431533</v>
      </c>
      <c r="AH142" s="8">
        <f>((Y142-Z142)/AE142)*(1-(3/((4*X142)-9)))</f>
        <v>0.23238468826844025</v>
      </c>
      <c r="AI142" s="8">
        <f t="shared" si="16"/>
        <v>0.24234363331775588</v>
      </c>
      <c r="AJ142" s="8">
        <f>((AA142-Y142)/AC142)*(1-(3/((4*X142)-9)))</f>
        <v>0.70993923503190004</v>
      </c>
      <c r="AK142" s="8">
        <f>((AB142-Z142)/AD142)*(1-(3/((4*X142)-9)))</f>
        <v>0.44156467482601391</v>
      </c>
      <c r="AL142" s="8">
        <f>4*(1+(AG142^2)/8)/AM142</f>
        <v>25.934889800141107</v>
      </c>
      <c r="AM142" s="8">
        <f>((1/V142)*((V142-1)/(V142-3))*((((AJ142^2)/2)*(V142/(V142-1)))+1)+(1/W142)*((W142-1)/(W142-3))*((((AK142^2)/2)*(W142/(W142-1)))+1))*(1+(U142-1)*0.233)</f>
        <v>0.15904404709184333</v>
      </c>
      <c r="AN142" s="12" t="s">
        <v>454</v>
      </c>
    </row>
    <row r="143" spans="1:40" x14ac:dyDescent="0.2">
      <c r="A143" s="1">
        <v>142</v>
      </c>
      <c r="B143" s="1">
        <v>30</v>
      </c>
      <c r="C143" s="5" t="s">
        <v>155</v>
      </c>
      <c r="D143" s="1" t="s">
        <v>34</v>
      </c>
      <c r="E143" s="1" t="s">
        <v>480</v>
      </c>
      <c r="F143" s="5" t="s">
        <v>156</v>
      </c>
      <c r="G143" s="1" t="s">
        <v>213</v>
      </c>
      <c r="H143" s="5" t="s">
        <v>211</v>
      </c>
      <c r="I143" s="1" t="s">
        <v>217</v>
      </c>
      <c r="J143" s="5" t="s">
        <v>105</v>
      </c>
      <c r="K143" s="5" t="s">
        <v>494</v>
      </c>
      <c r="L143" s="1" t="s">
        <v>23</v>
      </c>
      <c r="M143" s="1" t="s">
        <v>31</v>
      </c>
      <c r="N143" s="5" t="s">
        <v>276</v>
      </c>
      <c r="O143" s="5" t="s">
        <v>157</v>
      </c>
      <c r="P143" s="5">
        <v>30</v>
      </c>
      <c r="Q143" s="5" t="s">
        <v>7</v>
      </c>
      <c r="R143" s="1" t="s">
        <v>7</v>
      </c>
      <c r="S143" s="1" t="s">
        <v>213</v>
      </c>
      <c r="T143" s="1">
        <v>4</v>
      </c>
      <c r="U143" s="14">
        <f t="shared" si="17"/>
        <v>15.75</v>
      </c>
      <c r="V143" s="1">
        <v>32</v>
      </c>
      <c r="W143" s="1">
        <v>31</v>
      </c>
      <c r="X143" s="1">
        <f t="shared" si="13"/>
        <v>63</v>
      </c>
      <c r="Y143" s="7">
        <v>89.85</v>
      </c>
      <c r="Z143" s="7">
        <v>94.22</v>
      </c>
      <c r="AA143" s="7">
        <v>96.44</v>
      </c>
      <c r="AB143" s="7">
        <v>95.61</v>
      </c>
      <c r="AC143" s="7">
        <v>20.440000000000001</v>
      </c>
      <c r="AD143" s="7">
        <v>13.85</v>
      </c>
      <c r="AE143" s="7">
        <f t="shared" si="14"/>
        <v>17.511718137611382</v>
      </c>
      <c r="AF143" s="8">
        <f t="shared" si="15"/>
        <v>0.29694402109131302</v>
      </c>
      <c r="AG143" s="8">
        <f>AF143*(1-(3/((4*X143)-9)))*SQRT(1-(2*(U143-1)*0.233)/(X143-2))</f>
        <v>0.27626101837610001</v>
      </c>
      <c r="AH143" s="8">
        <f>((Y143-Z143)/AE143)*(1-(3/((4*X143)-9)))</f>
        <v>-0.24646635748699686</v>
      </c>
      <c r="AI143" s="8">
        <f t="shared" si="16"/>
        <v>0.13683130391762913</v>
      </c>
      <c r="AJ143" s="8">
        <f>((AA143-Y143)/AC143)*(1-(3/((4*X143)-9)))</f>
        <v>0.3184267111207752</v>
      </c>
      <c r="AK143" s="8">
        <f>((AB143-Z143)/AD143)*(1-(3/((4*X143)-9)))</f>
        <v>9.9121986005259205E-2</v>
      </c>
      <c r="AL143" s="8">
        <f>4*(1+(AG143^2)/8)/AM143</f>
        <v>13.022582314807149</v>
      </c>
      <c r="AM143" s="8">
        <f>((1/V143)*((V143-1)/(V143-3))*((((AJ143^2)/2)*(V143/(V143-1)))+1)+(1/W143)*((W143-1)/(W143-3))*((((AK143^2)/2)*(W143/(W143-1)))+1))*(1+(U143-1)*0.233)</f>
        <v>0.31008904205931298</v>
      </c>
      <c r="AN143" s="1" t="s">
        <v>455</v>
      </c>
    </row>
    <row r="144" spans="1:40" x14ac:dyDescent="0.2">
      <c r="A144" s="1">
        <v>143</v>
      </c>
      <c r="B144" s="1">
        <v>30</v>
      </c>
      <c r="C144" s="5" t="s">
        <v>155</v>
      </c>
      <c r="D144" s="1" t="s">
        <v>236</v>
      </c>
      <c r="E144" s="1" t="s">
        <v>236</v>
      </c>
      <c r="F144" s="5" t="s">
        <v>158</v>
      </c>
      <c r="G144" s="1" t="s">
        <v>213</v>
      </c>
      <c r="H144" s="5" t="s">
        <v>211</v>
      </c>
      <c r="I144" s="1" t="s">
        <v>217</v>
      </c>
      <c r="J144" s="5" t="s">
        <v>105</v>
      </c>
      <c r="K144" s="5" t="s">
        <v>494</v>
      </c>
      <c r="L144" s="1" t="s">
        <v>23</v>
      </c>
      <c r="M144" s="1" t="s">
        <v>31</v>
      </c>
      <c r="N144" s="5" t="s">
        <v>276</v>
      </c>
      <c r="O144" s="5" t="s">
        <v>157</v>
      </c>
      <c r="P144" s="5">
        <v>30</v>
      </c>
      <c r="Q144" s="5" t="s">
        <v>7</v>
      </c>
      <c r="R144" s="1" t="s">
        <v>7</v>
      </c>
      <c r="S144" s="1" t="s">
        <v>213</v>
      </c>
      <c r="T144" s="1">
        <v>4</v>
      </c>
      <c r="U144" s="14">
        <f t="shared" si="17"/>
        <v>15.75</v>
      </c>
      <c r="V144" s="1">
        <v>32</v>
      </c>
      <c r="W144" s="1">
        <v>31</v>
      </c>
      <c r="X144" s="1">
        <f t="shared" si="13"/>
        <v>63</v>
      </c>
      <c r="Y144" s="7">
        <v>88.33</v>
      </c>
      <c r="Z144" s="7">
        <v>99.61</v>
      </c>
      <c r="AA144" s="7">
        <v>95.38</v>
      </c>
      <c r="AB144" s="7">
        <v>94.65</v>
      </c>
      <c r="AC144" s="7">
        <v>20.02</v>
      </c>
      <c r="AD144" s="7">
        <v>19.25</v>
      </c>
      <c r="AE144" s="7">
        <f t="shared" si="14"/>
        <v>19.645083396090339</v>
      </c>
      <c r="AF144" s="8">
        <f t="shared" si="15"/>
        <v>0.61134889365703371</v>
      </c>
      <c r="AG144" s="8">
        <f>AF144*(1-(3/((4*X144)-9)))*SQRT(1-(2*(U144-1)*0.233)/(X144-2))</f>
        <v>0.568766689843061</v>
      </c>
      <c r="AH144" s="8">
        <f>((Y144-Z144)/AE144)*(1-(3/((4*X144)-9)))</f>
        <v>-0.56710070993935879</v>
      </c>
      <c r="AI144" s="8">
        <f t="shared" si="16"/>
        <v>0.27353735662415007</v>
      </c>
      <c r="AJ144" s="8">
        <f>((AA144-Y144)/AC144)*(1-(3/((4*X144)-9)))</f>
        <v>0.34780034780034763</v>
      </c>
      <c r="AK144" s="8">
        <f>((AB144-Z144)/AD144)*(1-(3/((4*X144)-9)))</f>
        <v>-0.25448132114798744</v>
      </c>
      <c r="AL144" s="8">
        <f>4*(1+(AG144^2)/8)/AM144</f>
        <v>13.172653916295255</v>
      </c>
      <c r="AM144" s="8">
        <f>((1/V144)*((V144-1)/(V144-3))*((((AJ144^2)/2)*(V144/(V144-1)))+1)+(1/W144)*((W144-1)/(W144-3))*((((AK144^2)/2)*(W144/(W144-1)))+1))*(1+(U144-1)*0.233)</f>
        <v>0.31593844339819932</v>
      </c>
      <c r="AN144" s="1" t="s">
        <v>455</v>
      </c>
    </row>
    <row r="145" spans="1:40" x14ac:dyDescent="0.2">
      <c r="A145" s="1">
        <v>144</v>
      </c>
      <c r="B145" s="1">
        <v>31</v>
      </c>
      <c r="C145" s="5" t="s">
        <v>159</v>
      </c>
      <c r="D145" s="1" t="s">
        <v>34</v>
      </c>
      <c r="E145" s="1" t="s">
        <v>480</v>
      </c>
      <c r="F145" s="5" t="s">
        <v>160</v>
      </c>
      <c r="G145" s="1" t="s">
        <v>213</v>
      </c>
      <c r="H145" s="1" t="s">
        <v>30</v>
      </c>
      <c r="I145" s="1" t="s">
        <v>217</v>
      </c>
      <c r="J145" s="5" t="s">
        <v>51</v>
      </c>
      <c r="K145" s="5" t="s">
        <v>494</v>
      </c>
      <c r="L145" s="1" t="s">
        <v>313</v>
      </c>
      <c r="M145" s="1" t="s">
        <v>27</v>
      </c>
      <c r="N145" s="5" t="s">
        <v>161</v>
      </c>
      <c r="O145" s="5" t="s">
        <v>162</v>
      </c>
      <c r="P145" s="5">
        <v>12</v>
      </c>
      <c r="Q145" s="5" t="s">
        <v>7</v>
      </c>
      <c r="R145" s="1" t="s">
        <v>7</v>
      </c>
      <c r="S145" s="1" t="s">
        <v>7</v>
      </c>
      <c r="T145" s="1">
        <v>1</v>
      </c>
      <c r="U145" s="14">
        <v>1</v>
      </c>
      <c r="V145" s="1">
        <v>10</v>
      </c>
      <c r="W145" s="1">
        <v>10</v>
      </c>
      <c r="X145" s="1">
        <f t="shared" si="13"/>
        <v>20</v>
      </c>
      <c r="Y145" s="7">
        <v>93.8</v>
      </c>
      <c r="Z145" s="7">
        <v>90.7</v>
      </c>
      <c r="AA145" s="7">
        <v>108</v>
      </c>
      <c r="AB145" s="7">
        <v>97</v>
      </c>
      <c r="AC145" s="7">
        <v>13.2</v>
      </c>
      <c r="AD145" s="7">
        <v>9.44</v>
      </c>
      <c r="AE145" s="7">
        <f t="shared" si="14"/>
        <v>11.475051198142864</v>
      </c>
      <c r="AF145" s="8">
        <f t="shared" si="15"/>
        <v>0.68845008737551872</v>
      </c>
      <c r="AG145" s="8">
        <f>AF145*(1-(3/((4*X145)-9)))*SQRT(1-(2*(U145-1)*0.233)/(X145-2))</f>
        <v>0.65936064706387709</v>
      </c>
      <c r="AH145" s="8">
        <f>((Y145-Z145)/AE145)*(1-(3/((4*X145)-9)))</f>
        <v>0.25873645644278653</v>
      </c>
      <c r="AI145" s="8">
        <f t="shared" si="16"/>
        <v>0.3131036538203299</v>
      </c>
      <c r="AJ145" s="8">
        <f>((AA145-Y145)/AC145)*(1-(3/((4*X145)-9)))</f>
        <v>1.0303030303030307</v>
      </c>
      <c r="AK145" s="8">
        <f>((AB145-Z145)/AD145)*(1-(3/((4*X145)-9)))</f>
        <v>0.63917402721413208</v>
      </c>
      <c r="AL145" s="8">
        <f>4*(1+(AG145^2)/8)/AM145</f>
        <v>11.645464696607283</v>
      </c>
      <c r="AM145" s="8">
        <f>((1/V145)*((V145-1)/(V145-3))*((((AJ145^2)/2)*(V145/(V145-1)))+1)+(1/W145)*((W145-1)/(W145-3))*((((AK145^2)/2)*(W145/(W145-1)))+1))*(1+(U145-1)*0.233)</f>
        <v>0.36214769795119572</v>
      </c>
      <c r="AN145" s="1" t="s">
        <v>404</v>
      </c>
    </row>
    <row r="146" spans="1:40" x14ac:dyDescent="0.2">
      <c r="A146" s="1">
        <v>145</v>
      </c>
      <c r="B146" s="1">
        <v>31</v>
      </c>
      <c r="C146" s="5" t="s">
        <v>159</v>
      </c>
      <c r="D146" s="1" t="s">
        <v>28</v>
      </c>
      <c r="E146" s="1" t="s">
        <v>480</v>
      </c>
      <c r="F146" s="5" t="s">
        <v>163</v>
      </c>
      <c r="G146" s="1" t="s">
        <v>213</v>
      </c>
      <c r="H146" s="1" t="s">
        <v>30</v>
      </c>
      <c r="I146" s="1" t="s">
        <v>217</v>
      </c>
      <c r="J146" s="5" t="s">
        <v>51</v>
      </c>
      <c r="K146" s="5" t="s">
        <v>494</v>
      </c>
      <c r="L146" s="1" t="s">
        <v>313</v>
      </c>
      <c r="M146" s="1" t="s">
        <v>27</v>
      </c>
      <c r="N146" s="5" t="s">
        <v>161</v>
      </c>
      <c r="O146" s="5" t="s">
        <v>162</v>
      </c>
      <c r="P146" s="5">
        <v>12</v>
      </c>
      <c r="Q146" s="5" t="s">
        <v>7</v>
      </c>
      <c r="R146" s="1" t="s">
        <v>7</v>
      </c>
      <c r="S146" s="1" t="s">
        <v>7</v>
      </c>
      <c r="T146" s="1">
        <v>1</v>
      </c>
      <c r="U146" s="14">
        <v>1</v>
      </c>
      <c r="V146" s="1">
        <v>10</v>
      </c>
      <c r="W146" s="1">
        <v>10</v>
      </c>
      <c r="X146" s="1">
        <f t="shared" si="13"/>
        <v>20</v>
      </c>
      <c r="Y146" s="7">
        <v>97.2</v>
      </c>
      <c r="Z146" s="7">
        <v>94.2</v>
      </c>
      <c r="AA146" s="7">
        <v>107</v>
      </c>
      <c r="AB146" s="7">
        <v>100.4</v>
      </c>
      <c r="AC146" s="7">
        <v>11.95</v>
      </c>
      <c r="AD146" s="7">
        <v>12.73</v>
      </c>
      <c r="AE146" s="7">
        <f t="shared" si="14"/>
        <v>12.346161346750657</v>
      </c>
      <c r="AF146" s="8">
        <f t="shared" si="15"/>
        <v>0.29158860789936669</v>
      </c>
      <c r="AG146" s="8">
        <f>AF146*(1-(3/((4*X146)-9)))*SQRT(1-(2*(U146-1)*0.233)/(X146-2))</f>
        <v>0.27926796249516811</v>
      </c>
      <c r="AH146" s="8">
        <f>((Y146-Z146)/AE146)*(1-(3/((4*X146)-9)))</f>
        <v>0.23272330207930714</v>
      </c>
      <c r="AI146" s="8">
        <f t="shared" si="16"/>
        <v>0.13829230220861324</v>
      </c>
      <c r="AJ146" s="8">
        <f>((AA146-Y146)/AC146)*(1-(3/((4*X146)-9)))</f>
        <v>0.78543225882491585</v>
      </c>
      <c r="AK146" s="8">
        <f>((AB146-Z146)/AD146)*(1-(3/((4*X146)-9)))</f>
        <v>0.46645940055098878</v>
      </c>
      <c r="AL146" s="8">
        <f>4*(1+(AG146^2)/8)/AM146</f>
        <v>12.75140028406646</v>
      </c>
      <c r="AM146" s="8">
        <f>((1/V146)*((V146-1)/(V146-3))*((((AJ146^2)/2)*(V146/(V146-1)))+1)+(1/W146)*((W146-1)/(W146-3))*((((AK146^2)/2)*(W146/(W146-1)))+1))*(1+(U146-1)*0.233)</f>
        <v>0.31674915754037125</v>
      </c>
      <c r="AN146" s="1" t="s">
        <v>404</v>
      </c>
    </row>
    <row r="147" spans="1:40" x14ac:dyDescent="0.2">
      <c r="A147" s="1">
        <v>146</v>
      </c>
      <c r="B147" s="1">
        <v>31</v>
      </c>
      <c r="C147" s="5" t="s">
        <v>159</v>
      </c>
      <c r="D147" s="1" t="s">
        <v>34</v>
      </c>
      <c r="E147" s="1" t="s">
        <v>480</v>
      </c>
      <c r="F147" s="5" t="s">
        <v>164</v>
      </c>
      <c r="G147" s="5" t="s">
        <v>7</v>
      </c>
      <c r="H147" s="1" t="s">
        <v>30</v>
      </c>
      <c r="I147" s="1" t="s">
        <v>217</v>
      </c>
      <c r="J147" s="5" t="s">
        <v>51</v>
      </c>
      <c r="K147" s="5" t="s">
        <v>494</v>
      </c>
      <c r="L147" s="1" t="s">
        <v>313</v>
      </c>
      <c r="M147" s="1" t="s">
        <v>27</v>
      </c>
      <c r="N147" s="5" t="s">
        <v>161</v>
      </c>
      <c r="O147" s="5" t="s">
        <v>162</v>
      </c>
      <c r="P147" s="5">
        <v>12</v>
      </c>
      <c r="Q147" s="5" t="s">
        <v>7</v>
      </c>
      <c r="R147" s="1" t="s">
        <v>7</v>
      </c>
      <c r="S147" s="1" t="s">
        <v>7</v>
      </c>
      <c r="T147" s="1">
        <v>1</v>
      </c>
      <c r="U147" s="14">
        <v>1</v>
      </c>
      <c r="V147" s="1">
        <v>10</v>
      </c>
      <c r="W147" s="1">
        <v>10</v>
      </c>
      <c r="X147" s="1">
        <f t="shared" si="13"/>
        <v>20</v>
      </c>
      <c r="Y147" s="7">
        <v>4.8</v>
      </c>
      <c r="Z147" s="7">
        <v>3.9</v>
      </c>
      <c r="AA147" s="7">
        <v>7.2</v>
      </c>
      <c r="AB147" s="7">
        <v>4.7</v>
      </c>
      <c r="AC147" s="7">
        <v>2.04</v>
      </c>
      <c r="AD147" s="7">
        <v>2.02</v>
      </c>
      <c r="AE147" s="7">
        <f t="shared" si="14"/>
        <v>2.030024630392449</v>
      </c>
      <c r="AF147" s="8">
        <f t="shared" si="15"/>
        <v>0.78816777690558582</v>
      </c>
      <c r="AG147" s="8">
        <f>AF147*(1-(3/((4*X147)-9)))*SQRT(1-(2*(U147-1)*0.233)/(X147-2))</f>
        <v>0.75486491309267378</v>
      </c>
      <c r="AH147" s="8">
        <f>((Y147-Z147)/AE147)*(1-(3/((4*X147)-9)))</f>
        <v>0.42461151361462895</v>
      </c>
      <c r="AI147" s="8">
        <f t="shared" si="16"/>
        <v>0.35311782683599174</v>
      </c>
      <c r="AJ147" s="8">
        <f>((AA147-Y147)/AC147)*(1-(3/((4*X147)-9)))</f>
        <v>1.126760563380282</v>
      </c>
      <c r="AK147" s="8">
        <f>((AB147-Z147)/AD147)*(1-(3/((4*X147)-9)))</f>
        <v>0.37930553618742169</v>
      </c>
      <c r="AL147" s="8">
        <f>4*(1+(AG147^2)/8)/AM147</f>
        <v>11.965533313593433</v>
      </c>
      <c r="AM147" s="8">
        <f>((1/V147)*((V147-1)/(V147-3))*((((AJ147^2)/2)*(V147/(V147-1)))+1)+(1/W147)*((W147-1)/(W147-3))*((((AK147^2)/2)*(W147/(W147-1)))+1))*(1+(U147-1)*0.233)</f>
        <v>0.35810443264081987</v>
      </c>
      <c r="AN147" s="1" t="s">
        <v>404</v>
      </c>
    </row>
    <row r="148" spans="1:40" x14ac:dyDescent="0.2">
      <c r="A148" s="1">
        <v>147</v>
      </c>
      <c r="B148" s="1">
        <v>31</v>
      </c>
      <c r="C148" s="5" t="s">
        <v>159</v>
      </c>
      <c r="D148" s="1" t="s">
        <v>476</v>
      </c>
      <c r="E148" s="1" t="s">
        <v>479</v>
      </c>
      <c r="F148" s="5" t="s">
        <v>394</v>
      </c>
      <c r="G148" s="1" t="s">
        <v>7</v>
      </c>
      <c r="H148" s="1" t="s">
        <v>30</v>
      </c>
      <c r="I148" s="1" t="s">
        <v>217</v>
      </c>
      <c r="J148" s="5" t="s">
        <v>51</v>
      </c>
      <c r="K148" s="5" t="s">
        <v>494</v>
      </c>
      <c r="L148" s="1" t="s">
        <v>313</v>
      </c>
      <c r="M148" s="1" t="s">
        <v>27</v>
      </c>
      <c r="N148" s="5" t="s">
        <v>161</v>
      </c>
      <c r="O148" s="5" t="s">
        <v>162</v>
      </c>
      <c r="P148" s="5">
        <v>12</v>
      </c>
      <c r="Q148" s="5" t="s">
        <v>7</v>
      </c>
      <c r="R148" s="1" t="s">
        <v>7</v>
      </c>
      <c r="S148" s="1" t="s">
        <v>7</v>
      </c>
      <c r="T148" s="1">
        <v>1</v>
      </c>
      <c r="U148" s="14">
        <v>1</v>
      </c>
      <c r="V148" s="1">
        <v>10</v>
      </c>
      <c r="W148" s="1">
        <v>10</v>
      </c>
      <c r="X148" s="1">
        <f t="shared" si="13"/>
        <v>20</v>
      </c>
      <c r="Y148" s="7">
        <v>5.9</v>
      </c>
      <c r="Z148" s="7">
        <v>5.9</v>
      </c>
      <c r="AA148" s="7">
        <v>11.8</v>
      </c>
      <c r="AB148" s="7">
        <v>8.6</v>
      </c>
      <c r="AC148" s="7">
        <v>4.04</v>
      </c>
      <c r="AD148" s="7">
        <v>2.2799999999999998</v>
      </c>
      <c r="AE148" s="7">
        <f t="shared" si="14"/>
        <v>3.2802438933713449</v>
      </c>
      <c r="AF148" s="8">
        <f t="shared" si="15"/>
        <v>0.97553721735950816</v>
      </c>
      <c r="AG148" s="8">
        <f>AF148*(1-(3/((4*X148)-9)))*SQRT(1-(2*(U148-1)*0.233)/(X148-2))</f>
        <v>0.93431733493586699</v>
      </c>
      <c r="AH148" s="8">
        <f>((Y148-Z148)/AE148)*(1-(3/((4*X148)-9)))</f>
        <v>0</v>
      </c>
      <c r="AI148" s="8">
        <f t="shared" si="16"/>
        <v>0.42325147360071136</v>
      </c>
      <c r="AJ148" s="8">
        <f>((AA148-Y148)/AC148)*(1-(3/((4*X148)-9)))</f>
        <v>1.398689164691117</v>
      </c>
      <c r="AK148" s="8">
        <f>((AB148-Z148)/AD148)*(1-(3/((4*X148)-9)))</f>
        <v>1.1341734618235728</v>
      </c>
      <c r="AL148" s="8">
        <f>4*(1+(AG148^2)/8)/AM148</f>
        <v>9.076945688677803</v>
      </c>
      <c r="AM148" s="8">
        <f>((1/V148)*((V148-1)/(V148-3))*((((AJ148^2)/2)*(V148/(V148-1)))+1)+(1/W148)*((W148-1)/(W148-3))*((((AK148^2)/2)*(W148/(W148-1)))+1))*(1+(U148-1)*0.233)</f>
        <v>0.48876291578065734</v>
      </c>
      <c r="AN148" s="1" t="s">
        <v>404</v>
      </c>
    </row>
    <row r="149" spans="1:40" x14ac:dyDescent="0.2">
      <c r="A149" s="1">
        <v>148</v>
      </c>
      <c r="B149" s="1">
        <v>31</v>
      </c>
      <c r="C149" s="5" t="s">
        <v>159</v>
      </c>
      <c r="D149" s="1" t="s">
        <v>26</v>
      </c>
      <c r="E149" s="1" t="s">
        <v>480</v>
      </c>
      <c r="F149" s="5" t="s">
        <v>237</v>
      </c>
      <c r="G149" s="1" t="s">
        <v>7</v>
      </c>
      <c r="H149" s="1" t="s">
        <v>30</v>
      </c>
      <c r="I149" s="1" t="s">
        <v>217</v>
      </c>
      <c r="J149" s="5" t="s">
        <v>51</v>
      </c>
      <c r="K149" s="5" t="s">
        <v>494</v>
      </c>
      <c r="L149" s="1" t="s">
        <v>313</v>
      </c>
      <c r="M149" s="1" t="s">
        <v>27</v>
      </c>
      <c r="N149" s="5" t="s">
        <v>161</v>
      </c>
      <c r="O149" s="5" t="s">
        <v>162</v>
      </c>
      <c r="P149" s="5">
        <v>12</v>
      </c>
      <c r="Q149" s="5" t="s">
        <v>7</v>
      </c>
      <c r="R149" s="1" t="s">
        <v>7</v>
      </c>
      <c r="S149" s="1" t="s">
        <v>7</v>
      </c>
      <c r="T149" s="1">
        <v>1</v>
      </c>
      <c r="U149" s="14">
        <v>1</v>
      </c>
      <c r="V149" s="1">
        <v>10</v>
      </c>
      <c r="W149" s="1">
        <v>10</v>
      </c>
      <c r="X149" s="1">
        <f t="shared" si="13"/>
        <v>20</v>
      </c>
      <c r="Y149" s="7">
        <v>4.6500000000000004</v>
      </c>
      <c r="Z149" s="7">
        <v>5.56</v>
      </c>
      <c r="AA149" s="7">
        <v>5.85</v>
      </c>
      <c r="AB149" s="7">
        <v>5.16</v>
      </c>
      <c r="AC149" s="7">
        <v>1.97</v>
      </c>
      <c r="AD149" s="7">
        <v>1.4</v>
      </c>
      <c r="AE149" s="7">
        <f t="shared" si="14"/>
        <v>1.7089324152815406</v>
      </c>
      <c r="AF149" s="8">
        <f t="shared" si="15"/>
        <v>0.93625703725469123</v>
      </c>
      <c r="AG149" s="8">
        <f>AF149*(1-(3/((4*X149)-9)))*SQRT(1-(2*(U149-1)*0.233)/(X149-2))</f>
        <v>0.89669688075097198</v>
      </c>
      <c r="AH149" s="8">
        <f>((Y149-Z149)/AE149)*(1-(3/((4*X149)-9)))</f>
        <v>-0.50999635092711526</v>
      </c>
      <c r="AI149" s="8">
        <f t="shared" si="16"/>
        <v>0.40911104845469332</v>
      </c>
      <c r="AJ149" s="8">
        <f>((AA149-Y149)/AC149)*(1-(3/((4*X149)-9)))</f>
        <v>0.58339887037963789</v>
      </c>
      <c r="AK149" s="8">
        <f>((AB149-Z149)/AD149)*(1-(3/((4*X149)-9)))</f>
        <v>-0.27364185110663952</v>
      </c>
      <c r="AL149" s="8">
        <f>4*(1+(AG149^2)/8)/AM149</f>
        <v>15.348658500500187</v>
      </c>
      <c r="AM149" s="8">
        <f>((1/V149)*((V149-1)/(V149-3))*((((AJ149^2)/2)*(V149/(V149-1)))+1)+(1/W149)*((W149-1)/(W149-3))*((((AK149^2)/2)*(W149/(W149-1)))+1))*(1+(U149-1)*0.233)</f>
        <v>0.28680243604552191</v>
      </c>
      <c r="AN149" s="1" t="s">
        <v>404</v>
      </c>
    </row>
    <row r="150" spans="1:40" x14ac:dyDescent="0.2">
      <c r="A150" s="1">
        <v>149</v>
      </c>
      <c r="B150" s="1">
        <v>31</v>
      </c>
      <c r="C150" s="5" t="s">
        <v>159</v>
      </c>
      <c r="D150" s="1" t="s">
        <v>26</v>
      </c>
      <c r="E150" s="1" t="s">
        <v>480</v>
      </c>
      <c r="F150" s="5" t="s">
        <v>238</v>
      </c>
      <c r="G150" s="1" t="s">
        <v>7</v>
      </c>
      <c r="H150" s="1" t="s">
        <v>30</v>
      </c>
      <c r="I150" s="1" t="s">
        <v>217</v>
      </c>
      <c r="J150" s="5" t="s">
        <v>51</v>
      </c>
      <c r="K150" s="5" t="s">
        <v>494</v>
      </c>
      <c r="L150" s="1" t="s">
        <v>313</v>
      </c>
      <c r="M150" s="1" t="s">
        <v>27</v>
      </c>
      <c r="N150" s="5" t="s">
        <v>161</v>
      </c>
      <c r="O150" s="5" t="s">
        <v>162</v>
      </c>
      <c r="P150" s="5">
        <v>12</v>
      </c>
      <c r="Q150" s="5" t="s">
        <v>7</v>
      </c>
      <c r="R150" s="1" t="s">
        <v>7</v>
      </c>
      <c r="S150" s="1" t="s">
        <v>7</v>
      </c>
      <c r="T150" s="1">
        <v>1</v>
      </c>
      <c r="U150" s="14">
        <v>1</v>
      </c>
      <c r="V150" s="1">
        <v>10</v>
      </c>
      <c r="W150" s="1">
        <v>10</v>
      </c>
      <c r="X150" s="1">
        <f t="shared" si="13"/>
        <v>20</v>
      </c>
      <c r="Y150" s="7">
        <v>5.23</v>
      </c>
      <c r="Z150" s="7">
        <v>5.64</v>
      </c>
      <c r="AA150" s="7">
        <v>5.49</v>
      </c>
      <c r="AB150" s="7">
        <v>5.61</v>
      </c>
      <c r="AC150" s="7">
        <v>1.89</v>
      </c>
      <c r="AD150" s="7">
        <v>1.42</v>
      </c>
      <c r="AE150" s="7">
        <f t="shared" si="14"/>
        <v>1.6716010289539787</v>
      </c>
      <c r="AF150" s="8">
        <f t="shared" si="15"/>
        <v>0.17348637322954366</v>
      </c>
      <c r="AG150" s="8">
        <f>AF150*(1-(3/((4*X150)-9)))*SQRT(1-(2*(U150-1)*0.233)/(X150-2))</f>
        <v>0.16615596309308409</v>
      </c>
      <c r="AH150" s="8">
        <f>((Y150-Z150)/AE150)*(1-(3/((4*X150)-9)))</f>
        <v>-0.23491015471780877</v>
      </c>
      <c r="AI150" s="8">
        <f t="shared" si="16"/>
        <v>8.2792757074611756E-2</v>
      </c>
      <c r="AJ150" s="8">
        <f>((AA150-Y150)/AC150)*(1-(3/((4*X150)-9)))</f>
        <v>0.13175348386615982</v>
      </c>
      <c r="AK150" s="8">
        <f>((AB150-Z150)/AD150)*(1-(3/((4*X150)-9)))</f>
        <v>-2.0234080539575053E-2</v>
      </c>
      <c r="AL150" s="8">
        <f>4*(1+(AG150^2)/8)/AM150</f>
        <v>15.53257379642997</v>
      </c>
      <c r="AM150" s="8">
        <f>((1/V150)*((V150-1)/(V150-3))*((((AJ150^2)/2)*(V150/(V150-1)))+1)+(1/W150)*((W150-1)/(W150-3))*((((AK150^2)/2)*(W150/(W150-1)))+1))*(1+(U150-1)*0.233)</f>
        <v>0.25841202846615374</v>
      </c>
      <c r="AN150" s="1" t="s">
        <v>404</v>
      </c>
    </row>
    <row r="151" spans="1:40" x14ac:dyDescent="0.2">
      <c r="A151" s="1">
        <v>150</v>
      </c>
      <c r="B151" s="1">
        <v>31</v>
      </c>
      <c r="C151" s="5" t="s">
        <v>159</v>
      </c>
      <c r="D151" s="1" t="s">
        <v>26</v>
      </c>
      <c r="E151" s="1" t="s">
        <v>480</v>
      </c>
      <c r="F151" s="5" t="s">
        <v>239</v>
      </c>
      <c r="G151" s="1" t="s">
        <v>7</v>
      </c>
      <c r="H151" s="1" t="s">
        <v>30</v>
      </c>
      <c r="I151" s="1" t="s">
        <v>217</v>
      </c>
      <c r="J151" s="5" t="s">
        <v>51</v>
      </c>
      <c r="K151" s="5" t="s">
        <v>494</v>
      </c>
      <c r="L151" s="1" t="s">
        <v>313</v>
      </c>
      <c r="M151" s="1" t="s">
        <v>27</v>
      </c>
      <c r="N151" s="5" t="s">
        <v>161</v>
      </c>
      <c r="O151" s="5" t="s">
        <v>162</v>
      </c>
      <c r="P151" s="5">
        <v>12</v>
      </c>
      <c r="Q151" s="5" t="s">
        <v>7</v>
      </c>
      <c r="R151" s="1" t="s">
        <v>7</v>
      </c>
      <c r="S151" s="1" t="s">
        <v>7</v>
      </c>
      <c r="T151" s="1">
        <v>1</v>
      </c>
      <c r="U151" s="14">
        <v>1</v>
      </c>
      <c r="V151" s="1">
        <v>10</v>
      </c>
      <c r="W151" s="1">
        <v>10</v>
      </c>
      <c r="X151" s="1">
        <f t="shared" si="13"/>
        <v>20</v>
      </c>
      <c r="Y151" s="7">
        <v>42.6</v>
      </c>
      <c r="Z151" s="7">
        <v>47.4</v>
      </c>
      <c r="AA151" s="7">
        <v>57.1</v>
      </c>
      <c r="AB151" s="7">
        <v>51.2</v>
      </c>
      <c r="AC151" s="7">
        <v>14.26</v>
      </c>
      <c r="AD151" s="7">
        <v>15.72</v>
      </c>
      <c r="AE151" s="7">
        <f t="shared" si="14"/>
        <v>15.007764657003387</v>
      </c>
      <c r="AF151" s="8">
        <f t="shared" si="15"/>
        <v>0.71296427179825417</v>
      </c>
      <c r="AG151" s="8">
        <f>AF151*(1-(3/((4*X151)-9)))*SQRT(1-(2*(U151-1)*0.233)/(X151-2))</f>
        <v>0.68283902087720116</v>
      </c>
      <c r="AH151" s="8">
        <f>((Y151-Z151)/AE151)*(1-(3/((4*X151)-9)))</f>
        <v>-0.30632030843089397</v>
      </c>
      <c r="AI151" s="8">
        <f t="shared" si="16"/>
        <v>0.32310664241231651</v>
      </c>
      <c r="AJ151" s="8">
        <f>((AA151-Y151)/AC151)*(1-(3/((4*X151)-9)))</f>
        <v>0.9738656341978944</v>
      </c>
      <c r="AK151" s="8">
        <f>((AB151-Z151)/AD151)*(1-(3/((4*X151)-9)))</f>
        <v>0.23151632440956196</v>
      </c>
      <c r="AL151" s="8">
        <f>4*(1+(AG151^2)/8)/AM151</f>
        <v>12.87781454898278</v>
      </c>
      <c r="AM151" s="8">
        <f>((1/V151)*((V151-1)/(V151-3))*((((AJ151^2)/2)*(V151/(V151-1)))+1)+(1/W151)*((W151-1)/(W151-3))*((((AK151^2)/2)*(W151/(W151-1)))+1))*(1+(U151-1)*0.233)</f>
        <v>0.3287152915671272</v>
      </c>
      <c r="AN151" s="1" t="s">
        <v>404</v>
      </c>
    </row>
    <row r="152" spans="1:40" x14ac:dyDescent="0.2">
      <c r="A152" s="1">
        <v>151</v>
      </c>
      <c r="B152" s="1">
        <v>31</v>
      </c>
      <c r="C152" s="5" t="s">
        <v>159</v>
      </c>
      <c r="D152" s="1" t="s">
        <v>26</v>
      </c>
      <c r="E152" s="1" t="s">
        <v>480</v>
      </c>
      <c r="F152" s="5" t="s">
        <v>240</v>
      </c>
      <c r="G152" s="1" t="s">
        <v>7</v>
      </c>
      <c r="H152" s="1" t="s">
        <v>30</v>
      </c>
      <c r="I152" s="1" t="s">
        <v>217</v>
      </c>
      <c r="J152" s="5" t="s">
        <v>51</v>
      </c>
      <c r="K152" s="5" t="s">
        <v>494</v>
      </c>
      <c r="L152" s="1" t="s">
        <v>313</v>
      </c>
      <c r="M152" s="1" t="s">
        <v>27</v>
      </c>
      <c r="N152" s="5" t="s">
        <v>161</v>
      </c>
      <c r="O152" s="5" t="s">
        <v>162</v>
      </c>
      <c r="P152" s="5">
        <v>12</v>
      </c>
      <c r="Q152" s="5" t="s">
        <v>7</v>
      </c>
      <c r="R152" s="1" t="s">
        <v>7</v>
      </c>
      <c r="S152" s="1" t="s">
        <v>7</v>
      </c>
      <c r="T152" s="1">
        <v>1</v>
      </c>
      <c r="U152" s="14">
        <v>1</v>
      </c>
      <c r="V152" s="1">
        <v>10</v>
      </c>
      <c r="W152" s="1">
        <v>10</v>
      </c>
      <c r="X152" s="1">
        <f t="shared" si="13"/>
        <v>20</v>
      </c>
      <c r="Y152" s="7">
        <v>43.6</v>
      </c>
      <c r="Z152" s="7">
        <v>50.3</v>
      </c>
      <c r="AA152" s="7">
        <v>51</v>
      </c>
      <c r="AB152" s="7">
        <v>52.44</v>
      </c>
      <c r="AC152" s="7">
        <v>16.79</v>
      </c>
      <c r="AD152" s="7">
        <v>18.940000000000001</v>
      </c>
      <c r="AE152" s="7">
        <f t="shared" si="14"/>
        <v>17.897314044291676</v>
      </c>
      <c r="AF152" s="8">
        <f t="shared" si="15"/>
        <v>0.29389884912242842</v>
      </c>
      <c r="AG152" s="8">
        <f>AF152*(1-(3/((4*X152)-9)))*SQRT(1-(2*(U152-1)*0.233)/(X152-2))</f>
        <v>0.28148058789190328</v>
      </c>
      <c r="AH152" s="8">
        <f>((Y152-Z152)/AE152)*(1-(3/((4*X152)-9)))</f>
        <v>-0.35853991233379306</v>
      </c>
      <c r="AI152" s="8">
        <f t="shared" si="16"/>
        <v>0.13936678533139821</v>
      </c>
      <c r="AJ152" s="8">
        <f>((AA152-Y152)/AC152)*(1-(3/((4*X152)-9)))</f>
        <v>0.42211577984883691</v>
      </c>
      <c r="AK152" s="8">
        <f>((AB152-Z152)/AD152)*(1-(3/((4*X152)-9)))</f>
        <v>0.10821422728557197</v>
      </c>
      <c r="AL152" s="8">
        <f>4*(1+(AG152^2)/8)/AM152</f>
        <v>14.922488159207335</v>
      </c>
      <c r="AM152" s="8">
        <f>((1/V152)*((V152-1)/(V152-3))*((((AJ152^2)/2)*(V152/(V152-1)))+1)+(1/W152)*((W152-1)/(W152-3))*((((AK152^2)/2)*(W152/(W152-1)))+1))*(1+(U152-1)*0.233)</f>
        <v>0.27070657504174328</v>
      </c>
      <c r="AN152" s="1" t="s">
        <v>404</v>
      </c>
    </row>
    <row r="153" spans="1:40" x14ac:dyDescent="0.2">
      <c r="A153" s="1">
        <v>152</v>
      </c>
      <c r="B153" s="1">
        <v>31</v>
      </c>
      <c r="C153" s="5" t="s">
        <v>159</v>
      </c>
      <c r="D153" s="1" t="s">
        <v>34</v>
      </c>
      <c r="E153" s="1" t="s">
        <v>480</v>
      </c>
      <c r="F153" s="5" t="s">
        <v>160</v>
      </c>
      <c r="G153" s="1" t="s">
        <v>213</v>
      </c>
      <c r="H153" s="1" t="s">
        <v>30</v>
      </c>
      <c r="I153" s="1" t="s">
        <v>217</v>
      </c>
      <c r="J153" s="5" t="s">
        <v>51</v>
      </c>
      <c r="K153" s="5" t="s">
        <v>494</v>
      </c>
      <c r="L153" s="1" t="s">
        <v>313</v>
      </c>
      <c r="M153" s="1" t="s">
        <v>27</v>
      </c>
      <c r="N153" s="5" t="s">
        <v>161</v>
      </c>
      <c r="O153" s="5" t="s">
        <v>162</v>
      </c>
      <c r="P153" s="5">
        <v>12</v>
      </c>
      <c r="Q153" s="5" t="s">
        <v>7</v>
      </c>
      <c r="R153" s="5" t="s">
        <v>213</v>
      </c>
      <c r="S153" s="5" t="s">
        <v>7</v>
      </c>
      <c r="T153" s="1">
        <v>1</v>
      </c>
      <c r="U153" s="14">
        <v>1</v>
      </c>
      <c r="V153" s="1">
        <v>9</v>
      </c>
      <c r="W153" s="1">
        <v>9</v>
      </c>
      <c r="X153" s="1">
        <f t="shared" si="13"/>
        <v>18</v>
      </c>
      <c r="Y153" s="7">
        <v>93.8</v>
      </c>
      <c r="Z153" s="7">
        <v>90.7</v>
      </c>
      <c r="AA153" s="7">
        <v>99.33</v>
      </c>
      <c r="AB153" s="7">
        <v>98</v>
      </c>
      <c r="AC153" s="7">
        <v>13.2</v>
      </c>
      <c r="AD153" s="7">
        <v>9.44</v>
      </c>
      <c r="AE153" s="7">
        <f t="shared" si="14"/>
        <v>11.475051198142864</v>
      </c>
      <c r="AF153" s="8">
        <f t="shared" si="15"/>
        <v>-0.15424767780438792</v>
      </c>
      <c r="AG153" s="8">
        <f>AF153*(1-(3/((4*X153)-9)))*SQRT(1-(2*(U153-1)*0.233)/(X153-2))</f>
        <v>-0.14690255028989324</v>
      </c>
      <c r="AH153" s="8">
        <f>((Y153-Z153)/AE153)*(1-(3/((4*X153)-9)))</f>
        <v>0.25728695248512384</v>
      </c>
      <c r="AI153" s="8">
        <f t="shared" si="16"/>
        <v>-7.3253935173650545E-2</v>
      </c>
      <c r="AJ153" s="8">
        <f>((AA153-Y153)/AC153)*(1-(3/((4*X153)-9)))</f>
        <v>0.39898989898989906</v>
      </c>
      <c r="AK153" s="8">
        <f>((AB153-Z153)/AD153)*(1-(3/((4*X153)-9)))</f>
        <v>0.73648103309120228</v>
      </c>
      <c r="AL153" s="8">
        <f>4*(1+(AG153^2)/8)/AM153</f>
        <v>11.305556632781235</v>
      </c>
      <c r="AM153" s="8">
        <f>((1/V153)*((V153-1)/(V153-3))*((((AJ153^2)/2)*(V153/(V153-1)))+1)+(1/W153)*((W153-1)/(W153-3))*((((AK153^2)/2)*(W153/(W153-1)))+1))*(1+(U153-1)*0.233)</f>
        <v>0.35476273392955082</v>
      </c>
      <c r="AN153" s="1" t="s">
        <v>405</v>
      </c>
    </row>
    <row r="154" spans="1:40" x14ac:dyDescent="0.2">
      <c r="A154" s="1">
        <v>153</v>
      </c>
      <c r="B154" s="1">
        <v>31</v>
      </c>
      <c r="C154" s="5" t="s">
        <v>159</v>
      </c>
      <c r="D154" s="1" t="s">
        <v>28</v>
      </c>
      <c r="E154" s="1" t="s">
        <v>480</v>
      </c>
      <c r="F154" s="5" t="s">
        <v>163</v>
      </c>
      <c r="G154" s="1" t="s">
        <v>213</v>
      </c>
      <c r="H154" s="1" t="s">
        <v>30</v>
      </c>
      <c r="I154" s="1" t="s">
        <v>217</v>
      </c>
      <c r="J154" s="5" t="s">
        <v>51</v>
      </c>
      <c r="K154" s="5" t="s">
        <v>494</v>
      </c>
      <c r="L154" s="1" t="s">
        <v>313</v>
      </c>
      <c r="M154" s="1" t="s">
        <v>27</v>
      </c>
      <c r="N154" s="5" t="s">
        <v>161</v>
      </c>
      <c r="O154" s="5" t="s">
        <v>162</v>
      </c>
      <c r="P154" s="5">
        <v>12</v>
      </c>
      <c r="Q154" s="5" t="s">
        <v>7</v>
      </c>
      <c r="R154" s="5" t="s">
        <v>213</v>
      </c>
      <c r="S154" s="5" t="s">
        <v>7</v>
      </c>
      <c r="T154" s="1">
        <v>1</v>
      </c>
      <c r="U154" s="14">
        <v>1</v>
      </c>
      <c r="V154" s="1">
        <v>9</v>
      </c>
      <c r="W154" s="1">
        <v>9</v>
      </c>
      <c r="X154" s="1">
        <f t="shared" si="13"/>
        <v>18</v>
      </c>
      <c r="Y154" s="7">
        <v>97.2</v>
      </c>
      <c r="Z154" s="7">
        <v>94.2</v>
      </c>
      <c r="AA154" s="7">
        <v>103.78</v>
      </c>
      <c r="AB154" s="7">
        <v>103.44</v>
      </c>
      <c r="AC154" s="7">
        <v>11.95</v>
      </c>
      <c r="AD154" s="7">
        <v>12.73</v>
      </c>
      <c r="AE154" s="7">
        <f t="shared" si="14"/>
        <v>12.346161346750657</v>
      </c>
      <c r="AF154" s="8">
        <f t="shared" si="15"/>
        <v>-0.215451582503421</v>
      </c>
      <c r="AG154" s="8">
        <f>AF154*(1-(3/((4*X154)-9)))*SQRT(1-(2*(U154-1)*0.233)/(X154-2))</f>
        <v>-0.20519198333659142</v>
      </c>
      <c r="AH154" s="8">
        <f>((Y154-Z154)/AE154)*(1-(3/((4*X154)-9)))</f>
        <v>0.23141953007886282</v>
      </c>
      <c r="AI154" s="8">
        <f t="shared" si="16"/>
        <v>-0.10206025780540787</v>
      </c>
      <c r="AJ154" s="8">
        <f>((AA154-Y154)/AC154)*(1-(3/((4*X154)-9)))</f>
        <v>0.52440725244072506</v>
      </c>
      <c r="AK154" s="8">
        <f>((AB154-Z154)/AD154)*(1-(3/((4*X154)-9)))</f>
        <v>0.69128043990573407</v>
      </c>
      <c r="AL154" s="8">
        <f>4*(1+(AG154^2)/8)/AM154</f>
        <v>11.199591083312528</v>
      </c>
      <c r="AM154" s="8">
        <f>((1/V154)*((V154-1)/(V154-3))*((((AJ154^2)/2)*(V154/(V154-1)))+1)+(1/W154)*((W154-1)/(W154-3))*((((AK154^2)/2)*(W154/(W154-1)))+1))*(1+(U154-1)*0.233)</f>
        <v>0.35903559738035418</v>
      </c>
      <c r="AN154" s="1" t="s">
        <v>405</v>
      </c>
    </row>
    <row r="155" spans="1:40" x14ac:dyDescent="0.2">
      <c r="A155" s="1">
        <v>154</v>
      </c>
      <c r="B155" s="1">
        <v>31</v>
      </c>
      <c r="C155" s="5" t="s">
        <v>159</v>
      </c>
      <c r="D155" s="1" t="s">
        <v>34</v>
      </c>
      <c r="E155" s="1" t="s">
        <v>480</v>
      </c>
      <c r="F155" s="5" t="s">
        <v>164</v>
      </c>
      <c r="G155" s="5" t="s">
        <v>7</v>
      </c>
      <c r="H155" s="1" t="s">
        <v>30</v>
      </c>
      <c r="I155" s="1" t="s">
        <v>217</v>
      </c>
      <c r="J155" s="5" t="s">
        <v>51</v>
      </c>
      <c r="K155" s="5" t="s">
        <v>494</v>
      </c>
      <c r="L155" s="1" t="s">
        <v>313</v>
      </c>
      <c r="M155" s="1" t="s">
        <v>27</v>
      </c>
      <c r="N155" s="5" t="s">
        <v>161</v>
      </c>
      <c r="O155" s="5" t="s">
        <v>162</v>
      </c>
      <c r="P155" s="5">
        <v>12</v>
      </c>
      <c r="Q155" s="5" t="s">
        <v>7</v>
      </c>
      <c r="R155" s="5" t="s">
        <v>213</v>
      </c>
      <c r="S155" s="5" t="s">
        <v>7</v>
      </c>
      <c r="T155" s="1">
        <v>1</v>
      </c>
      <c r="U155" s="14">
        <v>1</v>
      </c>
      <c r="V155" s="1">
        <v>9</v>
      </c>
      <c r="W155" s="1">
        <v>9</v>
      </c>
      <c r="X155" s="1">
        <f t="shared" si="13"/>
        <v>18</v>
      </c>
      <c r="Y155" s="7">
        <v>4.8</v>
      </c>
      <c r="Z155" s="7">
        <v>3.9</v>
      </c>
      <c r="AA155" s="7">
        <v>8.2200000000000006</v>
      </c>
      <c r="AB155" s="7">
        <v>6.78</v>
      </c>
      <c r="AC155" s="7">
        <v>2.04</v>
      </c>
      <c r="AD155" s="7">
        <v>2.02</v>
      </c>
      <c r="AE155" s="7">
        <f t="shared" si="14"/>
        <v>2.0300246303924494</v>
      </c>
      <c r="AF155" s="8">
        <f t="shared" si="15"/>
        <v>0.26600662470563541</v>
      </c>
      <c r="AG155" s="8">
        <f>AF155*(1-(3/((4*X155)-9)))*SQRT(1-(2*(U155-1)*0.233)/(X155-2))</f>
        <v>0.25333964257679559</v>
      </c>
      <c r="AH155" s="8">
        <f>((Y155-Z155)/AE155)*(1-(3/((4*X155)-9)))</f>
        <v>0.42223273762799224</v>
      </c>
      <c r="AI155" s="8">
        <f t="shared" si="16"/>
        <v>0.12566566513556138</v>
      </c>
      <c r="AJ155" s="8">
        <f>((AA155-Y155)/AC155)*(1-(3/((4*X155)-9)))</f>
        <v>1.596638655462185</v>
      </c>
      <c r="AK155" s="8">
        <f>((AB155-Z155)/AD155)*(1-(3/((4*X155)-9)))</f>
        <v>1.3578500707213579</v>
      </c>
      <c r="AL155" s="8">
        <f>4*(1+(AG155^2)/8)/AM155</f>
        <v>6.0872712801774753</v>
      </c>
      <c r="AM155" s="8">
        <f>((1/V155)*((V155-1)/(V155-3))*((((AJ155^2)/2)*(V155/(V155-1)))+1)+(1/W155)*((W155-1)/(W155-3))*((((AK155^2)/2)*(W155/(W155-1)))+1))*(1+(U155-1)*0.233)</f>
        <v>0.66238061385247038</v>
      </c>
      <c r="AN155" s="1" t="s">
        <v>405</v>
      </c>
    </row>
    <row r="156" spans="1:40" x14ac:dyDescent="0.2">
      <c r="A156" s="1">
        <v>155</v>
      </c>
      <c r="B156" s="1">
        <v>31</v>
      </c>
      <c r="C156" s="5" t="s">
        <v>159</v>
      </c>
      <c r="D156" s="1" t="s">
        <v>476</v>
      </c>
      <c r="E156" s="1" t="s">
        <v>479</v>
      </c>
      <c r="F156" s="5" t="s">
        <v>394</v>
      </c>
      <c r="G156" s="1" t="s">
        <v>7</v>
      </c>
      <c r="H156" s="1" t="s">
        <v>30</v>
      </c>
      <c r="I156" s="1" t="s">
        <v>217</v>
      </c>
      <c r="J156" s="5" t="s">
        <v>51</v>
      </c>
      <c r="K156" s="5" t="s">
        <v>494</v>
      </c>
      <c r="L156" s="1" t="s">
        <v>313</v>
      </c>
      <c r="M156" s="1" t="s">
        <v>27</v>
      </c>
      <c r="N156" s="5" t="s">
        <v>161</v>
      </c>
      <c r="O156" s="5" t="s">
        <v>162</v>
      </c>
      <c r="P156" s="5">
        <v>12</v>
      </c>
      <c r="Q156" s="5" t="s">
        <v>7</v>
      </c>
      <c r="R156" s="5" t="s">
        <v>213</v>
      </c>
      <c r="S156" s="5" t="s">
        <v>7</v>
      </c>
      <c r="T156" s="1">
        <v>1</v>
      </c>
      <c r="U156" s="14">
        <v>1</v>
      </c>
      <c r="V156" s="1">
        <v>9</v>
      </c>
      <c r="W156" s="1">
        <v>9</v>
      </c>
      <c r="X156" s="1">
        <f t="shared" si="13"/>
        <v>18</v>
      </c>
      <c r="Y156" s="7">
        <v>5.9</v>
      </c>
      <c r="Z156" s="7">
        <v>5.9</v>
      </c>
      <c r="AA156" s="7">
        <v>12.6</v>
      </c>
      <c r="AB156" s="7">
        <v>14.56</v>
      </c>
      <c r="AC156" s="7">
        <v>4.04</v>
      </c>
      <c r="AD156" s="7">
        <v>2.2799999999999998</v>
      </c>
      <c r="AE156" s="7">
        <f t="shared" si="14"/>
        <v>3.2802438933713449</v>
      </c>
      <c r="AF156" s="8">
        <f t="shared" si="15"/>
        <v>-0.59751654563269885</v>
      </c>
      <c r="AG156" s="8">
        <f>AF156*(1-(3/((4*X156)-9)))*SQRT(1-(2*(U156-1)*0.233)/(X156-2))</f>
        <v>-0.56906337679304653</v>
      </c>
      <c r="AH156" s="8">
        <f>((Y156-Z156)/AE156)*(1-(3/((4*X156)-9)))</f>
        <v>0</v>
      </c>
      <c r="AI156" s="8">
        <f t="shared" si="16"/>
        <v>-0.27366935861521036</v>
      </c>
      <c r="AJ156" s="8">
        <f>((AA156-Y156)/AC156)*(1-(3/((4*X156)-9)))</f>
        <v>1.5794436586515792</v>
      </c>
      <c r="AK156" s="8">
        <f>((AB156-Z156)/AD156)*(1-(3/((4*X156)-9)))</f>
        <v>3.6173767752715125</v>
      </c>
      <c r="AL156" s="8">
        <f>4*(1+(AG156^2)/8)/AM156</f>
        <v>2.6099503531679731</v>
      </c>
      <c r="AM156" s="8">
        <f>((1/V156)*((V156-1)/(V156-3))*((((AJ156^2)/2)*(V156/(V156-1)))+1)+(1/W156)*((W156-1)/(W156-3))*((((AK156^2)/2)*(W156/(W156-1)))+1))*(1+(U156-1)*0.233)</f>
        <v>1.5946343800569975</v>
      </c>
      <c r="AN156" s="1" t="s">
        <v>405</v>
      </c>
    </row>
    <row r="157" spans="1:40" x14ac:dyDescent="0.2">
      <c r="A157" s="1">
        <v>156</v>
      </c>
      <c r="B157" s="1">
        <v>31</v>
      </c>
      <c r="C157" s="5" t="s">
        <v>159</v>
      </c>
      <c r="D157" s="1" t="s">
        <v>26</v>
      </c>
      <c r="E157" s="1" t="s">
        <v>480</v>
      </c>
      <c r="F157" s="5" t="s">
        <v>237</v>
      </c>
      <c r="G157" s="1" t="s">
        <v>7</v>
      </c>
      <c r="H157" s="1" t="s">
        <v>30</v>
      </c>
      <c r="I157" s="1" t="s">
        <v>217</v>
      </c>
      <c r="J157" s="5" t="s">
        <v>51</v>
      </c>
      <c r="K157" s="5" t="s">
        <v>494</v>
      </c>
      <c r="L157" s="1" t="s">
        <v>313</v>
      </c>
      <c r="M157" s="1" t="s">
        <v>27</v>
      </c>
      <c r="N157" s="5" t="s">
        <v>161</v>
      </c>
      <c r="O157" s="5" t="s">
        <v>162</v>
      </c>
      <c r="P157" s="5">
        <v>12</v>
      </c>
      <c r="Q157" s="5" t="s">
        <v>7</v>
      </c>
      <c r="R157" s="5" t="s">
        <v>213</v>
      </c>
      <c r="S157" s="5" t="s">
        <v>7</v>
      </c>
      <c r="T157" s="1">
        <v>1</v>
      </c>
      <c r="U157" s="14">
        <v>1</v>
      </c>
      <c r="V157" s="1">
        <v>9</v>
      </c>
      <c r="W157" s="1">
        <v>9</v>
      </c>
      <c r="X157" s="1">
        <f t="shared" si="13"/>
        <v>18</v>
      </c>
      <c r="Y157" s="7">
        <v>4.6500000000000004</v>
      </c>
      <c r="Z157" s="7">
        <v>5.56</v>
      </c>
      <c r="AA157" s="7">
        <v>7.33</v>
      </c>
      <c r="AB157" s="7">
        <v>6.68</v>
      </c>
      <c r="AC157" s="7">
        <v>1.97</v>
      </c>
      <c r="AD157" s="7">
        <v>1.4</v>
      </c>
      <c r="AE157" s="7">
        <f t="shared" si="14"/>
        <v>1.7089324152815406</v>
      </c>
      <c r="AF157" s="8">
        <f t="shared" si="15"/>
        <v>0.91285061132332435</v>
      </c>
      <c r="AG157" s="8">
        <f>AF157*(1-(3/((4*X157)-9)))*SQRT(1-(2*(U157-1)*0.233)/(X157-2))</f>
        <v>0.8693815345936422</v>
      </c>
      <c r="AH157" s="8">
        <f>((Y157-Z157)/AE157)*(1-(3/((4*X157)-9)))</f>
        <v>-0.50713922851295767</v>
      </c>
      <c r="AI157" s="8">
        <f t="shared" si="16"/>
        <v>0.39865527315103488</v>
      </c>
      <c r="AJ157" s="8">
        <f>((AA157-Y157)/AC157)*(1-(3/((4*X157)-9)))</f>
        <v>1.2956248489243412</v>
      </c>
      <c r="AK157" s="8">
        <f>((AB157-Z157)/AD157)*(1-(3/((4*X157)-9)))</f>
        <v>0.76190476190476197</v>
      </c>
      <c r="AL157" s="8">
        <f>4*(1+(AG157^2)/8)/AM157</f>
        <v>9.0348533959849515</v>
      </c>
      <c r="AM157" s="8">
        <f>((1/V157)*((V157-1)/(V157-3))*((((AJ157^2)/2)*(V157/(V157-1)))+1)+(1/W157)*((W157-1)/(W157-3))*((((AK157^2)/2)*(W157/(W157-1)))+1))*(1+(U157-1)*0.233)</f>
        <v>0.48455818090991076</v>
      </c>
      <c r="AN157" s="1" t="s">
        <v>405</v>
      </c>
    </row>
    <row r="158" spans="1:40" x14ac:dyDescent="0.2">
      <c r="A158" s="1">
        <v>157</v>
      </c>
      <c r="B158" s="1">
        <v>31</v>
      </c>
      <c r="C158" s="5" t="s">
        <v>159</v>
      </c>
      <c r="D158" s="1" t="s">
        <v>26</v>
      </c>
      <c r="E158" s="1" t="s">
        <v>480</v>
      </c>
      <c r="F158" s="5" t="s">
        <v>238</v>
      </c>
      <c r="G158" s="1" t="s">
        <v>7</v>
      </c>
      <c r="H158" s="1" t="s">
        <v>30</v>
      </c>
      <c r="I158" s="1" t="s">
        <v>217</v>
      </c>
      <c r="J158" s="5" t="s">
        <v>51</v>
      </c>
      <c r="K158" s="5" t="s">
        <v>494</v>
      </c>
      <c r="L158" s="1" t="s">
        <v>313</v>
      </c>
      <c r="M158" s="1" t="s">
        <v>27</v>
      </c>
      <c r="N158" s="5" t="s">
        <v>161</v>
      </c>
      <c r="O158" s="5" t="s">
        <v>162</v>
      </c>
      <c r="P158" s="5">
        <v>12</v>
      </c>
      <c r="Q158" s="5" t="s">
        <v>7</v>
      </c>
      <c r="R158" s="5" t="s">
        <v>213</v>
      </c>
      <c r="S158" s="5" t="s">
        <v>7</v>
      </c>
      <c r="T158" s="1">
        <v>1</v>
      </c>
      <c r="U158" s="14">
        <v>1</v>
      </c>
      <c r="V158" s="1">
        <v>9</v>
      </c>
      <c r="W158" s="1">
        <v>9</v>
      </c>
      <c r="X158" s="1">
        <f t="shared" si="13"/>
        <v>18</v>
      </c>
      <c r="Y158" s="7">
        <v>5.23</v>
      </c>
      <c r="Z158" s="7">
        <v>5.64</v>
      </c>
      <c r="AA158" s="7">
        <v>6.95</v>
      </c>
      <c r="AB158" s="7">
        <v>6.89</v>
      </c>
      <c r="AC158" s="7">
        <v>1.89</v>
      </c>
      <c r="AD158" s="7">
        <v>1.42</v>
      </c>
      <c r="AE158" s="7">
        <f t="shared" si="14"/>
        <v>1.6716010289539787</v>
      </c>
      <c r="AF158" s="8">
        <f t="shared" si="15"/>
        <v>0.28116757040650248</v>
      </c>
      <c r="AG158" s="8">
        <f>AF158*(1-(3/((4*X158)-9)))*SQRT(1-(2*(U158-1)*0.233)/(X158-2))</f>
        <v>0.26777863848238331</v>
      </c>
      <c r="AH158" s="8">
        <f>((Y158-Z158)/AE158)*(1-(3/((4*X158)-9)))</f>
        <v>-0.23359413144207872</v>
      </c>
      <c r="AI158" s="8">
        <f t="shared" si="16"/>
        <v>0.13270514324704583</v>
      </c>
      <c r="AJ158" s="8">
        <f>((AA158-Y158)/AC158)*(1-(3/((4*X158)-9)))</f>
        <v>0.86671705719324754</v>
      </c>
      <c r="AK158" s="8">
        <f>((AB158-Z158)/AD158)*(1-(3/((4*X158)-9)))</f>
        <v>0.83836351441985246</v>
      </c>
      <c r="AL158" s="8">
        <f>4*(1+(AG158^2)/8)/AM158</f>
        <v>9.6674706370757129</v>
      </c>
      <c r="AM158" s="8">
        <f>((1/V158)*((V158-1)/(V158-3))*((((AJ158^2)/2)*(V158/(V158-1)))+1)+(1/W158)*((W158-1)/(W158-3))*((((AK158^2)/2)*(W158/(W158-1)))+1))*(1+(U158-1)*0.233)</f>
        <v>0.41746728292464036</v>
      </c>
      <c r="AN158" s="1" t="s">
        <v>405</v>
      </c>
    </row>
    <row r="159" spans="1:40" x14ac:dyDescent="0.2">
      <c r="A159" s="1">
        <v>158</v>
      </c>
      <c r="B159" s="1">
        <v>31</v>
      </c>
      <c r="C159" s="5" t="s">
        <v>159</v>
      </c>
      <c r="D159" s="1" t="s">
        <v>26</v>
      </c>
      <c r="E159" s="1" t="s">
        <v>480</v>
      </c>
      <c r="F159" s="5" t="s">
        <v>239</v>
      </c>
      <c r="G159" s="1" t="s">
        <v>7</v>
      </c>
      <c r="H159" s="1" t="s">
        <v>30</v>
      </c>
      <c r="I159" s="1" t="s">
        <v>217</v>
      </c>
      <c r="J159" s="5" t="s">
        <v>51</v>
      </c>
      <c r="K159" s="5" t="s">
        <v>494</v>
      </c>
      <c r="L159" s="1" t="s">
        <v>313</v>
      </c>
      <c r="M159" s="1" t="s">
        <v>27</v>
      </c>
      <c r="N159" s="5" t="s">
        <v>161</v>
      </c>
      <c r="O159" s="5" t="s">
        <v>162</v>
      </c>
      <c r="P159" s="5">
        <v>12</v>
      </c>
      <c r="Q159" s="5" t="s">
        <v>7</v>
      </c>
      <c r="R159" s="5" t="s">
        <v>213</v>
      </c>
      <c r="S159" s="5" t="s">
        <v>7</v>
      </c>
      <c r="T159" s="1">
        <v>1</v>
      </c>
      <c r="U159" s="14">
        <v>1</v>
      </c>
      <c r="V159" s="1">
        <v>9</v>
      </c>
      <c r="W159" s="1">
        <v>9</v>
      </c>
      <c r="X159" s="1">
        <f t="shared" si="13"/>
        <v>18</v>
      </c>
      <c r="Y159" s="7">
        <v>42.6</v>
      </c>
      <c r="Z159" s="7">
        <v>47.4</v>
      </c>
      <c r="AA159" s="7">
        <v>60.55</v>
      </c>
      <c r="AB159" s="7">
        <v>62.22</v>
      </c>
      <c r="AC159" s="7">
        <v>14.26</v>
      </c>
      <c r="AD159" s="7">
        <v>15.72</v>
      </c>
      <c r="AE159" s="7">
        <f t="shared" si="14"/>
        <v>15.007764657003387</v>
      </c>
      <c r="AF159" s="8">
        <f t="shared" si="15"/>
        <v>0.20855870754472275</v>
      </c>
      <c r="AG159" s="8">
        <f>AF159*(1-(3/((4*X159)-9)))*SQRT(1-(2*(U159-1)*0.233)/(X159-2))</f>
        <v>0.19862734051878356</v>
      </c>
      <c r="AH159" s="8">
        <f>((Y159-Z159)/AE159)*(1-(3/((4*X159)-9)))</f>
        <v>-0.30460422827161721</v>
      </c>
      <c r="AI159" s="8">
        <f t="shared" si="16"/>
        <v>9.8827488252922507E-2</v>
      </c>
      <c r="AJ159" s="8">
        <f>((AA159-Y159)/AC159)*(1-(3/((4*X159)-9)))</f>
        <v>1.1988245508582112</v>
      </c>
      <c r="AK159" s="8">
        <f>((AB159-Z159)/AD159)*(1-(3/((4*X159)-9)))</f>
        <v>0.89785532533624124</v>
      </c>
      <c r="AL159" s="8">
        <f>4*(1+(AG159^2)/8)/AM159</f>
        <v>8.318281556436995</v>
      </c>
      <c r="AM159" s="8">
        <f>((1/V159)*((V159-1)/(V159-3))*((((AJ159^2)/2)*(V159/(V159-1)))+1)+(1/W159)*((W159-1)/(W159-3))*((((AK159^2)/2)*(W159/(W159-1)))+1))*(1+(U159-1)*0.233)</f>
        <v>0.48324000371088288</v>
      </c>
      <c r="AN159" s="1" t="s">
        <v>405</v>
      </c>
    </row>
    <row r="160" spans="1:40" x14ac:dyDescent="0.2">
      <c r="A160" s="1">
        <v>159</v>
      </c>
      <c r="B160" s="1">
        <v>31</v>
      </c>
      <c r="C160" s="5" t="s">
        <v>159</v>
      </c>
      <c r="D160" s="1" t="s">
        <v>26</v>
      </c>
      <c r="E160" s="1" t="s">
        <v>480</v>
      </c>
      <c r="F160" s="5" t="s">
        <v>240</v>
      </c>
      <c r="G160" s="1" t="s">
        <v>7</v>
      </c>
      <c r="H160" s="1" t="s">
        <v>30</v>
      </c>
      <c r="I160" s="1" t="s">
        <v>217</v>
      </c>
      <c r="J160" s="5" t="s">
        <v>51</v>
      </c>
      <c r="K160" s="5" t="s">
        <v>494</v>
      </c>
      <c r="L160" s="1" t="s">
        <v>313</v>
      </c>
      <c r="M160" s="1" t="s">
        <v>27</v>
      </c>
      <c r="N160" s="5" t="s">
        <v>161</v>
      </c>
      <c r="O160" s="5" t="s">
        <v>162</v>
      </c>
      <c r="P160" s="5">
        <v>12</v>
      </c>
      <c r="Q160" s="5" t="s">
        <v>7</v>
      </c>
      <c r="R160" s="5" t="s">
        <v>213</v>
      </c>
      <c r="S160" s="5" t="s">
        <v>7</v>
      </c>
      <c r="T160" s="1">
        <v>1</v>
      </c>
      <c r="U160" s="14">
        <v>1</v>
      </c>
      <c r="V160" s="1">
        <v>9</v>
      </c>
      <c r="W160" s="1">
        <v>9</v>
      </c>
      <c r="X160" s="1">
        <f t="shared" si="13"/>
        <v>18</v>
      </c>
      <c r="Y160" s="7">
        <v>43.6</v>
      </c>
      <c r="Z160" s="7">
        <v>50.3</v>
      </c>
      <c r="AA160" s="7">
        <v>63.55</v>
      </c>
      <c r="AB160" s="7">
        <v>64.78</v>
      </c>
      <c r="AC160" s="7">
        <v>16.79</v>
      </c>
      <c r="AD160" s="7">
        <v>18.940000000000001</v>
      </c>
      <c r="AE160" s="7">
        <f t="shared" si="14"/>
        <v>17.897314044291676</v>
      </c>
      <c r="AF160" s="8">
        <f t="shared" si="15"/>
        <v>0.30563245336495848</v>
      </c>
      <c r="AG160" s="8">
        <f>AF160*(1-(3/((4*X160)-9)))*SQRT(1-(2*(U160-1)*0.233)/(X160-2))</f>
        <v>0.29107852701424614</v>
      </c>
      <c r="AH160" s="8">
        <f>((Y160-Z160)/AE160)*(1-(3/((4*X160)-9)))</f>
        <v>-0.35653128537393985</v>
      </c>
      <c r="AI160" s="8">
        <f t="shared" si="16"/>
        <v>0.14402194309598582</v>
      </c>
      <c r="AJ160" s="8">
        <f>((AA160-Y160)/AC160)*(1-(3/((4*X160)-9)))</f>
        <v>1.1316259678379985</v>
      </c>
      <c r="AK160" s="8">
        <f>((AB160-Z160)/AD160)*(1-(3/((4*X160)-9)))</f>
        <v>0.72811384321416006</v>
      </c>
      <c r="AL160" s="8">
        <f>4*(1+(AG160^2)/8)/AM160</f>
        <v>9.0394717105022888</v>
      </c>
      <c r="AM160" s="8">
        <f>((1/V160)*((V160-1)/(V160-3))*((((AJ160^2)/2)*(V160/(V160-1)))+1)+(1/W160)*((W160-1)/(W160-3))*((((AK160^2)/2)*(W160/(W160-1)))+1))*(1+(U160-1)*0.233)</f>
        <v>0.44719022127674468</v>
      </c>
      <c r="AN160" s="1" t="s">
        <v>405</v>
      </c>
    </row>
    <row r="161" spans="1:40" x14ac:dyDescent="0.2">
      <c r="A161" s="1">
        <v>160</v>
      </c>
      <c r="B161" s="1">
        <v>32</v>
      </c>
      <c r="C161" s="5" t="s">
        <v>165</v>
      </c>
      <c r="D161" s="1" t="s">
        <v>476</v>
      </c>
      <c r="E161" s="1" t="s">
        <v>479</v>
      </c>
      <c r="F161" s="5" t="s">
        <v>269</v>
      </c>
      <c r="G161" s="1" t="s">
        <v>7</v>
      </c>
      <c r="H161" s="1" t="s">
        <v>30</v>
      </c>
      <c r="I161" s="1" t="s">
        <v>63</v>
      </c>
      <c r="J161" s="5" t="s">
        <v>166</v>
      </c>
      <c r="K161" s="5" t="s">
        <v>235</v>
      </c>
      <c r="L161" s="1" t="s">
        <v>23</v>
      </c>
      <c r="M161" s="1" t="s">
        <v>27</v>
      </c>
      <c r="N161" s="5" t="s">
        <v>366</v>
      </c>
      <c r="O161" s="5" t="s">
        <v>167</v>
      </c>
      <c r="P161" s="5">
        <v>8</v>
      </c>
      <c r="Q161" s="5" t="s">
        <v>7</v>
      </c>
      <c r="R161" s="1" t="s">
        <v>7</v>
      </c>
      <c r="S161" s="1" t="s">
        <v>7</v>
      </c>
      <c r="T161" s="1">
        <v>1</v>
      </c>
      <c r="U161" s="14">
        <v>1</v>
      </c>
      <c r="V161" s="1">
        <v>35</v>
      </c>
      <c r="W161" s="1">
        <v>34</v>
      </c>
      <c r="X161" s="1">
        <f t="shared" si="13"/>
        <v>69</v>
      </c>
      <c r="Y161" s="7">
        <v>28.75</v>
      </c>
      <c r="Z161" s="7">
        <v>34.007399999999997</v>
      </c>
      <c r="AA161" s="7">
        <v>55.89</v>
      </c>
      <c r="AB161" s="7">
        <v>83.64</v>
      </c>
      <c r="AC161" s="7">
        <v>30.32</v>
      </c>
      <c r="AD161" s="7">
        <v>33.29</v>
      </c>
      <c r="AE161" s="7">
        <f t="shared" si="14"/>
        <v>31.817501262153886</v>
      </c>
      <c r="AF161" s="8">
        <f t="shared" si="15"/>
        <v>-0.7069254060737441</v>
      </c>
      <c r="AG161" s="8">
        <f>AF161*(1-(3/((4*X161)-9)))*SQRT(1-(2*(U161-1)*0.233)/(X161-2))</f>
        <v>-0.6989824239830279</v>
      </c>
      <c r="AH161" s="8">
        <f>((Y161-Z161)/AE161)*(1-(3/((4*X161)-9)))</f>
        <v>-0.16337952019101254</v>
      </c>
      <c r="AI161" s="8">
        <f t="shared" si="16"/>
        <v>-0.32992250663113859</v>
      </c>
      <c r="AJ161" s="8">
        <f>((AA161-Y161)/AC161)*(1-(3/((4*X161)-9)))</f>
        <v>0.88506121964958051</v>
      </c>
      <c r="AK161" s="8">
        <f>((AB161-Z161)/AD161)*(1-(3/((4*X161)-9)))</f>
        <v>1.4741643237332129</v>
      </c>
      <c r="AL161" s="8">
        <f>4*(1+(AG161^2)/8)/AM161</f>
        <v>38.953791216421457</v>
      </c>
      <c r="AM161" s="8">
        <f>((1/V161)*((V161-1)/(V161-3))*((((AJ161^2)/2)*(V161/(V161-1)))+1)+(1/W161)*((W161-1)/(W161-3))*((((AK161^2)/2)*(W161/(W161-1)))+1))*(1+(U161-1)*0.233)</f>
        <v>0.1089569996136695</v>
      </c>
      <c r="AN161" s="1" t="s">
        <v>171</v>
      </c>
    </row>
    <row r="162" spans="1:40" x14ac:dyDescent="0.2">
      <c r="A162" s="1">
        <v>161</v>
      </c>
      <c r="B162" s="1">
        <v>32</v>
      </c>
      <c r="C162" s="5" t="s">
        <v>165</v>
      </c>
      <c r="D162" s="5" t="s">
        <v>126</v>
      </c>
      <c r="E162" s="5" t="s">
        <v>479</v>
      </c>
      <c r="F162" s="5" t="s">
        <v>270</v>
      </c>
      <c r="G162" s="1" t="s">
        <v>7</v>
      </c>
      <c r="H162" s="1" t="s">
        <v>30</v>
      </c>
      <c r="I162" s="1" t="s">
        <v>63</v>
      </c>
      <c r="J162" s="5" t="s">
        <v>166</v>
      </c>
      <c r="K162" s="5" t="s">
        <v>235</v>
      </c>
      <c r="L162" s="1" t="s">
        <v>23</v>
      </c>
      <c r="M162" s="1" t="s">
        <v>27</v>
      </c>
      <c r="N162" s="5" t="s">
        <v>366</v>
      </c>
      <c r="O162" s="5" t="s">
        <v>167</v>
      </c>
      <c r="P162" s="5">
        <v>8</v>
      </c>
      <c r="Q162" s="5" t="s">
        <v>7</v>
      </c>
      <c r="R162" s="1" t="s">
        <v>7</v>
      </c>
      <c r="S162" s="1" t="s">
        <v>7</v>
      </c>
      <c r="T162" s="1">
        <v>1</v>
      </c>
      <c r="U162" s="14">
        <v>1</v>
      </c>
      <c r="V162" s="1">
        <v>35</v>
      </c>
      <c r="W162" s="1">
        <v>34</v>
      </c>
      <c r="X162" s="1">
        <f t="shared" si="13"/>
        <v>69</v>
      </c>
      <c r="Y162" s="7">
        <v>45.63</v>
      </c>
      <c r="Z162" s="7">
        <v>43.38</v>
      </c>
      <c r="AA162" s="7">
        <v>64.02</v>
      </c>
      <c r="AB162" s="7">
        <v>79.14</v>
      </c>
      <c r="AC162" s="7">
        <v>27.6</v>
      </c>
      <c r="AD162" s="7">
        <v>31.46</v>
      </c>
      <c r="AE162" s="7">
        <f t="shared" si="14"/>
        <v>29.564243934235577</v>
      </c>
      <c r="AF162" s="8">
        <f t="shared" si="15"/>
        <v>-0.58753405088385968</v>
      </c>
      <c r="AG162" s="8">
        <f>AF162*(1-(3/((4*X162)-9)))*SQRT(1-(2*(U162-1)*0.233)/(X162-2))</f>
        <v>-0.58093254469415334</v>
      </c>
      <c r="AH162" s="8">
        <f>((Y162-Z162)/AE162)*(1-(3/((4*X162)-9)))</f>
        <v>7.5250329623594972E-2</v>
      </c>
      <c r="AI162" s="8">
        <f t="shared" si="16"/>
        <v>-0.27893745433825962</v>
      </c>
      <c r="AJ162" s="8">
        <f>((AA162-Y162)/AC162)*(1-(3/((4*X162)-9)))</f>
        <v>0.65881778212017561</v>
      </c>
      <c r="AK162" s="8">
        <f>((AB162-Z162)/AD162)*(1-(3/((4*X162)-9)))</f>
        <v>1.1239097980671013</v>
      </c>
      <c r="AL162" s="8">
        <f>4*(1+(AG162^2)/8)/AM162</f>
        <v>46.933609129676412</v>
      </c>
      <c r="AM162" s="8">
        <f>((1/V162)*((V162-1)/(V162-3))*((((AJ162^2)/2)*(V162/(V162-1)))+1)+(1/W162)*((W162-1)/(W162-3))*((((AK162^2)/2)*(W162/(W162-1)))+1))*(1+(U162-1)*0.233)</f>
        <v>8.8822091205990189E-2</v>
      </c>
      <c r="AN162" s="1" t="s">
        <v>171</v>
      </c>
    </row>
    <row r="163" spans="1:40" x14ac:dyDescent="0.2">
      <c r="A163" s="1">
        <v>162</v>
      </c>
      <c r="B163" s="1">
        <v>32</v>
      </c>
      <c r="C163" s="5" t="s">
        <v>165</v>
      </c>
      <c r="D163" s="1" t="s">
        <v>476</v>
      </c>
      <c r="E163" s="1" t="s">
        <v>479</v>
      </c>
      <c r="F163" s="5" t="s">
        <v>271</v>
      </c>
      <c r="G163" s="1" t="s">
        <v>7</v>
      </c>
      <c r="H163" s="1" t="s">
        <v>30</v>
      </c>
      <c r="I163" s="1" t="s">
        <v>63</v>
      </c>
      <c r="J163" s="5" t="s">
        <v>166</v>
      </c>
      <c r="K163" s="5" t="s">
        <v>235</v>
      </c>
      <c r="L163" s="1" t="s">
        <v>23</v>
      </c>
      <c r="M163" s="1" t="s">
        <v>27</v>
      </c>
      <c r="N163" s="5" t="s">
        <v>366</v>
      </c>
      <c r="O163" s="5" t="s">
        <v>167</v>
      </c>
      <c r="P163" s="5">
        <v>8</v>
      </c>
      <c r="Q163" s="5" t="s">
        <v>7</v>
      </c>
      <c r="R163" s="1" t="s">
        <v>7</v>
      </c>
      <c r="S163" s="1" t="s">
        <v>7</v>
      </c>
      <c r="T163" s="1">
        <v>1</v>
      </c>
      <c r="U163" s="14">
        <v>1</v>
      </c>
      <c r="V163" s="1">
        <v>35</v>
      </c>
      <c r="W163" s="1">
        <v>34</v>
      </c>
      <c r="X163" s="1">
        <f t="shared" si="13"/>
        <v>69</v>
      </c>
      <c r="Y163" s="7">
        <v>46.98</v>
      </c>
      <c r="Z163" s="7">
        <v>48.58</v>
      </c>
      <c r="AA163" s="7">
        <v>70.37</v>
      </c>
      <c r="AB163" s="7">
        <v>79.09</v>
      </c>
      <c r="AC163" s="7">
        <v>31.06</v>
      </c>
      <c r="AD163" s="7">
        <v>32.450000000000003</v>
      </c>
      <c r="AE163" s="7">
        <f t="shared" si="14"/>
        <v>31.752232240250546</v>
      </c>
      <c r="AF163" s="8">
        <f t="shared" si="15"/>
        <v>-0.2242362031786341</v>
      </c>
      <c r="AG163" s="8">
        <f>AF163*(1-(3/((4*X163)-9)))*SQRT(1-(2*(U163-1)*0.233)/(X163-2))</f>
        <v>-0.22171669527775056</v>
      </c>
      <c r="AH163" s="8">
        <f>((Y163-Z163)/AE163)*(1-(3/((4*X163)-9)))</f>
        <v>-4.9823976466910301E-2</v>
      </c>
      <c r="AI163" s="8">
        <f t="shared" si="16"/>
        <v>-0.11018336187996945</v>
      </c>
      <c r="AJ163" s="8">
        <f>((AA163-Y163)/AC163)*(1-(3/((4*X163)-9)))</f>
        <v>0.74459726372298662</v>
      </c>
      <c r="AK163" s="8">
        <f>((AB163-Z163)/AD163)*(1-(3/((4*X163)-9)))</f>
        <v>0.92965149495334232</v>
      </c>
      <c r="AL163" s="8">
        <f>4*(1+(AG163^2)/8)/AM163</f>
        <v>47.758783180644357</v>
      </c>
      <c r="AM163" s="8">
        <f>((1/V163)*((V163-1)/(V163-3))*((((AJ163^2)/2)*(V163/(V163-1)))+1)+(1/W163)*((W163-1)/(W163-3))*((((AK163^2)/2)*(W163/(W163-1)))+1))*(1+(U163-1)*0.233)</f>
        <v>8.4268879532791816E-2</v>
      </c>
      <c r="AN163" s="1" t="s">
        <v>171</v>
      </c>
    </row>
    <row r="164" spans="1:40" x14ac:dyDescent="0.2">
      <c r="A164" s="1">
        <v>163</v>
      </c>
      <c r="B164" s="1">
        <v>32</v>
      </c>
      <c r="C164" s="5" t="s">
        <v>165</v>
      </c>
      <c r="D164" s="5" t="s">
        <v>126</v>
      </c>
      <c r="E164" s="5" t="s">
        <v>479</v>
      </c>
      <c r="F164" s="5" t="s">
        <v>272</v>
      </c>
      <c r="G164" s="1" t="s">
        <v>7</v>
      </c>
      <c r="H164" s="1" t="s">
        <v>30</v>
      </c>
      <c r="I164" s="1" t="s">
        <v>63</v>
      </c>
      <c r="J164" s="5" t="s">
        <v>166</v>
      </c>
      <c r="K164" s="5" t="s">
        <v>235</v>
      </c>
      <c r="L164" s="1" t="s">
        <v>23</v>
      </c>
      <c r="M164" s="1" t="s">
        <v>27</v>
      </c>
      <c r="N164" s="5" t="s">
        <v>366</v>
      </c>
      <c r="O164" s="5" t="s">
        <v>167</v>
      </c>
      <c r="P164" s="5">
        <v>8</v>
      </c>
      <c r="Q164" s="5" t="s">
        <v>7</v>
      </c>
      <c r="R164" s="1" t="s">
        <v>7</v>
      </c>
      <c r="S164" s="1" t="s">
        <v>7</v>
      </c>
      <c r="T164" s="1">
        <v>1</v>
      </c>
      <c r="U164" s="14">
        <v>1</v>
      </c>
      <c r="V164" s="1">
        <v>35</v>
      </c>
      <c r="W164" s="1">
        <v>34</v>
      </c>
      <c r="X164" s="1">
        <f t="shared" si="13"/>
        <v>69</v>
      </c>
      <c r="Y164" s="7">
        <v>8.57</v>
      </c>
      <c r="Z164" s="7">
        <v>14.81</v>
      </c>
      <c r="AA164" s="7">
        <v>31.745999999999999</v>
      </c>
      <c r="AB164" s="7">
        <v>55.45</v>
      </c>
      <c r="AC164" s="7">
        <v>14.86</v>
      </c>
      <c r="AD164" s="7">
        <v>24.12</v>
      </c>
      <c r="AE164" s="7">
        <f t="shared" si="14"/>
        <v>19.965052152766507</v>
      </c>
      <c r="AF164" s="8">
        <f t="shared" si="15"/>
        <v>-0.87472849388876051</v>
      </c>
      <c r="AG164" s="8">
        <f>AF164*(1-(3/((4*X164)-9)))*SQRT(1-(2*(U164-1)*0.233)/(X164-2))</f>
        <v>-0.86490008384506656</v>
      </c>
      <c r="AH164" s="8">
        <f>((Y164-Z164)/AE164)*(1-(3/((4*X164)-9)))</f>
        <v>-0.30903438634867242</v>
      </c>
      <c r="AI164" s="8">
        <f t="shared" si="16"/>
        <v>-0.39692476725555331</v>
      </c>
      <c r="AJ164" s="8">
        <f>((AA164-Y164)/AC164)*(1-(3/((4*X164)-9)))</f>
        <v>1.5420992937831746</v>
      </c>
      <c r="AK164" s="8">
        <f>((AB164-Z164)/AD164)*(1-(3/((4*X164)-9)))</f>
        <v>1.6659772299550932</v>
      </c>
      <c r="AL164" s="8">
        <f>4*(1+(AG164^2)/8)/AM164</f>
        <v>30.461998486964998</v>
      </c>
      <c r="AM164" s="8">
        <f>((1/V164)*((V164-1)/(V164-3))*((((AJ164^2)/2)*(V164/(V164-1)))+1)+(1/W164)*((W164-1)/(W164-3))*((((AK164^2)/2)*(W164/(W164-1)))+1))*(1+(U164-1)*0.233)</f>
        <v>0.14358959670322657</v>
      </c>
      <c r="AN164" s="1" t="s">
        <v>171</v>
      </c>
    </row>
    <row r="165" spans="1:40" x14ac:dyDescent="0.2">
      <c r="A165" s="1">
        <v>164</v>
      </c>
      <c r="B165" s="1">
        <v>32</v>
      </c>
      <c r="C165" s="5" t="s">
        <v>165</v>
      </c>
      <c r="D165" s="1" t="s">
        <v>34</v>
      </c>
      <c r="E165" s="1" t="s">
        <v>480</v>
      </c>
      <c r="F165" s="5" t="s">
        <v>168</v>
      </c>
      <c r="G165" s="1" t="s">
        <v>213</v>
      </c>
      <c r="H165" s="1" t="s">
        <v>30</v>
      </c>
      <c r="I165" s="1" t="s">
        <v>63</v>
      </c>
      <c r="J165" s="5" t="s">
        <v>166</v>
      </c>
      <c r="K165" s="5" t="s">
        <v>235</v>
      </c>
      <c r="L165" s="1" t="s">
        <v>23</v>
      </c>
      <c r="M165" s="1" t="s">
        <v>27</v>
      </c>
      <c r="N165" s="5" t="s">
        <v>366</v>
      </c>
      <c r="O165" s="5" t="s">
        <v>167</v>
      </c>
      <c r="P165" s="5">
        <v>8</v>
      </c>
      <c r="Q165" s="5" t="s">
        <v>7</v>
      </c>
      <c r="R165" s="1" t="s">
        <v>7</v>
      </c>
      <c r="S165" s="1" t="s">
        <v>7</v>
      </c>
      <c r="T165" s="1">
        <v>1</v>
      </c>
      <c r="U165" s="14">
        <v>1</v>
      </c>
      <c r="V165" s="1">
        <v>35</v>
      </c>
      <c r="W165" s="1">
        <v>34</v>
      </c>
      <c r="X165" s="1">
        <f t="shared" si="13"/>
        <v>69</v>
      </c>
      <c r="Y165" s="7">
        <v>51.97</v>
      </c>
      <c r="Z165" s="7">
        <v>53.5</v>
      </c>
      <c r="AA165" s="7">
        <v>59.32</v>
      </c>
      <c r="AB165" s="7">
        <v>58.68</v>
      </c>
      <c r="AC165" s="7">
        <v>12.2</v>
      </c>
      <c r="AD165" s="7">
        <v>9.9499999999999993</v>
      </c>
      <c r="AE165" s="7">
        <f t="shared" si="14"/>
        <v>11.148684749412865</v>
      </c>
      <c r="AF165" s="8">
        <f t="shared" si="15"/>
        <v>0.19464179396715678</v>
      </c>
      <c r="AG165" s="8">
        <f>AF165*(1-(3/((4*X165)-9)))*SQRT(1-(2*(U165-1)*0.233)/(X165-2))</f>
        <v>0.19245480751808761</v>
      </c>
      <c r="AH165" s="8">
        <f>((Y165-Z165)/AE165)*(1-(3/((4*X165)-9)))</f>
        <v>-0.13569394262796039</v>
      </c>
      <c r="AI165" s="8">
        <f t="shared" si="16"/>
        <v>9.5784955028158952E-2</v>
      </c>
      <c r="AJ165" s="8">
        <f>((AA165-Y165)/AC165)*(1-(3/((4*X165)-9)))</f>
        <v>0.59568981396205578</v>
      </c>
      <c r="AK165" s="8">
        <f>((AB165-Z165)/AD165)*(1-(3/((4*X165)-9)))</f>
        <v>0.51475354299587828</v>
      </c>
      <c r="AL165" s="8">
        <f>4*(1+(AG165^2)/8)/AM165</f>
        <v>56.215141986135997</v>
      </c>
      <c r="AM165" s="8">
        <f>((1/V165)*((V165-1)/(V165-3))*((((AJ165^2)/2)*(V165/(V165-1)))+1)+(1/W165)*((W165-1)/(W165-3))*((((AK165^2)/2)*(W165/(W165-1)))+1))*(1+(U165-1)*0.233)</f>
        <v>7.1484644252245697E-2</v>
      </c>
      <c r="AN165" s="1" t="s">
        <v>171</v>
      </c>
    </row>
    <row r="166" spans="1:40" x14ac:dyDescent="0.2">
      <c r="A166" s="1">
        <v>165</v>
      </c>
      <c r="B166" s="1">
        <v>32</v>
      </c>
      <c r="C166" s="5" t="s">
        <v>165</v>
      </c>
      <c r="D166" s="1" t="s">
        <v>28</v>
      </c>
      <c r="E166" s="1" t="s">
        <v>480</v>
      </c>
      <c r="F166" s="5" t="s">
        <v>29</v>
      </c>
      <c r="G166" s="1" t="s">
        <v>7</v>
      </c>
      <c r="H166" s="1" t="s">
        <v>30</v>
      </c>
      <c r="I166" s="1" t="s">
        <v>63</v>
      </c>
      <c r="J166" s="5" t="s">
        <v>166</v>
      </c>
      <c r="K166" s="5" t="s">
        <v>235</v>
      </c>
      <c r="L166" s="1" t="s">
        <v>23</v>
      </c>
      <c r="M166" s="1" t="s">
        <v>27</v>
      </c>
      <c r="N166" s="5" t="s">
        <v>366</v>
      </c>
      <c r="O166" s="5" t="s">
        <v>167</v>
      </c>
      <c r="P166" s="5">
        <v>8</v>
      </c>
      <c r="Q166" s="5" t="s">
        <v>7</v>
      </c>
      <c r="R166" s="1" t="s">
        <v>7</v>
      </c>
      <c r="S166" s="1" t="s">
        <v>7</v>
      </c>
      <c r="T166" s="1">
        <v>1</v>
      </c>
      <c r="U166" s="14">
        <v>1</v>
      </c>
      <c r="V166" s="1">
        <v>35</v>
      </c>
      <c r="W166" s="1">
        <v>34</v>
      </c>
      <c r="X166" s="1">
        <f t="shared" si="13"/>
        <v>69</v>
      </c>
      <c r="Y166" s="7">
        <v>50.48</v>
      </c>
      <c r="Z166" s="7">
        <v>48.37</v>
      </c>
      <c r="AA166" s="7">
        <v>55.4</v>
      </c>
      <c r="AB166" s="7">
        <v>55.39</v>
      </c>
      <c r="AC166" s="7">
        <v>17.43</v>
      </c>
      <c r="AD166" s="7">
        <v>10.64</v>
      </c>
      <c r="AE166" s="7">
        <f t="shared" si="14"/>
        <v>14.488947614822639</v>
      </c>
      <c r="AF166" s="8">
        <f t="shared" si="15"/>
        <v>-0.14493806284810062</v>
      </c>
      <c r="AG166" s="8">
        <f>AF166*(1-(3/((4*X166)-9)))*SQRT(1-(2*(U166-1)*0.233)/(X166-2))</f>
        <v>-0.1433095452880096</v>
      </c>
      <c r="AH166" s="8">
        <f>((Y166-Z166)/AE166)*(1-(3/((4*X166)-9)))</f>
        <v>0.14399197169414285</v>
      </c>
      <c r="AI166" s="8">
        <f t="shared" si="16"/>
        <v>-7.1471525628192006E-2</v>
      </c>
      <c r="AJ166" s="8">
        <f>((AA166-Y166)/AC166)*(1-(3/((4*X166)-9)))</f>
        <v>0.27910035003577721</v>
      </c>
      <c r="AK166" s="8">
        <f>((AB166-Z166)/AD166)*(1-(3/((4*X166)-9)))</f>
        <v>0.65236124017909969</v>
      </c>
      <c r="AL166" s="8">
        <f>4*(1+(AG166^2)/8)/AM166</f>
        <v>57.496791461641543</v>
      </c>
      <c r="AM166" s="8">
        <f>((1/V166)*((V166-1)/(V166-3))*((((AJ166^2)/2)*(V166/(V166-1)))+1)+(1/W166)*((W166-1)/(W166-3))*((((AK166^2)/2)*(W166/(W166-1)))+1))*(1+(U166-1)*0.233)</f>
        <v>6.9747697409528353E-2</v>
      </c>
      <c r="AN166" s="1" t="s">
        <v>171</v>
      </c>
    </row>
    <row r="167" spans="1:40" x14ac:dyDescent="0.2">
      <c r="A167" s="1">
        <v>166</v>
      </c>
      <c r="B167" s="1">
        <v>32</v>
      </c>
      <c r="C167" s="5" t="s">
        <v>165</v>
      </c>
      <c r="D167" s="1" t="s">
        <v>34</v>
      </c>
      <c r="E167" s="1" t="s">
        <v>480</v>
      </c>
      <c r="F167" s="5" t="s">
        <v>29</v>
      </c>
      <c r="G167" s="1" t="s">
        <v>7</v>
      </c>
      <c r="H167" s="1" t="s">
        <v>30</v>
      </c>
      <c r="I167" s="1" t="s">
        <v>63</v>
      </c>
      <c r="J167" s="5" t="s">
        <v>166</v>
      </c>
      <c r="K167" s="5" t="s">
        <v>235</v>
      </c>
      <c r="L167" s="1" t="s">
        <v>23</v>
      </c>
      <c r="M167" s="1" t="s">
        <v>27</v>
      </c>
      <c r="N167" s="5" t="s">
        <v>366</v>
      </c>
      <c r="O167" s="5" t="s">
        <v>167</v>
      </c>
      <c r="P167" s="5">
        <v>8</v>
      </c>
      <c r="Q167" s="5" t="s">
        <v>7</v>
      </c>
      <c r="R167" s="1" t="s">
        <v>7</v>
      </c>
      <c r="S167" s="1" t="s">
        <v>7</v>
      </c>
      <c r="T167" s="1">
        <v>1</v>
      </c>
      <c r="U167" s="14">
        <v>1</v>
      </c>
      <c r="V167" s="1">
        <v>35</v>
      </c>
      <c r="W167" s="1">
        <v>34</v>
      </c>
      <c r="X167" s="1">
        <f t="shared" si="13"/>
        <v>69</v>
      </c>
      <c r="Y167" s="7">
        <v>20.83</v>
      </c>
      <c r="Z167" s="7">
        <v>26.38</v>
      </c>
      <c r="AA167" s="7">
        <v>28.53</v>
      </c>
      <c r="AB167" s="7">
        <v>31.27</v>
      </c>
      <c r="AC167" s="7">
        <v>9.3800000000000008</v>
      </c>
      <c r="AD167" s="7">
        <v>16.59</v>
      </c>
      <c r="AE167" s="7">
        <f t="shared" si="14"/>
        <v>13.424191184396321</v>
      </c>
      <c r="AF167" s="8">
        <f t="shared" si="15"/>
        <v>0.20932359807764214</v>
      </c>
      <c r="AG167" s="8">
        <f>AF167*(1-(3/((4*X167)-9)))*SQRT(1-(2*(U167-1)*0.233)/(X167-2))</f>
        <v>0.2069716475374439</v>
      </c>
      <c r="AH167" s="8">
        <f>((Y167-Z167)/AE167)*(1-(3/((4*X167)-9)))</f>
        <v>-0.40878741773409716</v>
      </c>
      <c r="AI167" s="8">
        <f t="shared" si="16"/>
        <v>0.10293610401137217</v>
      </c>
      <c r="AJ167" s="8">
        <f>((AA167-Y167)/AC167)*(1-(3/((4*X167)-9)))</f>
        <v>0.81167197719268847</v>
      </c>
      <c r="AK167" s="8">
        <f>((AB167-Z167)/AD167)*(1-(3/((4*X167)-9)))</f>
        <v>0.29144401324745517</v>
      </c>
      <c r="AL167" s="8">
        <f>4*(1+(AG167^2)/8)/AM167</f>
        <v>54.83974832956573</v>
      </c>
      <c r="AM167" s="8">
        <f>((1/V167)*((V167-1)/(V167-3))*((((AJ167^2)/2)*(V167/(V167-1)))+1)+(1/W167)*((W167-1)/(W167-3))*((((AK167^2)/2)*(W167/(W167-1)))+1))*(1+(U167-1)*0.233)</f>
        <v>7.333036262812527E-2</v>
      </c>
      <c r="AN167" s="1" t="s">
        <v>171</v>
      </c>
    </row>
    <row r="168" spans="1:40" x14ac:dyDescent="0.2">
      <c r="A168" s="1">
        <v>167</v>
      </c>
      <c r="B168" s="1">
        <v>32</v>
      </c>
      <c r="C168" s="5" t="s">
        <v>165</v>
      </c>
      <c r="D168" s="1" t="s">
        <v>476</v>
      </c>
      <c r="E168" s="1" t="s">
        <v>479</v>
      </c>
      <c r="F168" s="5" t="s">
        <v>269</v>
      </c>
      <c r="G168" s="1" t="s">
        <v>7</v>
      </c>
      <c r="H168" s="1" t="s">
        <v>30</v>
      </c>
      <c r="I168" s="1" t="s">
        <v>63</v>
      </c>
      <c r="J168" s="5" t="s">
        <v>166</v>
      </c>
      <c r="K168" s="5" t="s">
        <v>235</v>
      </c>
      <c r="L168" s="1" t="s">
        <v>23</v>
      </c>
      <c r="M168" s="1" t="s">
        <v>27</v>
      </c>
      <c r="N168" s="5" t="s">
        <v>366</v>
      </c>
      <c r="O168" s="5" t="s">
        <v>167</v>
      </c>
      <c r="P168" s="5">
        <v>8</v>
      </c>
      <c r="Q168" s="5" t="s">
        <v>7</v>
      </c>
      <c r="R168" s="5" t="s">
        <v>213</v>
      </c>
      <c r="S168" s="5" t="s">
        <v>7</v>
      </c>
      <c r="T168" s="1">
        <v>1</v>
      </c>
      <c r="U168" s="14">
        <v>1</v>
      </c>
      <c r="V168" s="1">
        <v>35</v>
      </c>
      <c r="W168" s="1">
        <v>34</v>
      </c>
      <c r="X168" s="1">
        <f t="shared" si="13"/>
        <v>69</v>
      </c>
      <c r="Y168" s="7">
        <v>28.75</v>
      </c>
      <c r="Z168" s="7">
        <v>34.007399999999997</v>
      </c>
      <c r="AA168" s="7">
        <v>65</v>
      </c>
      <c r="AB168" s="7">
        <v>77.209999999999994</v>
      </c>
      <c r="AC168" s="7">
        <v>30.32</v>
      </c>
      <c r="AD168" s="7">
        <v>33.29</v>
      </c>
      <c r="AE168" s="7">
        <f t="shared" si="14"/>
        <v>31.817501262153886</v>
      </c>
      <c r="AF168" s="8">
        <f t="shared" si="15"/>
        <v>-0.21851495950971922</v>
      </c>
      <c r="AG168" s="8">
        <f>AF168*(1-(3/((4*X168)-9)))*SQRT(1-(2*(U168-1)*0.233)/(X168-2))</f>
        <v>-0.21605973524556507</v>
      </c>
      <c r="AH168" s="8">
        <f>((Y168-Z168)/AE168)*(1-(3/((4*X168)-9)))</f>
        <v>-0.16337952019101254</v>
      </c>
      <c r="AI168" s="8">
        <f t="shared" si="16"/>
        <v>-0.10740495339930686</v>
      </c>
      <c r="AJ168" s="8">
        <f>((AA168-Y168)/AC168)*(1-(3/((4*X168)-9)))</f>
        <v>1.1821469864516319</v>
      </c>
      <c r="AK168" s="8">
        <f>((AB168-Z168)/AD168)*(1-(3/((4*X168)-9)))</f>
        <v>1.2831834643463469</v>
      </c>
      <c r="AL168" s="8">
        <f>4*(1+(AG168^2)/8)/AM168</f>
        <v>36.556103025406273</v>
      </c>
      <c r="AM168" s="8">
        <f>((1/V168)*((V168-1)/(V168-3))*((((AJ168^2)/2)*(V168/(V168-1)))+1)+(1/W168)*((W168-1)/(W168-3))*((((AK168^2)/2)*(W168/(W168-1)))+1))*(1+(U168-1)*0.233)</f>
        <v>0.11005934909968368</v>
      </c>
      <c r="AN168" s="1" t="s">
        <v>172</v>
      </c>
    </row>
    <row r="169" spans="1:40" x14ac:dyDescent="0.2">
      <c r="A169" s="1">
        <v>168</v>
      </c>
      <c r="B169" s="1">
        <v>32</v>
      </c>
      <c r="C169" s="5" t="s">
        <v>165</v>
      </c>
      <c r="D169" s="5" t="s">
        <v>126</v>
      </c>
      <c r="E169" s="5" t="s">
        <v>479</v>
      </c>
      <c r="F169" s="5" t="s">
        <v>270</v>
      </c>
      <c r="G169" s="1" t="s">
        <v>7</v>
      </c>
      <c r="H169" s="1" t="s">
        <v>30</v>
      </c>
      <c r="I169" s="1" t="s">
        <v>63</v>
      </c>
      <c r="J169" s="5" t="s">
        <v>166</v>
      </c>
      <c r="K169" s="5" t="s">
        <v>235</v>
      </c>
      <c r="L169" s="1" t="s">
        <v>23</v>
      </c>
      <c r="M169" s="1" t="s">
        <v>27</v>
      </c>
      <c r="N169" s="5" t="s">
        <v>366</v>
      </c>
      <c r="O169" s="5" t="s">
        <v>167</v>
      </c>
      <c r="P169" s="5">
        <v>8</v>
      </c>
      <c r="Q169" s="5" t="s">
        <v>7</v>
      </c>
      <c r="R169" s="5" t="s">
        <v>213</v>
      </c>
      <c r="S169" s="5" t="s">
        <v>7</v>
      </c>
      <c r="T169" s="1">
        <v>1</v>
      </c>
      <c r="U169" s="14">
        <v>1</v>
      </c>
      <c r="V169" s="1">
        <v>35</v>
      </c>
      <c r="W169" s="1">
        <v>34</v>
      </c>
      <c r="X169" s="1">
        <f t="shared" si="13"/>
        <v>69</v>
      </c>
      <c r="Y169" s="7">
        <v>45.63</v>
      </c>
      <c r="Z169" s="7">
        <v>43.38</v>
      </c>
      <c r="AA169" s="7">
        <v>71.52</v>
      </c>
      <c r="AB169" s="7">
        <v>74.36</v>
      </c>
      <c r="AC169" s="7">
        <v>27.6</v>
      </c>
      <c r="AD169" s="7">
        <v>31.46</v>
      </c>
      <c r="AE169" s="7">
        <f t="shared" si="14"/>
        <v>29.564243934235577</v>
      </c>
      <c r="AF169" s="8">
        <f t="shared" si="15"/>
        <v>-0.17216743344840799</v>
      </c>
      <c r="AG169" s="8">
        <f>AF169*(1-(3/((4*X169)-9)))*SQRT(1-(2*(U169-1)*0.233)/(X169-2))</f>
        <v>-0.17023296790404385</v>
      </c>
      <c r="AH169" s="8">
        <f>((Y169-Z169)/AE169)*(1-(3/((4*X169)-9)))</f>
        <v>7.5250329623594972E-2</v>
      </c>
      <c r="AI169" s="8">
        <f t="shared" si="16"/>
        <v>-8.4809822602804258E-2</v>
      </c>
      <c r="AJ169" s="8">
        <f>((AA169-Y169)/AC169)*(1-(3/((4*X169)-9)))</f>
        <v>0.92750366389838756</v>
      </c>
      <c r="AK169" s="8">
        <f>((AB169-Z169)/AD169)*(1-(3/((4*X169)-9)))</f>
        <v>0.9736780073858724</v>
      </c>
      <c r="AL169" s="8">
        <f>4*(1+(AG169^2)/8)/AM169</f>
        <v>44.408483030373766</v>
      </c>
      <c r="AM169" s="8">
        <f>((1/V169)*((V169-1)/(V169-3))*((((AJ169^2)/2)*(V169/(V169-1)))+1)+(1/W169)*((W169-1)/(W169-3))*((((AK169^2)/2)*(W169/(W169-1)))+1))*(1+(U169-1)*0.233)</f>
        <v>9.0399161550619653E-2</v>
      </c>
      <c r="AN169" s="1" t="s">
        <v>172</v>
      </c>
    </row>
    <row r="170" spans="1:40" x14ac:dyDescent="0.2">
      <c r="A170" s="1">
        <v>169</v>
      </c>
      <c r="B170" s="1">
        <v>32</v>
      </c>
      <c r="C170" s="5" t="s">
        <v>165</v>
      </c>
      <c r="D170" s="1" t="s">
        <v>476</v>
      </c>
      <c r="E170" s="1" t="s">
        <v>479</v>
      </c>
      <c r="F170" s="5" t="s">
        <v>271</v>
      </c>
      <c r="G170" s="1" t="s">
        <v>7</v>
      </c>
      <c r="H170" s="1" t="s">
        <v>30</v>
      </c>
      <c r="I170" s="1" t="s">
        <v>63</v>
      </c>
      <c r="J170" s="5" t="s">
        <v>166</v>
      </c>
      <c r="K170" s="5" t="s">
        <v>235</v>
      </c>
      <c r="L170" s="1" t="s">
        <v>23</v>
      </c>
      <c r="M170" s="1" t="s">
        <v>27</v>
      </c>
      <c r="N170" s="5" t="s">
        <v>366</v>
      </c>
      <c r="O170" s="5" t="s">
        <v>167</v>
      </c>
      <c r="P170" s="5">
        <v>8</v>
      </c>
      <c r="Q170" s="5" t="s">
        <v>7</v>
      </c>
      <c r="R170" s="5" t="s">
        <v>213</v>
      </c>
      <c r="S170" s="5" t="s">
        <v>7</v>
      </c>
      <c r="T170" s="1">
        <v>1</v>
      </c>
      <c r="U170" s="14">
        <v>1</v>
      </c>
      <c r="V170" s="1">
        <v>35</v>
      </c>
      <c r="W170" s="1">
        <v>34</v>
      </c>
      <c r="X170" s="1">
        <f t="shared" si="13"/>
        <v>69</v>
      </c>
      <c r="Y170" s="7">
        <v>46.98</v>
      </c>
      <c r="Z170" s="7">
        <v>48.58</v>
      </c>
      <c r="AA170" s="7">
        <v>74.290000000000006</v>
      </c>
      <c r="AB170" s="7">
        <v>84.31</v>
      </c>
      <c r="AC170" s="7">
        <v>31.06</v>
      </c>
      <c r="AD170" s="7">
        <v>32.450000000000003</v>
      </c>
      <c r="AE170" s="7">
        <f t="shared" si="14"/>
        <v>31.752232240250546</v>
      </c>
      <c r="AF170" s="8">
        <f t="shared" si="15"/>
        <v>-0.26517820656799135</v>
      </c>
      <c r="AG170" s="8">
        <f>AF170*(1-(3/((4*X170)-9)))*SQRT(1-(2*(U170-1)*0.233)/(X170-2))</f>
        <v>-0.26219867615711501</v>
      </c>
      <c r="AH170" s="8">
        <f>((Y170-Z170)/AE170)*(1-(3/((4*X170)-9)))</f>
        <v>-4.9823976466910301E-2</v>
      </c>
      <c r="AI170" s="8">
        <f t="shared" si="16"/>
        <v>-0.12998705085798865</v>
      </c>
      <c r="AJ170" s="8">
        <f>((AA170-Y170)/AC170)*(1-(3/((4*X170)-9)))</f>
        <v>0.86938654434693308</v>
      </c>
      <c r="AK170" s="8">
        <f>((AB170-Z170)/AD170)*(1-(3/((4*X170)-9)))</f>
        <v>1.0887069129689582</v>
      </c>
      <c r="AL170" s="8">
        <f>4*(1+(AG170^2)/8)/AM170</f>
        <v>43.570674455755288</v>
      </c>
      <c r="AM170" s="8">
        <f>((1/V170)*((V170-1)/(V170-3))*((((AJ170^2)/2)*(V170/(V170-1)))+1)+(1/W170)*((W170-1)/(W170-3))*((((AK170^2)/2)*(W170/(W170-1)))+1))*(1+(U170-1)*0.233)</f>
        <v>9.2593794410643276E-2</v>
      </c>
      <c r="AN170" s="1" t="s">
        <v>172</v>
      </c>
    </row>
    <row r="171" spans="1:40" x14ac:dyDescent="0.2">
      <c r="A171" s="1">
        <v>170</v>
      </c>
      <c r="B171" s="1">
        <v>32</v>
      </c>
      <c r="C171" s="5" t="s">
        <v>165</v>
      </c>
      <c r="D171" s="5" t="s">
        <v>126</v>
      </c>
      <c r="E171" s="5" t="s">
        <v>479</v>
      </c>
      <c r="F171" s="5" t="s">
        <v>272</v>
      </c>
      <c r="G171" s="1" t="s">
        <v>7</v>
      </c>
      <c r="H171" s="1" t="s">
        <v>30</v>
      </c>
      <c r="I171" s="1" t="s">
        <v>63</v>
      </c>
      <c r="J171" s="5" t="s">
        <v>166</v>
      </c>
      <c r="K171" s="5" t="s">
        <v>235</v>
      </c>
      <c r="L171" s="1" t="s">
        <v>23</v>
      </c>
      <c r="M171" s="1" t="s">
        <v>27</v>
      </c>
      <c r="N171" s="5" t="s">
        <v>366</v>
      </c>
      <c r="O171" s="5" t="s">
        <v>167</v>
      </c>
      <c r="P171" s="5">
        <v>8</v>
      </c>
      <c r="Q171" s="5" t="s">
        <v>7</v>
      </c>
      <c r="R171" s="5" t="s">
        <v>213</v>
      </c>
      <c r="S171" s="5" t="s">
        <v>7</v>
      </c>
      <c r="T171" s="1">
        <v>1</v>
      </c>
      <c r="U171" s="14">
        <v>1</v>
      </c>
      <c r="V171" s="1">
        <v>35</v>
      </c>
      <c r="W171" s="1">
        <v>34</v>
      </c>
      <c r="X171" s="1">
        <f t="shared" si="13"/>
        <v>69</v>
      </c>
      <c r="Y171" s="7">
        <v>8.57</v>
      </c>
      <c r="Z171" s="7">
        <v>14.81</v>
      </c>
      <c r="AA171" s="7">
        <v>37.67</v>
      </c>
      <c r="AB171" s="7">
        <v>50.11</v>
      </c>
      <c r="AC171" s="7">
        <v>14.86</v>
      </c>
      <c r="AD171" s="7">
        <v>24.12</v>
      </c>
      <c r="AE171" s="7">
        <f t="shared" si="14"/>
        <v>19.965052152766507</v>
      </c>
      <c r="AF171" s="8">
        <f t="shared" si="15"/>
        <v>-0.31054263983682495</v>
      </c>
      <c r="AG171" s="8">
        <f>AF171*(1-(3/((4*X171)-9)))*SQRT(1-(2*(U171-1)*0.233)/(X171-2))</f>
        <v>-0.30705339669259096</v>
      </c>
      <c r="AH171" s="8">
        <f>((Y171-Z171)/AE171)*(1-(3/((4*X171)-9)))</f>
        <v>-0.30903438634867242</v>
      </c>
      <c r="AI171" s="8">
        <f t="shared" si="16"/>
        <v>-0.1517487216449171</v>
      </c>
      <c r="AJ171" s="8">
        <f>((AA171-Y171)/AC171)*(1-(3/((4*X171)-9)))</f>
        <v>1.9362741391564717</v>
      </c>
      <c r="AK171" s="8">
        <f>((AB171-Z171)/AD171)*(1-(3/((4*X171)-9)))</f>
        <v>1.4470717573182772</v>
      </c>
      <c r="AL171" s="8">
        <f>4*(1+(AG171^2)/8)/AM171</f>
        <v>26.276468949729953</v>
      </c>
      <c r="AM171" s="8">
        <f>((1/V171)*((V171-1)/(V171-3))*((((AJ171^2)/2)*(V171/(V171-1)))+1)+(1/W171)*((W171-1)/(W171-3))*((((AK171^2)/2)*(W171/(W171-1)))+1))*(1+(U171-1)*0.233)</f>
        <v>0.15402148979579017</v>
      </c>
      <c r="AN171" s="1" t="s">
        <v>172</v>
      </c>
    </row>
    <row r="172" spans="1:40" x14ac:dyDescent="0.2">
      <c r="A172" s="1">
        <v>171</v>
      </c>
      <c r="B172" s="1">
        <v>32</v>
      </c>
      <c r="C172" s="5" t="s">
        <v>165</v>
      </c>
      <c r="D172" s="1" t="s">
        <v>34</v>
      </c>
      <c r="E172" s="1" t="s">
        <v>480</v>
      </c>
      <c r="F172" s="5" t="s">
        <v>168</v>
      </c>
      <c r="G172" s="1" t="s">
        <v>213</v>
      </c>
      <c r="H172" s="1" t="s">
        <v>30</v>
      </c>
      <c r="I172" s="1" t="s">
        <v>63</v>
      </c>
      <c r="J172" s="5" t="s">
        <v>166</v>
      </c>
      <c r="K172" s="5" t="s">
        <v>235</v>
      </c>
      <c r="L172" s="1" t="s">
        <v>23</v>
      </c>
      <c r="M172" s="1" t="s">
        <v>27</v>
      </c>
      <c r="N172" s="5" t="s">
        <v>366</v>
      </c>
      <c r="O172" s="5" t="s">
        <v>167</v>
      </c>
      <c r="P172" s="5">
        <v>8</v>
      </c>
      <c r="Q172" s="5" t="s">
        <v>7</v>
      </c>
      <c r="R172" s="5" t="s">
        <v>213</v>
      </c>
      <c r="S172" s="5" t="s">
        <v>7</v>
      </c>
      <c r="T172" s="1">
        <v>1</v>
      </c>
      <c r="U172" s="14">
        <v>1</v>
      </c>
      <c r="V172" s="1">
        <v>35</v>
      </c>
      <c r="W172" s="1">
        <v>34</v>
      </c>
      <c r="X172" s="1">
        <f t="shared" si="13"/>
        <v>69</v>
      </c>
      <c r="Y172" s="7">
        <v>51.97</v>
      </c>
      <c r="Z172" s="7">
        <v>53.5</v>
      </c>
      <c r="AA172" s="7">
        <v>63.67</v>
      </c>
      <c r="AB172" s="7">
        <v>64.22</v>
      </c>
      <c r="AC172" s="7">
        <v>12.2</v>
      </c>
      <c r="AD172" s="7">
        <v>9.9499999999999993</v>
      </c>
      <c r="AE172" s="7">
        <f t="shared" si="14"/>
        <v>11.148684749412865</v>
      </c>
      <c r="AF172" s="8">
        <f t="shared" si="15"/>
        <v>8.7902745662587212E-2</v>
      </c>
      <c r="AG172" s="8">
        <f>AF172*(1-(3/((4*X172)-9)))*SQRT(1-(2*(U172-1)*0.233)/(X172-2))</f>
        <v>8.6915074363007577E-2</v>
      </c>
      <c r="AH172" s="8">
        <f>((Y172-Z172)/AE172)*(1-(3/((4*X172)-9)))</f>
        <v>-0.13569394262796039</v>
      </c>
      <c r="AI172" s="8">
        <f t="shared" si="16"/>
        <v>4.3416559184645459E-2</v>
      </c>
      <c r="AJ172" s="8">
        <f>((AA172-Y172)/AC172)*(1-(3/((4*X172)-9)))</f>
        <v>0.9482409283477623</v>
      </c>
      <c r="AK172" s="8">
        <f>((AB172-Z172)/AD172)*(1-(3/((4*X172)-9)))</f>
        <v>1.0652814634972616</v>
      </c>
      <c r="AL172" s="8">
        <f>4*(1+(AG172^2)/8)/AM172</f>
        <v>42.584561413199928</v>
      </c>
      <c r="AM172" s="8">
        <f>((1/V172)*((V172-1)/(V172-3))*((((AJ172^2)/2)*(V172/(V172-1)))+1)+(1/W172)*((W172-1)/(W172-3))*((((AK172^2)/2)*(W172/(W172-1)))+1))*(1+(U172-1)*0.233)</f>
        <v>9.4019451702858525E-2</v>
      </c>
      <c r="AN172" s="1" t="s">
        <v>172</v>
      </c>
    </row>
    <row r="173" spans="1:40" x14ac:dyDescent="0.2">
      <c r="A173" s="1">
        <v>172</v>
      </c>
      <c r="B173" s="1">
        <v>32</v>
      </c>
      <c r="C173" s="5" t="s">
        <v>165</v>
      </c>
      <c r="D173" s="1" t="s">
        <v>28</v>
      </c>
      <c r="E173" s="1" t="s">
        <v>480</v>
      </c>
      <c r="F173" s="5" t="s">
        <v>29</v>
      </c>
      <c r="G173" s="1" t="s">
        <v>7</v>
      </c>
      <c r="H173" s="1" t="s">
        <v>30</v>
      </c>
      <c r="I173" s="1" t="s">
        <v>63</v>
      </c>
      <c r="J173" s="5" t="s">
        <v>166</v>
      </c>
      <c r="K173" s="5" t="s">
        <v>235</v>
      </c>
      <c r="L173" s="1" t="s">
        <v>23</v>
      </c>
      <c r="M173" s="1" t="s">
        <v>27</v>
      </c>
      <c r="N173" s="5" t="s">
        <v>366</v>
      </c>
      <c r="O173" s="5" t="s">
        <v>167</v>
      </c>
      <c r="P173" s="5">
        <v>8</v>
      </c>
      <c r="Q173" s="5" t="s">
        <v>7</v>
      </c>
      <c r="R173" s="5" t="s">
        <v>213</v>
      </c>
      <c r="S173" s="5" t="s">
        <v>7</v>
      </c>
      <c r="T173" s="1">
        <v>1</v>
      </c>
      <c r="U173" s="14">
        <v>1</v>
      </c>
      <c r="V173" s="1">
        <v>35</v>
      </c>
      <c r="W173" s="1">
        <v>34</v>
      </c>
      <c r="X173" s="1">
        <f t="shared" si="13"/>
        <v>69</v>
      </c>
      <c r="Y173" s="7">
        <v>50.48</v>
      </c>
      <c r="Z173" s="7">
        <v>48.37</v>
      </c>
      <c r="AA173" s="7">
        <v>58.42</v>
      </c>
      <c r="AB173" s="7">
        <v>48.37</v>
      </c>
      <c r="AC173" s="7">
        <v>17.43</v>
      </c>
      <c r="AD173" s="7">
        <v>10.64</v>
      </c>
      <c r="AE173" s="7">
        <f t="shared" si="14"/>
        <v>14.488947614822639</v>
      </c>
      <c r="AF173" s="8">
        <f t="shared" si="15"/>
        <v>0.54800391381615188</v>
      </c>
      <c r="AG173" s="8">
        <f>AF173*(1-(3/((4*X173)-9)))*SQRT(1-(2*(U173-1)*0.233)/(X173-2))</f>
        <v>0.54184656646990292</v>
      </c>
      <c r="AH173" s="8">
        <f>((Y173-Z173)/AE173)*(1-(3/((4*X173)-9)))</f>
        <v>0.14399197169414285</v>
      </c>
      <c r="AI173" s="8">
        <f t="shared" si="16"/>
        <v>0.2614963617440238</v>
      </c>
      <c r="AJ173" s="8">
        <f>((AA173-Y173)/AC173)*(1-(3/((4*X173)-9)))</f>
        <v>0.45041804456993328</v>
      </c>
      <c r="AK173" s="8">
        <f>((AB173-Z173)/AD173)*(1-(3/((4*X173)-9)))</f>
        <v>0</v>
      </c>
      <c r="AL173" s="8">
        <f>4*(1+(AG173^2)/8)/AM173</f>
        <v>63.957897508353902</v>
      </c>
      <c r="AM173" s="8">
        <f>((1/V173)*((V173-1)/(V173-3))*((((AJ173^2)/2)*(V173/(V173-1)))+1)+(1/W173)*((W173-1)/(W173-3))*((((AK173^2)/2)*(W173/(W173-1)))+1))*(1+(U173-1)*0.233)</f>
        <v>6.4836384752265733E-2</v>
      </c>
      <c r="AN173" s="1" t="s">
        <v>172</v>
      </c>
    </row>
    <row r="174" spans="1:40" x14ac:dyDescent="0.2">
      <c r="A174" s="1">
        <v>173</v>
      </c>
      <c r="B174" s="1">
        <v>32</v>
      </c>
      <c r="C174" s="5" t="s">
        <v>165</v>
      </c>
      <c r="D174" s="1" t="s">
        <v>34</v>
      </c>
      <c r="E174" s="1" t="s">
        <v>480</v>
      </c>
      <c r="F174" s="5" t="s">
        <v>29</v>
      </c>
      <c r="G174" s="1" t="s">
        <v>7</v>
      </c>
      <c r="H174" s="1" t="s">
        <v>30</v>
      </c>
      <c r="I174" s="1" t="s">
        <v>63</v>
      </c>
      <c r="J174" s="5" t="s">
        <v>166</v>
      </c>
      <c r="K174" s="5" t="s">
        <v>235</v>
      </c>
      <c r="L174" s="1" t="s">
        <v>23</v>
      </c>
      <c r="M174" s="1" t="s">
        <v>27</v>
      </c>
      <c r="N174" s="5" t="s">
        <v>366</v>
      </c>
      <c r="O174" s="5" t="s">
        <v>167</v>
      </c>
      <c r="P174" s="5">
        <v>8</v>
      </c>
      <c r="Q174" s="5" t="s">
        <v>7</v>
      </c>
      <c r="R174" s="5" t="s">
        <v>213</v>
      </c>
      <c r="S174" s="5" t="s">
        <v>7</v>
      </c>
      <c r="T174" s="1">
        <v>1</v>
      </c>
      <c r="U174" s="14">
        <v>1</v>
      </c>
      <c r="V174" s="1">
        <v>35</v>
      </c>
      <c r="W174" s="1">
        <v>34</v>
      </c>
      <c r="X174" s="1">
        <f t="shared" si="13"/>
        <v>69</v>
      </c>
      <c r="Y174" s="7">
        <v>20.83</v>
      </c>
      <c r="Z174" s="7">
        <v>26.38</v>
      </c>
      <c r="AA174" s="7">
        <v>32.159999999999997</v>
      </c>
      <c r="AB174" s="7">
        <v>28.81</v>
      </c>
      <c r="AC174" s="7">
        <v>9.3800000000000008</v>
      </c>
      <c r="AD174" s="7">
        <v>16.59</v>
      </c>
      <c r="AE174" s="7">
        <f t="shared" si="14"/>
        <v>13.424191184396321</v>
      </c>
      <c r="AF174" s="8">
        <f t="shared" si="15"/>
        <v>0.66298221455196205</v>
      </c>
      <c r="AG174" s="8">
        <f>AF174*(1-(3/((4*X174)-9)))*SQRT(1-(2*(U174-1)*0.233)/(X174-2))</f>
        <v>0.65553297618620965</v>
      </c>
      <c r="AH174" s="8">
        <f>((Y174-Z174)/AE174)*(1-(3/((4*X174)-9)))</f>
        <v>-0.40878741773409716</v>
      </c>
      <c r="AI174" s="8">
        <f t="shared" si="16"/>
        <v>0.3114628368982485</v>
      </c>
      <c r="AJ174" s="8">
        <f>((AA174-Y174)/AC174)*(1-(3/((4*X174)-9)))</f>
        <v>1.1943173378692409</v>
      </c>
      <c r="AK174" s="8">
        <f>((AB174-Z174)/AD174)*(1-(3/((4*X174)-9)))</f>
        <v>0.1448280065830912</v>
      </c>
      <c r="AL174" s="8">
        <f>4*(1+(AG174^2)/8)/AM174</f>
        <v>50.003013578847273</v>
      </c>
      <c r="AM174" s="8">
        <f>((1/V174)*((V174-1)/(V174-3))*((((AJ174^2)/2)*(V174/(V174-1)))+1)+(1/W174)*((W174-1)/(W174-3))*((((AK174^2)/2)*(W174/(W174-1)))+1))*(1+(U174-1)*0.233)</f>
        <v>8.4292154407605221E-2</v>
      </c>
      <c r="AN174" s="1" t="s">
        <v>172</v>
      </c>
    </row>
    <row r="175" spans="1:40" x14ac:dyDescent="0.2">
      <c r="A175" s="1">
        <v>174</v>
      </c>
      <c r="B175" s="1">
        <v>32</v>
      </c>
      <c r="C175" s="5" t="s">
        <v>165</v>
      </c>
      <c r="D175" s="1" t="s">
        <v>476</v>
      </c>
      <c r="E175" s="1" t="s">
        <v>479</v>
      </c>
      <c r="F175" s="5" t="s">
        <v>269</v>
      </c>
      <c r="G175" s="1" t="s">
        <v>7</v>
      </c>
      <c r="H175" s="1" t="s">
        <v>30</v>
      </c>
      <c r="I175" s="1" t="s">
        <v>63</v>
      </c>
      <c r="J175" s="5" t="s">
        <v>166</v>
      </c>
      <c r="K175" s="5" t="s">
        <v>235</v>
      </c>
      <c r="L175" s="1" t="s">
        <v>23</v>
      </c>
      <c r="M175" s="1" t="s">
        <v>27</v>
      </c>
      <c r="N175" s="5" t="s">
        <v>366</v>
      </c>
      <c r="O175" s="5" t="s">
        <v>167</v>
      </c>
      <c r="P175" s="5">
        <v>8</v>
      </c>
      <c r="Q175" s="5" t="s">
        <v>7</v>
      </c>
      <c r="R175" s="1" t="s">
        <v>7</v>
      </c>
      <c r="S175" s="1" t="s">
        <v>7</v>
      </c>
      <c r="T175" s="1">
        <v>1</v>
      </c>
      <c r="U175" s="14">
        <v>1</v>
      </c>
      <c r="V175" s="1">
        <v>35</v>
      </c>
      <c r="W175" s="1">
        <v>30</v>
      </c>
      <c r="X175" s="1">
        <f t="shared" si="13"/>
        <v>65</v>
      </c>
      <c r="Y175" s="7">
        <v>28.75</v>
      </c>
      <c r="Z175" s="7">
        <v>33.33</v>
      </c>
      <c r="AA175" s="7">
        <v>55.89</v>
      </c>
      <c r="AB175" s="7">
        <v>63.13</v>
      </c>
      <c r="AC175" s="7">
        <v>30.32</v>
      </c>
      <c r="AD175" s="7">
        <v>32.56</v>
      </c>
      <c r="AE175" s="7">
        <f t="shared" si="14"/>
        <v>31.370984470791903</v>
      </c>
      <c r="AF175" s="8">
        <f t="shared" si="15"/>
        <v>-8.4791728562953098E-2</v>
      </c>
      <c r="AG175" s="8">
        <f>AF175*(1-(3/((4*X175)-9)))*SQRT(1-(2*(U175-1)*0.233)/(X175-2))</f>
        <v>-8.377828160801741E-2</v>
      </c>
      <c r="AH175" s="8">
        <f>((Y175-Z175)/AE175)*(1-(3/((4*X175)-9)))</f>
        <v>-0.14424982321981916</v>
      </c>
      <c r="AI175" s="8">
        <f t="shared" si="16"/>
        <v>-4.1852437659070284E-2</v>
      </c>
      <c r="AJ175" s="8">
        <f>((AA175-Y175)/AC175)*(1-(3/((4*X175)-9)))</f>
        <v>0.88442010322824804</v>
      </c>
      <c r="AK175" s="8">
        <f>((AB175-Z175)/AD175)*(1-(3/((4*X175)-9)))</f>
        <v>0.90429437042982863</v>
      </c>
      <c r="AL175" s="8">
        <f>4*(1+(AG175^2)/8)/AM175</f>
        <v>42.806856223641013</v>
      </c>
      <c r="AM175" s="8">
        <f>((1/V175)*((V175-1)/(V175-3))*((((AJ175^2)/2)*(V175/(V175-1)))+1)+(1/W175)*((W175-1)/(W175-3))*((((AK175^2)/2)*(W175/(W175-1)))+1))*(1+(U175-1)*0.233)</f>
        <v>9.3524957294658123E-2</v>
      </c>
      <c r="AN175" s="1" t="s">
        <v>173</v>
      </c>
    </row>
    <row r="176" spans="1:40" x14ac:dyDescent="0.2">
      <c r="A176" s="1">
        <v>175</v>
      </c>
      <c r="B176" s="1">
        <v>32</v>
      </c>
      <c r="C176" s="5" t="s">
        <v>165</v>
      </c>
      <c r="D176" s="5" t="s">
        <v>126</v>
      </c>
      <c r="E176" s="5" t="s">
        <v>479</v>
      </c>
      <c r="F176" s="5" t="s">
        <v>270</v>
      </c>
      <c r="G176" s="1" t="s">
        <v>7</v>
      </c>
      <c r="H176" s="1" t="s">
        <v>30</v>
      </c>
      <c r="I176" s="1" t="s">
        <v>63</v>
      </c>
      <c r="J176" s="5" t="s">
        <v>166</v>
      </c>
      <c r="K176" s="5" t="s">
        <v>235</v>
      </c>
      <c r="L176" s="1" t="s">
        <v>23</v>
      </c>
      <c r="M176" s="1" t="s">
        <v>27</v>
      </c>
      <c r="N176" s="5" t="s">
        <v>366</v>
      </c>
      <c r="O176" s="5" t="s">
        <v>167</v>
      </c>
      <c r="P176" s="5">
        <v>8</v>
      </c>
      <c r="Q176" s="5" t="s">
        <v>7</v>
      </c>
      <c r="R176" s="1" t="s">
        <v>7</v>
      </c>
      <c r="S176" s="1" t="s">
        <v>7</v>
      </c>
      <c r="T176" s="1">
        <v>1</v>
      </c>
      <c r="U176" s="14">
        <v>1</v>
      </c>
      <c r="V176" s="1">
        <v>35</v>
      </c>
      <c r="W176" s="1">
        <v>30</v>
      </c>
      <c r="X176" s="1">
        <f t="shared" si="13"/>
        <v>65</v>
      </c>
      <c r="Y176" s="7">
        <v>45.63</v>
      </c>
      <c r="Z176" s="7">
        <v>44.17</v>
      </c>
      <c r="AA176" s="7">
        <v>64.02</v>
      </c>
      <c r="AB176" s="7">
        <v>61.88</v>
      </c>
      <c r="AC176" s="7">
        <v>27.6</v>
      </c>
      <c r="AD176" s="7">
        <v>31.01</v>
      </c>
      <c r="AE176" s="7">
        <f t="shared" si="14"/>
        <v>29.219156278900211</v>
      </c>
      <c r="AF176" s="8">
        <f t="shared" si="15"/>
        <v>2.3272403676181282E-2</v>
      </c>
      <c r="AG176" s="8">
        <f>AF176*(1-(3/((4*X176)-9)))*SQRT(1-(2*(U176-1)*0.233)/(X176-2))</f>
        <v>2.2994247456944054E-2</v>
      </c>
      <c r="AH176" s="8">
        <f>((Y176-Z176)/AE176)*(1-(3/((4*X176)-9)))</f>
        <v>4.9370001892851033E-2</v>
      </c>
      <c r="AI176" s="8">
        <f t="shared" si="16"/>
        <v>1.1496363936733015E-2</v>
      </c>
      <c r="AJ176" s="8">
        <f>((AA176-Y176)/AC176)*(1-(3/((4*X176)-9)))</f>
        <v>0.65834055084011756</v>
      </c>
      <c r="AK176" s="8">
        <f>((AB176-Z176)/AD176)*(1-(3/((4*X176)-9)))</f>
        <v>0.56428012554747153</v>
      </c>
      <c r="AL176" s="8">
        <f>4*(1+(AG176^2)/8)/AM176</f>
        <v>50.746616606370921</v>
      </c>
      <c r="AM176" s="8">
        <f>((1/V176)*((V176-1)/(V176-3))*((((AJ176^2)/2)*(V176/(V176-1)))+1)+(1/W176)*((W176-1)/(W176-3))*((((AK176^2)/2)*(W176/(W176-1)))+1))*(1+(U176-1)*0.233)</f>
        <v>7.8828198512959524E-2</v>
      </c>
      <c r="AN176" s="1" t="s">
        <v>173</v>
      </c>
    </row>
    <row r="177" spans="1:40" x14ac:dyDescent="0.2">
      <c r="A177" s="1">
        <v>176</v>
      </c>
      <c r="B177" s="1">
        <v>32</v>
      </c>
      <c r="C177" s="5" t="s">
        <v>165</v>
      </c>
      <c r="D177" s="1" t="s">
        <v>476</v>
      </c>
      <c r="E177" s="1" t="s">
        <v>479</v>
      </c>
      <c r="F177" s="5" t="s">
        <v>271</v>
      </c>
      <c r="G177" s="1" t="s">
        <v>7</v>
      </c>
      <c r="H177" s="1" t="s">
        <v>30</v>
      </c>
      <c r="I177" s="1" t="s">
        <v>63</v>
      </c>
      <c r="J177" s="5" t="s">
        <v>166</v>
      </c>
      <c r="K177" s="5" t="s">
        <v>235</v>
      </c>
      <c r="L177" s="1" t="s">
        <v>23</v>
      </c>
      <c r="M177" s="1" t="s">
        <v>27</v>
      </c>
      <c r="N177" s="5" t="s">
        <v>366</v>
      </c>
      <c r="O177" s="5" t="s">
        <v>167</v>
      </c>
      <c r="P177" s="5">
        <v>8</v>
      </c>
      <c r="Q177" s="5" t="s">
        <v>7</v>
      </c>
      <c r="R177" s="1" t="s">
        <v>7</v>
      </c>
      <c r="S177" s="1" t="s">
        <v>7</v>
      </c>
      <c r="T177" s="1">
        <v>1</v>
      </c>
      <c r="U177" s="14">
        <v>1</v>
      </c>
      <c r="V177" s="1">
        <v>35</v>
      </c>
      <c r="W177" s="1">
        <v>30</v>
      </c>
      <c r="X177" s="1">
        <f t="shared" si="13"/>
        <v>65</v>
      </c>
      <c r="Y177" s="7">
        <v>46.98</v>
      </c>
      <c r="Z177" s="7">
        <v>45.43</v>
      </c>
      <c r="AA177" s="7">
        <v>70.37</v>
      </c>
      <c r="AB177" s="7">
        <v>71.48</v>
      </c>
      <c r="AC177" s="7">
        <v>31.06</v>
      </c>
      <c r="AD177" s="7">
        <v>27.22</v>
      </c>
      <c r="AE177" s="7">
        <f t="shared" si="14"/>
        <v>29.354842222447079</v>
      </c>
      <c r="AF177" s="8">
        <f t="shared" si="15"/>
        <v>-9.0615373771825158E-2</v>
      </c>
      <c r="AG177" s="8">
        <f>AF177*(1-(3/((4*X177)-9)))*SQRT(1-(2*(U177-1)*0.233)/(X177-2))</f>
        <v>-8.953232149566788E-2</v>
      </c>
      <c r="AH177" s="8">
        <f>((Y177-Z177)/AE177)*(1-(3/((4*X177)-9)))</f>
        <v>5.2171089593340277E-2</v>
      </c>
      <c r="AI177" s="8">
        <f t="shared" si="16"/>
        <v>-4.4721372156331429E-2</v>
      </c>
      <c r="AJ177" s="8">
        <f>((AA177-Y177)/AC177)*(1-(3/((4*X177)-9)))</f>
        <v>0.74405789591152482</v>
      </c>
      <c r="AK177" s="8">
        <f>((AB177-Z177)/AD177)*(1-(3/((4*X177)-9)))</f>
        <v>0.94557845034264132</v>
      </c>
      <c r="AL177" s="8">
        <f>4*(1+(AG177^2)/8)/AM177</f>
        <v>43.823009404863591</v>
      </c>
      <c r="AM177" s="8">
        <f>((1/V177)*((V177-1)/(V177-3))*((((AJ177^2)/2)*(V177/(V177-1)))+1)+(1/W177)*((W177-1)/(W177-3))*((((AK177^2)/2)*(W177/(W177-1)))+1))*(1+(U177-1)*0.233)</f>
        <v>9.1367710083639905E-2</v>
      </c>
      <c r="AN177" s="1" t="s">
        <v>173</v>
      </c>
    </row>
    <row r="178" spans="1:40" x14ac:dyDescent="0.2">
      <c r="A178" s="1">
        <v>177</v>
      </c>
      <c r="B178" s="1">
        <v>32</v>
      </c>
      <c r="C178" s="5" t="s">
        <v>165</v>
      </c>
      <c r="D178" s="5" t="s">
        <v>126</v>
      </c>
      <c r="E178" s="5" t="s">
        <v>479</v>
      </c>
      <c r="F178" s="5" t="s">
        <v>272</v>
      </c>
      <c r="G178" s="1" t="s">
        <v>7</v>
      </c>
      <c r="H178" s="1" t="s">
        <v>30</v>
      </c>
      <c r="I178" s="1" t="s">
        <v>63</v>
      </c>
      <c r="J178" s="5" t="s">
        <v>166</v>
      </c>
      <c r="K178" s="5" t="s">
        <v>235</v>
      </c>
      <c r="L178" s="1" t="s">
        <v>23</v>
      </c>
      <c r="M178" s="1" t="s">
        <v>27</v>
      </c>
      <c r="N178" s="5" t="s">
        <v>366</v>
      </c>
      <c r="O178" s="5" t="s">
        <v>167</v>
      </c>
      <c r="P178" s="5">
        <v>8</v>
      </c>
      <c r="Q178" s="5" t="s">
        <v>7</v>
      </c>
      <c r="R178" s="1" t="s">
        <v>7</v>
      </c>
      <c r="S178" s="1" t="s">
        <v>7</v>
      </c>
      <c r="T178" s="1">
        <v>1</v>
      </c>
      <c r="U178" s="14">
        <v>1</v>
      </c>
      <c r="V178" s="1">
        <v>35</v>
      </c>
      <c r="W178" s="1">
        <v>30</v>
      </c>
      <c r="X178" s="1">
        <f t="shared" si="13"/>
        <v>65</v>
      </c>
      <c r="Y178" s="7">
        <v>8.57</v>
      </c>
      <c r="Z178" s="7">
        <v>11.36</v>
      </c>
      <c r="AA178" s="7">
        <v>31.745999999999999</v>
      </c>
      <c r="AB178" s="7">
        <v>30.74</v>
      </c>
      <c r="AC178" s="7">
        <v>14.86</v>
      </c>
      <c r="AD178" s="7">
        <v>21.68</v>
      </c>
      <c r="AE178" s="7">
        <f t="shared" si="14"/>
        <v>18.317532584930756</v>
      </c>
      <c r="AF178" s="8">
        <f t="shared" si="15"/>
        <v>0.20723315121179839</v>
      </c>
      <c r="AG178" s="8">
        <f>AF178*(1-(3/((4*X178)-9)))*SQRT(1-(2*(U178-1)*0.233)/(X178-2))</f>
        <v>0.20475626095827093</v>
      </c>
      <c r="AH178" s="8">
        <f>((Y178-Z178)/AE178)*(1-(3/((4*X178)-9)))</f>
        <v>-0.15049261540399783</v>
      </c>
      <c r="AI178" s="8">
        <f t="shared" si="16"/>
        <v>0.10184578458581241</v>
      </c>
      <c r="AJ178" s="8">
        <f>((AA178-Y178)/AC178)*(1-(3/((4*X178)-9)))</f>
        <v>1.5409822352581597</v>
      </c>
      <c r="AK178" s="8">
        <f>((AB178-Z178)/AD178)*(1-(3/((4*X178)-9)))</f>
        <v>0.88322723864688846</v>
      </c>
      <c r="AL178" s="8">
        <f>4*(1+(AG178^2)/8)/AM178</f>
        <v>34.160119588998441</v>
      </c>
      <c r="AM178" s="8">
        <f>((1/V178)*((V178-1)/(V178-3))*((((AJ178^2)/2)*(V178/(V178-1)))+1)+(1/W178)*((W178-1)/(W178-3))*((((AK178^2)/2)*(W178/(W178-1)))+1))*(1+(U178-1)*0.233)</f>
        <v>0.11770926482633835</v>
      </c>
      <c r="AN178" s="1" t="s">
        <v>173</v>
      </c>
    </row>
    <row r="179" spans="1:40" x14ac:dyDescent="0.2">
      <c r="A179" s="1">
        <v>178</v>
      </c>
      <c r="B179" s="1">
        <v>32</v>
      </c>
      <c r="C179" s="5" t="s">
        <v>165</v>
      </c>
      <c r="D179" s="1" t="s">
        <v>34</v>
      </c>
      <c r="E179" s="1" t="s">
        <v>480</v>
      </c>
      <c r="F179" s="5" t="s">
        <v>168</v>
      </c>
      <c r="G179" s="1" t="s">
        <v>213</v>
      </c>
      <c r="H179" s="1" t="s">
        <v>30</v>
      </c>
      <c r="I179" s="1" t="s">
        <v>63</v>
      </c>
      <c r="J179" s="5" t="s">
        <v>166</v>
      </c>
      <c r="K179" s="5" t="s">
        <v>235</v>
      </c>
      <c r="L179" s="1" t="s">
        <v>23</v>
      </c>
      <c r="M179" s="1" t="s">
        <v>27</v>
      </c>
      <c r="N179" s="5" t="s">
        <v>366</v>
      </c>
      <c r="O179" s="5" t="s">
        <v>167</v>
      </c>
      <c r="P179" s="5">
        <v>8</v>
      </c>
      <c r="Q179" s="5" t="s">
        <v>7</v>
      </c>
      <c r="R179" s="1" t="s">
        <v>7</v>
      </c>
      <c r="S179" s="1" t="s">
        <v>7</v>
      </c>
      <c r="T179" s="1">
        <v>1</v>
      </c>
      <c r="U179" s="14">
        <v>1</v>
      </c>
      <c r="V179" s="1">
        <v>35</v>
      </c>
      <c r="W179" s="1">
        <v>30</v>
      </c>
      <c r="X179" s="1">
        <f t="shared" si="13"/>
        <v>65</v>
      </c>
      <c r="Y179" s="7">
        <v>51.97</v>
      </c>
      <c r="Z179" s="7">
        <v>50.63</v>
      </c>
      <c r="AA179" s="7">
        <v>59.32</v>
      </c>
      <c r="AB179" s="7">
        <v>57.14</v>
      </c>
      <c r="AC179" s="7">
        <v>12.2</v>
      </c>
      <c r="AD179" s="7">
        <v>13.47</v>
      </c>
      <c r="AE179" s="7">
        <f t="shared" si="14"/>
        <v>12.800264196182182</v>
      </c>
      <c r="AF179" s="8">
        <f t="shared" si="15"/>
        <v>6.5623645506515602E-2</v>
      </c>
      <c r="AG179" s="8">
        <f>AF179*(1-(3/((4*X179)-9)))*SQRT(1-(2*(U179-1)*0.233)/(X179-2))</f>
        <v>6.4839299145879964E-2</v>
      </c>
      <c r="AH179" s="8">
        <f>((Y179-Z179)/AE179)*(1-(3/((4*X179)-9)))</f>
        <v>0.1034341200660459</v>
      </c>
      <c r="AI179" s="8">
        <f t="shared" si="16"/>
        <v>3.2402625919318154E-2</v>
      </c>
      <c r="AJ179" s="8">
        <f>((AA179-Y179)/AC179)*(1-(3/((4*X179)-9)))</f>
        <v>0.59525831101822235</v>
      </c>
      <c r="AK179" s="8">
        <f>((AB179-Z179)/AD179)*(1-(3/((4*X179)-9)))</f>
        <v>0.47751976503784405</v>
      </c>
      <c r="AL179" s="8">
        <f>4*(1+(AG179^2)/8)/AM179</f>
        <v>52.715598923403149</v>
      </c>
      <c r="AM179" s="8">
        <f>((1/V179)*((V179-1)/(V179-3))*((((AJ179^2)/2)*(V179/(V179-1)))+1)+(1/W179)*((W179-1)/(W179-3))*((((AK179^2)/2)*(W179/(W179-1)))+1))*(1+(U179-1)*0.233)</f>
        <v>7.5918744149563802E-2</v>
      </c>
      <c r="AN179" s="1" t="s">
        <v>173</v>
      </c>
    </row>
    <row r="180" spans="1:40" x14ac:dyDescent="0.2">
      <c r="A180" s="1">
        <v>179</v>
      </c>
      <c r="B180" s="1">
        <v>32</v>
      </c>
      <c r="C180" s="5" t="s">
        <v>165</v>
      </c>
      <c r="D180" s="1" t="s">
        <v>28</v>
      </c>
      <c r="E180" s="1" t="s">
        <v>480</v>
      </c>
      <c r="F180" s="5" t="s">
        <v>29</v>
      </c>
      <c r="G180" s="1" t="s">
        <v>7</v>
      </c>
      <c r="H180" s="1" t="s">
        <v>30</v>
      </c>
      <c r="I180" s="1" t="s">
        <v>63</v>
      </c>
      <c r="J180" s="5" t="s">
        <v>166</v>
      </c>
      <c r="K180" s="5" t="s">
        <v>235</v>
      </c>
      <c r="L180" s="1" t="s">
        <v>23</v>
      </c>
      <c r="M180" s="1" t="s">
        <v>27</v>
      </c>
      <c r="N180" s="5" t="s">
        <v>366</v>
      </c>
      <c r="O180" s="5" t="s">
        <v>167</v>
      </c>
      <c r="P180" s="5">
        <v>8</v>
      </c>
      <c r="Q180" s="5" t="s">
        <v>7</v>
      </c>
      <c r="R180" s="1" t="s">
        <v>7</v>
      </c>
      <c r="S180" s="1" t="s">
        <v>7</v>
      </c>
      <c r="T180" s="1">
        <v>1</v>
      </c>
      <c r="U180" s="14">
        <v>1</v>
      </c>
      <c r="V180" s="1">
        <v>35</v>
      </c>
      <c r="W180" s="1">
        <v>30</v>
      </c>
      <c r="X180" s="1">
        <f t="shared" si="13"/>
        <v>65</v>
      </c>
      <c r="Y180" s="7">
        <v>50.48</v>
      </c>
      <c r="Z180" s="7">
        <v>47.96</v>
      </c>
      <c r="AA180" s="7">
        <v>55.4</v>
      </c>
      <c r="AB180" s="7">
        <v>53.33</v>
      </c>
      <c r="AC180" s="7">
        <v>17.43</v>
      </c>
      <c r="AD180" s="7">
        <v>12.34</v>
      </c>
      <c r="AE180" s="7">
        <f t="shared" si="14"/>
        <v>15.298801177226844</v>
      </c>
      <c r="AF180" s="8">
        <f t="shared" si="15"/>
        <v>-2.9414069428514891E-2</v>
      </c>
      <c r="AG180" s="8">
        <f>AF180*(1-(3/((4*X180)-9)))*SQRT(1-(2*(U180-1)*0.233)/(X180-2))</f>
        <v>-2.9062506845703957E-2</v>
      </c>
      <c r="AH180" s="8">
        <f>((Y180-Z180)/AE180)*(1-(3/((4*X180)-9)))</f>
        <v>0.16275003833594343</v>
      </c>
      <c r="AI180" s="8">
        <f t="shared" si="16"/>
        <v>-1.4529719475467492E-2</v>
      </c>
      <c r="AJ180" s="8">
        <f>((AA180-Y180)/AC180)*(1-(3/((4*X180)-9)))</f>
        <v>0.27889817665654087</v>
      </c>
      <c r="AK180" s="8">
        <f>((AB180-Z180)/AD180)*(1-(3/((4*X180)-9)))</f>
        <v>0.42996894109138795</v>
      </c>
      <c r="AL180" s="8">
        <f>4*(1+(AG180^2)/8)/AM180</f>
        <v>56.504281729033188</v>
      </c>
      <c r="AM180" s="8">
        <f>((1/V180)*((V180-1)/(V180-3))*((((AJ180^2)/2)*(V180/(V180-1)))+1)+(1/W180)*((W180-1)/(W180-3))*((((AK180^2)/2)*(W180/(W180-1)))+1))*(1+(U180-1)*0.233)</f>
        <v>7.079856945772961E-2</v>
      </c>
      <c r="AN180" s="1" t="s">
        <v>173</v>
      </c>
    </row>
    <row r="181" spans="1:40" x14ac:dyDescent="0.2">
      <c r="A181" s="1">
        <v>180</v>
      </c>
      <c r="B181" s="1">
        <v>32</v>
      </c>
      <c r="C181" s="5" t="s">
        <v>165</v>
      </c>
      <c r="D181" s="1" t="s">
        <v>34</v>
      </c>
      <c r="E181" s="1" t="s">
        <v>480</v>
      </c>
      <c r="F181" s="5" t="s">
        <v>29</v>
      </c>
      <c r="G181" s="1" t="s">
        <v>7</v>
      </c>
      <c r="H181" s="1" t="s">
        <v>30</v>
      </c>
      <c r="I181" s="1" t="s">
        <v>63</v>
      </c>
      <c r="J181" s="5" t="s">
        <v>166</v>
      </c>
      <c r="K181" s="5" t="s">
        <v>235</v>
      </c>
      <c r="L181" s="1" t="s">
        <v>23</v>
      </c>
      <c r="M181" s="1" t="s">
        <v>27</v>
      </c>
      <c r="N181" s="5" t="s">
        <v>366</v>
      </c>
      <c r="O181" s="5" t="s">
        <v>167</v>
      </c>
      <c r="P181" s="5">
        <v>8</v>
      </c>
      <c r="Q181" s="5" t="s">
        <v>7</v>
      </c>
      <c r="R181" s="1" t="s">
        <v>7</v>
      </c>
      <c r="S181" s="1" t="s">
        <v>7</v>
      </c>
      <c r="T181" s="1">
        <v>1</v>
      </c>
      <c r="U181" s="14">
        <v>1</v>
      </c>
      <c r="V181" s="1">
        <v>35</v>
      </c>
      <c r="W181" s="1">
        <v>30</v>
      </c>
      <c r="X181" s="1">
        <f t="shared" si="13"/>
        <v>65</v>
      </c>
      <c r="Y181" s="7">
        <v>20.83</v>
      </c>
      <c r="Z181" s="7">
        <v>22.92</v>
      </c>
      <c r="AA181" s="7">
        <v>28.53</v>
      </c>
      <c r="AB181" s="7">
        <v>26.82</v>
      </c>
      <c r="AC181" s="7">
        <v>9.3800000000000008</v>
      </c>
      <c r="AD181" s="7">
        <v>11.7</v>
      </c>
      <c r="AE181" s="7">
        <f t="shared" si="14"/>
        <v>10.511731616974512</v>
      </c>
      <c r="AF181" s="8">
        <f t="shared" si="15"/>
        <v>0.36150085813299337</v>
      </c>
      <c r="AG181" s="8">
        <f>AF181*(1-(3/((4*X181)-9)))*SQRT(1-(2*(U181-1)*0.233)/(X181-2))</f>
        <v>0.35718013074494964</v>
      </c>
      <c r="AH181" s="8">
        <f>((Y181-Z181)/AE181)*(1-(3/((4*X181)-9)))</f>
        <v>-0.19644907190972241</v>
      </c>
      <c r="AI181" s="8">
        <f t="shared" si="16"/>
        <v>0.17580841802607378</v>
      </c>
      <c r="AJ181" s="8">
        <f>((AA181-Y181)/AC181)*(1-(3/((4*X181)-9)))</f>
        <v>0.81108402212047359</v>
      </c>
      <c r="AK181" s="8">
        <f>((AB181-Z181)/AD181)*(1-(3/((4*X181)-9)))</f>
        <v>0.32934926958831334</v>
      </c>
      <c r="AL181" s="8">
        <f>4*(1+(AG181^2)/8)/AM181</f>
        <v>51.802752443826684</v>
      </c>
      <c r="AM181" s="8">
        <f>((1/V181)*((V181-1)/(V181-3))*((((AJ181^2)/2)*(V181/(V181-1)))+1)+(1/W181)*((W181-1)/(W181-3))*((((AK181^2)/2)*(W181/(W181-1)))+1))*(1+(U181-1)*0.233)</f>
        <v>7.8447353300505368E-2</v>
      </c>
      <c r="AN181" s="1" t="s">
        <v>173</v>
      </c>
    </row>
    <row r="182" spans="1:40" x14ac:dyDescent="0.2">
      <c r="A182" s="1">
        <v>181</v>
      </c>
      <c r="B182" s="1">
        <v>32</v>
      </c>
      <c r="C182" s="5" t="s">
        <v>165</v>
      </c>
      <c r="D182" s="1" t="s">
        <v>476</v>
      </c>
      <c r="E182" s="1" t="s">
        <v>479</v>
      </c>
      <c r="F182" s="5" t="s">
        <v>269</v>
      </c>
      <c r="G182" s="1" t="s">
        <v>7</v>
      </c>
      <c r="H182" s="1" t="s">
        <v>30</v>
      </c>
      <c r="I182" s="1" t="s">
        <v>63</v>
      </c>
      <c r="J182" s="5" t="s">
        <v>166</v>
      </c>
      <c r="K182" s="5" t="s">
        <v>235</v>
      </c>
      <c r="L182" s="1" t="s">
        <v>23</v>
      </c>
      <c r="M182" s="1" t="s">
        <v>27</v>
      </c>
      <c r="N182" s="5" t="s">
        <v>366</v>
      </c>
      <c r="O182" s="5" t="s">
        <v>167</v>
      </c>
      <c r="P182" s="5">
        <v>8</v>
      </c>
      <c r="Q182" s="5" t="s">
        <v>7</v>
      </c>
      <c r="R182" s="5" t="s">
        <v>213</v>
      </c>
      <c r="S182" s="5" t="s">
        <v>7</v>
      </c>
      <c r="T182" s="1">
        <v>1</v>
      </c>
      <c r="U182" s="14">
        <v>1</v>
      </c>
      <c r="V182" s="1">
        <v>35</v>
      </c>
      <c r="W182" s="1">
        <v>30</v>
      </c>
      <c r="X182" s="1">
        <f t="shared" si="13"/>
        <v>65</v>
      </c>
      <c r="Y182" s="7">
        <v>28.75</v>
      </c>
      <c r="Z182" s="7">
        <v>33.33</v>
      </c>
      <c r="AA182" s="7">
        <v>65</v>
      </c>
      <c r="AB182" s="7">
        <v>70.63</v>
      </c>
      <c r="AC182" s="7">
        <v>30.32</v>
      </c>
      <c r="AD182" s="7">
        <v>32.56</v>
      </c>
      <c r="AE182" s="7">
        <f t="shared" si="14"/>
        <v>31.370984470791903</v>
      </c>
      <c r="AF182" s="8">
        <f t="shared" si="15"/>
        <v>-3.347041916958661E-2</v>
      </c>
      <c r="AG182" s="8">
        <f>AF182*(1-(3/((4*X182)-9)))*SQRT(1-(2*(U182-1)*0.233)/(X182-2))</f>
        <v>-3.3070374318954099E-2</v>
      </c>
      <c r="AH182" s="8">
        <f>((Y182-Z182)/AE182)*(1-(3/((4*X182)-9)))</f>
        <v>-0.14424982321981916</v>
      </c>
      <c r="AI182" s="8">
        <f t="shared" si="16"/>
        <v>-1.6532927160178484E-2</v>
      </c>
      <c r="AJ182" s="8">
        <f>((AA182-Y182)/AC182)*(1-(3/((4*X182)-9)))</f>
        <v>1.1812906684607216</v>
      </c>
      <c r="AK182" s="8">
        <f>((AB182-Z182)/AD182)*(1-(3/((4*X182)-9)))</f>
        <v>1.1318852354708926</v>
      </c>
      <c r="AL182" s="8">
        <f>4*(1+(AG182^2)/8)/AM182</f>
        <v>35.818710793095519</v>
      </c>
      <c r="AM182" s="8">
        <f>((1/V182)*((V182-1)/(V182-3))*((((AJ182^2)/2)*(V182/(V182-1)))+1)+(1/W182)*((W182-1)/(W182-3))*((((AK182^2)/2)*(W182/(W182-1)))+1))*(1+(U182-1)*0.233)</f>
        <v>0.11168874412978455</v>
      </c>
      <c r="AN182" s="1" t="s">
        <v>174</v>
      </c>
    </row>
    <row r="183" spans="1:40" x14ac:dyDescent="0.2">
      <c r="A183" s="1">
        <v>182</v>
      </c>
      <c r="B183" s="1">
        <v>32</v>
      </c>
      <c r="C183" s="5" t="s">
        <v>165</v>
      </c>
      <c r="D183" s="5" t="s">
        <v>126</v>
      </c>
      <c r="E183" s="5" t="s">
        <v>479</v>
      </c>
      <c r="F183" s="5" t="s">
        <v>270</v>
      </c>
      <c r="G183" s="1" t="s">
        <v>7</v>
      </c>
      <c r="H183" s="1" t="s">
        <v>30</v>
      </c>
      <c r="I183" s="1" t="s">
        <v>63</v>
      </c>
      <c r="J183" s="5" t="s">
        <v>166</v>
      </c>
      <c r="K183" s="5" t="s">
        <v>235</v>
      </c>
      <c r="L183" s="1" t="s">
        <v>23</v>
      </c>
      <c r="M183" s="1" t="s">
        <v>27</v>
      </c>
      <c r="N183" s="5" t="s">
        <v>366</v>
      </c>
      <c r="O183" s="5" t="s">
        <v>167</v>
      </c>
      <c r="P183" s="5">
        <v>8</v>
      </c>
      <c r="Q183" s="5" t="s">
        <v>7</v>
      </c>
      <c r="R183" s="5" t="s">
        <v>213</v>
      </c>
      <c r="S183" s="5" t="s">
        <v>7</v>
      </c>
      <c r="T183" s="1">
        <v>1</v>
      </c>
      <c r="U183" s="14">
        <v>1</v>
      </c>
      <c r="V183" s="1">
        <v>35</v>
      </c>
      <c r="W183" s="1">
        <v>30</v>
      </c>
      <c r="X183" s="1">
        <f t="shared" si="13"/>
        <v>65</v>
      </c>
      <c r="Y183" s="7">
        <v>45.63</v>
      </c>
      <c r="Z183" s="7">
        <v>44.17</v>
      </c>
      <c r="AA183" s="7">
        <v>71.52</v>
      </c>
      <c r="AB183" s="7">
        <v>66.040000000000006</v>
      </c>
      <c r="AC183" s="7">
        <v>27.6</v>
      </c>
      <c r="AD183" s="7">
        <v>31.01</v>
      </c>
      <c r="AE183" s="7">
        <f t="shared" si="14"/>
        <v>29.219156278900211</v>
      </c>
      <c r="AF183" s="8">
        <f t="shared" si="15"/>
        <v>0.13758097467389632</v>
      </c>
      <c r="AG183" s="8">
        <f>AF183*(1-(3/((4*X183)-9)))*SQRT(1-(2*(U183-1)*0.233)/(X183-2))</f>
        <v>0.13593658055428801</v>
      </c>
      <c r="AH183" s="8">
        <f>((Y183-Z183)/AE183)*(1-(3/((4*X183)-9)))</f>
        <v>4.9370001892851033E-2</v>
      </c>
      <c r="AI183" s="8">
        <f t="shared" si="16"/>
        <v>6.7811835982607815E-2</v>
      </c>
      <c r="AJ183" s="8">
        <f>((AA183-Y183)/AC183)*(1-(3/((4*X183)-9)))</f>
        <v>0.92683180322189473</v>
      </c>
      <c r="AK183" s="8">
        <f>((AB183-Z183)/AD183)*(1-(3/((4*X183)-9)))</f>
        <v>0.69682700992225888</v>
      </c>
      <c r="AL183" s="8">
        <f>4*(1+(AG183^2)/8)/AM183</f>
        <v>45.264417755457352</v>
      </c>
      <c r="AM183" s="8">
        <f>((1/V183)*((V183-1)/(V183-3))*((((AJ183^2)/2)*(V183/(V183-1)))+1)+(1/W183)*((W183-1)/(W183-3))*((((AK183^2)/2)*(W183/(W183-1)))+1))*(1+(U183-1)*0.233)</f>
        <v>8.8573753419881732E-2</v>
      </c>
      <c r="AN183" s="1" t="s">
        <v>174</v>
      </c>
    </row>
    <row r="184" spans="1:40" x14ac:dyDescent="0.2">
      <c r="A184" s="1">
        <v>183</v>
      </c>
      <c r="B184" s="1">
        <v>32</v>
      </c>
      <c r="C184" s="5" t="s">
        <v>165</v>
      </c>
      <c r="D184" s="1" t="s">
        <v>476</v>
      </c>
      <c r="E184" s="1" t="s">
        <v>479</v>
      </c>
      <c r="F184" s="5" t="s">
        <v>271</v>
      </c>
      <c r="G184" s="1" t="s">
        <v>7</v>
      </c>
      <c r="H184" s="1" t="s">
        <v>30</v>
      </c>
      <c r="I184" s="1" t="s">
        <v>63</v>
      </c>
      <c r="J184" s="5" t="s">
        <v>166</v>
      </c>
      <c r="K184" s="5" t="s">
        <v>235</v>
      </c>
      <c r="L184" s="1" t="s">
        <v>23</v>
      </c>
      <c r="M184" s="1" t="s">
        <v>27</v>
      </c>
      <c r="N184" s="5" t="s">
        <v>366</v>
      </c>
      <c r="O184" s="5" t="s">
        <v>167</v>
      </c>
      <c r="P184" s="5">
        <v>8</v>
      </c>
      <c r="Q184" s="5" t="s">
        <v>7</v>
      </c>
      <c r="R184" s="5" t="s">
        <v>213</v>
      </c>
      <c r="S184" s="5" t="s">
        <v>7</v>
      </c>
      <c r="T184" s="1">
        <v>1</v>
      </c>
      <c r="U184" s="14">
        <v>1</v>
      </c>
      <c r="V184" s="1">
        <v>35</v>
      </c>
      <c r="W184" s="1">
        <v>30</v>
      </c>
      <c r="X184" s="1">
        <f t="shared" si="13"/>
        <v>65</v>
      </c>
      <c r="Y184" s="7">
        <v>46.98</v>
      </c>
      <c r="Z184" s="7">
        <v>45.43</v>
      </c>
      <c r="AA184" s="7">
        <v>74.290000000000006</v>
      </c>
      <c r="AB184" s="7">
        <v>80.37</v>
      </c>
      <c r="AC184" s="7">
        <v>31.06</v>
      </c>
      <c r="AD184" s="7">
        <v>27.22</v>
      </c>
      <c r="AE184" s="7">
        <f t="shared" si="14"/>
        <v>29.354842222447079</v>
      </c>
      <c r="AF184" s="8">
        <f t="shared" si="15"/>
        <v>-0.25992304581918285</v>
      </c>
      <c r="AG184" s="8">
        <f>AF184*(1-(3/((4*X184)-9)))*SQRT(1-(2*(U184-1)*0.233)/(X184-2))</f>
        <v>-0.25681639586915278</v>
      </c>
      <c r="AH184" s="8">
        <f>((Y184-Z184)/AE184)*(1-(3/((4*X184)-9)))</f>
        <v>5.2171089593340277E-2</v>
      </c>
      <c r="AI184" s="8">
        <f t="shared" si="16"/>
        <v>-0.12736247237583703</v>
      </c>
      <c r="AJ184" s="8">
        <f>((AA184-Y184)/AC184)*(1-(3/((4*X184)-9)))</f>
        <v>0.86875678227207109</v>
      </c>
      <c r="AK184" s="8">
        <f>((AB184-Z184)/AD184)*(1-(3/((4*X184)-9)))</f>
        <v>1.26827297715823</v>
      </c>
      <c r="AL184" s="8">
        <f>4*(1+(AG184^2)/8)/AM184</f>
        <v>37.432588860944215</v>
      </c>
      <c r="AM184" s="8">
        <f>((1/V184)*((V184-1)/(V184-3))*((((AJ184^2)/2)*(V184/(V184-1)))+1)+(1/W184)*((W184-1)/(W184-3))*((((AK184^2)/2)*(W184/(W184-1)))+1))*(1+(U184-1)*0.233)</f>
        <v>0.10773973837544192</v>
      </c>
      <c r="AN184" s="1" t="s">
        <v>174</v>
      </c>
    </row>
    <row r="185" spans="1:40" x14ac:dyDescent="0.2">
      <c r="A185" s="1">
        <v>184</v>
      </c>
      <c r="B185" s="1">
        <v>32</v>
      </c>
      <c r="C185" s="5" t="s">
        <v>165</v>
      </c>
      <c r="D185" s="5" t="s">
        <v>126</v>
      </c>
      <c r="E185" s="5" t="s">
        <v>479</v>
      </c>
      <c r="F185" s="5" t="s">
        <v>272</v>
      </c>
      <c r="G185" s="1" t="s">
        <v>7</v>
      </c>
      <c r="H185" s="1" t="s">
        <v>30</v>
      </c>
      <c r="I185" s="1" t="s">
        <v>63</v>
      </c>
      <c r="J185" s="5" t="s">
        <v>166</v>
      </c>
      <c r="K185" s="5" t="s">
        <v>235</v>
      </c>
      <c r="L185" s="1" t="s">
        <v>23</v>
      </c>
      <c r="M185" s="1" t="s">
        <v>27</v>
      </c>
      <c r="N185" s="5" t="s">
        <v>366</v>
      </c>
      <c r="O185" s="5" t="s">
        <v>167</v>
      </c>
      <c r="P185" s="5">
        <v>8</v>
      </c>
      <c r="Q185" s="5" t="s">
        <v>7</v>
      </c>
      <c r="R185" s="5" t="s">
        <v>213</v>
      </c>
      <c r="S185" s="5" t="s">
        <v>7</v>
      </c>
      <c r="T185" s="1">
        <v>1</v>
      </c>
      <c r="U185" s="14">
        <v>1</v>
      </c>
      <c r="V185" s="1">
        <v>35</v>
      </c>
      <c r="W185" s="1">
        <v>30</v>
      </c>
      <c r="X185" s="1">
        <f t="shared" si="13"/>
        <v>65</v>
      </c>
      <c r="Y185" s="7">
        <v>8.57</v>
      </c>
      <c r="Z185" s="7">
        <v>11.36</v>
      </c>
      <c r="AA185" s="7">
        <v>37.67</v>
      </c>
      <c r="AB185" s="7">
        <v>40.619999999999997</v>
      </c>
      <c r="AC185" s="7">
        <v>14.86</v>
      </c>
      <c r="AD185" s="7">
        <v>21.68</v>
      </c>
      <c r="AE185" s="7">
        <f t="shared" si="14"/>
        <v>18.317532584930756</v>
      </c>
      <c r="AF185" s="8">
        <f t="shared" si="15"/>
        <v>-8.7348008940692935E-3</v>
      </c>
      <c r="AG185" s="8">
        <f>AF185*(1-(3/((4*X185)-9)))*SQRT(1-(2*(U185-1)*0.233)/(X185-2))</f>
        <v>-8.6304008833832067E-3</v>
      </c>
      <c r="AH185" s="8">
        <f>((Y185-Z185)/AE185)*(1-(3/((4*X185)-9)))</f>
        <v>-0.15049261540399783</v>
      </c>
      <c r="AI185" s="8">
        <f t="shared" si="16"/>
        <v>-4.3151602656763882E-3</v>
      </c>
      <c r="AJ185" s="8">
        <f>((AA185-Y185)/AC185)*(1-(3/((4*X185)-9)))</f>
        <v>1.9348715501386111</v>
      </c>
      <c r="AK185" s="8">
        <f>((AB185-Z185)/AD185)*(1-(3/((4*X185)-9)))</f>
        <v>1.3334999485453023</v>
      </c>
      <c r="AL185" s="8">
        <f>4*(1+(AG185^2)/8)/AM185</f>
        <v>25.383298497339862</v>
      </c>
      <c r="AM185" s="8">
        <f>((1/V185)*((V185-1)/(V185-3))*((((AJ185^2)/2)*(V185/(V185-1)))+1)+(1/W185)*((W185-1)/(W185-3))*((((AK185^2)/2)*(W185/(W185-1)))+1))*(1+(U185-1)*0.233)</f>
        <v>0.15758539979856845</v>
      </c>
      <c r="AN185" s="1" t="s">
        <v>174</v>
      </c>
    </row>
    <row r="186" spans="1:40" x14ac:dyDescent="0.2">
      <c r="A186" s="1">
        <v>185</v>
      </c>
      <c r="B186" s="1">
        <v>32</v>
      </c>
      <c r="C186" s="5" t="s">
        <v>165</v>
      </c>
      <c r="D186" s="1" t="s">
        <v>34</v>
      </c>
      <c r="E186" s="1" t="s">
        <v>480</v>
      </c>
      <c r="F186" s="5" t="s">
        <v>168</v>
      </c>
      <c r="G186" s="1" t="s">
        <v>213</v>
      </c>
      <c r="H186" s="1" t="s">
        <v>30</v>
      </c>
      <c r="I186" s="1" t="s">
        <v>63</v>
      </c>
      <c r="J186" s="5" t="s">
        <v>166</v>
      </c>
      <c r="K186" s="5" t="s">
        <v>235</v>
      </c>
      <c r="L186" s="1" t="s">
        <v>23</v>
      </c>
      <c r="M186" s="1" t="s">
        <v>27</v>
      </c>
      <c r="N186" s="5" t="s">
        <v>366</v>
      </c>
      <c r="O186" s="5" t="s">
        <v>167</v>
      </c>
      <c r="P186" s="5">
        <v>8</v>
      </c>
      <c r="Q186" s="5" t="s">
        <v>7</v>
      </c>
      <c r="R186" s="5" t="s">
        <v>213</v>
      </c>
      <c r="S186" s="5" t="s">
        <v>7</v>
      </c>
      <c r="T186" s="1">
        <v>1</v>
      </c>
      <c r="U186" s="14">
        <v>1</v>
      </c>
      <c r="V186" s="1">
        <v>35</v>
      </c>
      <c r="W186" s="1">
        <v>30</v>
      </c>
      <c r="X186" s="1">
        <f t="shared" si="13"/>
        <v>65</v>
      </c>
      <c r="Y186" s="7">
        <v>51.97</v>
      </c>
      <c r="Z186" s="7">
        <v>50.63</v>
      </c>
      <c r="AA186" s="7">
        <v>63.67</v>
      </c>
      <c r="AB186" s="7">
        <v>63.89</v>
      </c>
      <c r="AC186" s="7">
        <v>12.2</v>
      </c>
      <c r="AD186" s="7">
        <v>13.47</v>
      </c>
      <c r="AE186" s="7">
        <f t="shared" si="14"/>
        <v>12.800264196182182</v>
      </c>
      <c r="AF186" s="8">
        <f t="shared" si="15"/>
        <v>-0.12187248451209953</v>
      </c>
      <c r="AG186" s="8">
        <f>AF186*(1-(3/((4*X186)-9)))*SQRT(1-(2*(U186-1)*0.233)/(X186-2))</f>
        <v>-0.12041584127091906</v>
      </c>
      <c r="AH186" s="8">
        <f>((Y186-Z186)/AE186)*(1-(3/((4*X186)-9)))</f>
        <v>0.1034341200660459</v>
      </c>
      <c r="AI186" s="8">
        <f t="shared" si="16"/>
        <v>-6.0099089762945937E-2</v>
      </c>
      <c r="AJ186" s="8">
        <f>((AA186-Y186)/AC186)*(1-(3/((4*X186)-9)))</f>
        <v>0.94755404611063976</v>
      </c>
      <c r="AK186" s="8">
        <f>((AB186-Z186)/AD186)*(1-(3/((4*X186)-9)))</f>
        <v>0.97264394537662258</v>
      </c>
      <c r="AL186" s="8">
        <f>4*(1+(AG186^2)/8)/AM186</f>
        <v>41.012572243789705</v>
      </c>
      <c r="AM186" s="8">
        <f>((1/V186)*((V186-1)/(V186-3))*((((AJ186^2)/2)*(V186/(V186-1)))+1)+(1/W186)*((W186-1)/(W186-3))*((((AK186^2)/2)*(W186/(W186-1)))+1))*(1+(U186-1)*0.233)</f>
        <v>9.7707843428944785E-2</v>
      </c>
      <c r="AN186" s="1" t="s">
        <v>174</v>
      </c>
    </row>
    <row r="187" spans="1:40" x14ac:dyDescent="0.2">
      <c r="A187" s="1">
        <v>186</v>
      </c>
      <c r="B187" s="1">
        <v>32</v>
      </c>
      <c r="C187" s="5" t="s">
        <v>165</v>
      </c>
      <c r="D187" s="1" t="s">
        <v>28</v>
      </c>
      <c r="E187" s="1" t="s">
        <v>480</v>
      </c>
      <c r="F187" s="5" t="s">
        <v>29</v>
      </c>
      <c r="G187" s="1" t="s">
        <v>7</v>
      </c>
      <c r="H187" s="1" t="s">
        <v>30</v>
      </c>
      <c r="I187" s="1" t="s">
        <v>63</v>
      </c>
      <c r="J187" s="5" t="s">
        <v>166</v>
      </c>
      <c r="K187" s="5" t="s">
        <v>235</v>
      </c>
      <c r="L187" s="1" t="s">
        <v>23</v>
      </c>
      <c r="M187" s="1" t="s">
        <v>27</v>
      </c>
      <c r="N187" s="5" t="s">
        <v>366</v>
      </c>
      <c r="O187" s="5" t="s">
        <v>167</v>
      </c>
      <c r="P187" s="5">
        <v>8</v>
      </c>
      <c r="Q187" s="5" t="s">
        <v>7</v>
      </c>
      <c r="R187" s="5" t="s">
        <v>213</v>
      </c>
      <c r="S187" s="5" t="s">
        <v>7</v>
      </c>
      <c r="T187" s="1">
        <v>1</v>
      </c>
      <c r="U187" s="14">
        <v>1</v>
      </c>
      <c r="V187" s="1">
        <v>35</v>
      </c>
      <c r="W187" s="1">
        <v>30</v>
      </c>
      <c r="X187" s="1">
        <f t="shared" si="13"/>
        <v>65</v>
      </c>
      <c r="Y187" s="7">
        <v>50.48</v>
      </c>
      <c r="Z187" s="7">
        <v>47.96</v>
      </c>
      <c r="AA187" s="7">
        <v>58.42</v>
      </c>
      <c r="AB187" s="7">
        <v>53.15</v>
      </c>
      <c r="AC187" s="7">
        <v>17.43</v>
      </c>
      <c r="AD187" s="7">
        <v>12.34</v>
      </c>
      <c r="AE187" s="7">
        <f t="shared" si="14"/>
        <v>15.298801177226844</v>
      </c>
      <c r="AF187" s="8">
        <f t="shared" si="15"/>
        <v>0.17975264650759318</v>
      </c>
      <c r="AG187" s="8">
        <f>AF187*(1-(3/((4*X187)-9)))*SQRT(1-(2*(U187-1)*0.233)/(X187-2))</f>
        <v>0.17760420850152633</v>
      </c>
      <c r="AH187" s="8">
        <f>((Y187-Z187)/AE187)*(1-(3/((4*X187)-9)))</f>
        <v>0.16275003833594343</v>
      </c>
      <c r="AI187" s="8">
        <f t="shared" si="16"/>
        <v>8.8454023154219699E-2</v>
      </c>
      <c r="AJ187" s="8">
        <f>((AA187-Y187)/AC187)*(1-(3/((4*X187)-9)))</f>
        <v>0.45009177289693808</v>
      </c>
      <c r="AK187" s="8">
        <f>((AB187-Z187)/AD187)*(1-(3/((4*X187)-9)))</f>
        <v>0.41555657435089449</v>
      </c>
      <c r="AL187" s="8">
        <f>4*(1+(AG187^2)/8)/AM187</f>
        <v>55.372480582442797</v>
      </c>
      <c r="AM187" s="8">
        <f>((1/V187)*((V187-1)/(V187-3))*((((AJ187^2)/2)*(V187/(V187-1)))+1)+(1/W187)*((W187-1)/(W187-3))*((((AK187^2)/2)*(W187/(W187-1)))+1))*(1+(U187-1)*0.233)</f>
        <v>7.2522877523244378E-2</v>
      </c>
      <c r="AN187" s="1" t="s">
        <v>174</v>
      </c>
    </row>
    <row r="188" spans="1:40" x14ac:dyDescent="0.2">
      <c r="A188" s="1">
        <v>187</v>
      </c>
      <c r="B188" s="1">
        <v>32</v>
      </c>
      <c r="C188" s="5" t="s">
        <v>165</v>
      </c>
      <c r="D188" s="1" t="s">
        <v>34</v>
      </c>
      <c r="E188" s="1" t="s">
        <v>480</v>
      </c>
      <c r="F188" s="5" t="s">
        <v>29</v>
      </c>
      <c r="G188" s="1" t="s">
        <v>7</v>
      </c>
      <c r="H188" s="1" t="s">
        <v>30</v>
      </c>
      <c r="I188" s="1" t="s">
        <v>63</v>
      </c>
      <c r="J188" s="5" t="s">
        <v>166</v>
      </c>
      <c r="K188" s="5" t="s">
        <v>235</v>
      </c>
      <c r="L188" s="1" t="s">
        <v>23</v>
      </c>
      <c r="M188" s="1" t="s">
        <v>27</v>
      </c>
      <c r="N188" s="5" t="s">
        <v>366</v>
      </c>
      <c r="O188" s="5" t="s">
        <v>167</v>
      </c>
      <c r="P188" s="5">
        <v>8</v>
      </c>
      <c r="Q188" s="5" t="s">
        <v>7</v>
      </c>
      <c r="R188" s="5" t="s">
        <v>213</v>
      </c>
      <c r="S188" s="5" t="s">
        <v>7</v>
      </c>
      <c r="T188" s="1">
        <v>1</v>
      </c>
      <c r="U188" s="14">
        <v>1</v>
      </c>
      <c r="V188" s="1">
        <v>35</v>
      </c>
      <c r="W188" s="1">
        <v>30</v>
      </c>
      <c r="X188" s="1">
        <f t="shared" si="13"/>
        <v>65</v>
      </c>
      <c r="Y188" s="7">
        <v>20.83</v>
      </c>
      <c r="Z188" s="7">
        <v>22.92</v>
      </c>
      <c r="AA188" s="7">
        <v>32.159999999999997</v>
      </c>
      <c r="AB188" s="7">
        <v>31.09</v>
      </c>
      <c r="AC188" s="7">
        <v>9.3800000000000008</v>
      </c>
      <c r="AD188" s="7">
        <v>11.7</v>
      </c>
      <c r="AE188" s="7">
        <f t="shared" si="14"/>
        <v>10.511731616974512</v>
      </c>
      <c r="AF188" s="8">
        <f t="shared" si="15"/>
        <v>0.30061650307901522</v>
      </c>
      <c r="AG188" s="8">
        <f>AF188*(1-(3/((4*X188)-9)))*SQRT(1-(2*(U188-1)*0.233)/(X188-2))</f>
        <v>0.29702347714579991</v>
      </c>
      <c r="AH188" s="8">
        <f>((Y188-Z188)/AE188)*(1-(3/((4*X188)-9)))</f>
        <v>-0.19644907190972241</v>
      </c>
      <c r="AI188" s="8">
        <f t="shared" si="16"/>
        <v>0.14690057380385269</v>
      </c>
      <c r="AJ188" s="8">
        <f>((AA188-Y188)/AC188)*(1-(3/((4*X188)-9)))</f>
        <v>1.1934522039772675</v>
      </c>
      <c r="AK188" s="8">
        <f>((AB188-Z188)/AD188)*(1-(3/((4*X188)-9)))</f>
        <v>0.68994449552218462</v>
      </c>
      <c r="AL188" s="8">
        <f>4*(1+(AG188^2)/8)/AM188</f>
        <v>41.593252901921012</v>
      </c>
      <c r="AM188" s="8">
        <f>((1/V188)*((V188-1)/(V188-3))*((((AJ188^2)/2)*(V188/(V188-1)))+1)+(1/W188)*((W188-1)/(W188-3))*((((AK188^2)/2)*(W188/(W188-1)))+1))*(1+(U188-1)*0.233)</f>
        <v>9.7229987818555796E-2</v>
      </c>
      <c r="AN188" s="1" t="s">
        <v>174</v>
      </c>
    </row>
    <row r="189" spans="1:40" x14ac:dyDescent="0.2">
      <c r="A189" s="1">
        <v>188</v>
      </c>
      <c r="B189" s="1">
        <v>32</v>
      </c>
      <c r="C189" s="5" t="s">
        <v>165</v>
      </c>
      <c r="D189" s="1" t="s">
        <v>476</v>
      </c>
      <c r="E189" s="1" t="s">
        <v>479</v>
      </c>
      <c r="F189" s="5" t="s">
        <v>269</v>
      </c>
      <c r="G189" s="1" t="s">
        <v>7</v>
      </c>
      <c r="H189" s="1" t="s">
        <v>30</v>
      </c>
      <c r="I189" s="1" t="s">
        <v>217</v>
      </c>
      <c r="J189" s="5" t="s">
        <v>166</v>
      </c>
      <c r="K189" s="5" t="s">
        <v>235</v>
      </c>
      <c r="L189" s="1" t="s">
        <v>23</v>
      </c>
      <c r="M189" s="1" t="s">
        <v>27</v>
      </c>
      <c r="N189" s="5" t="s">
        <v>366</v>
      </c>
      <c r="O189" s="5" t="s">
        <v>167</v>
      </c>
      <c r="P189" s="5">
        <v>8</v>
      </c>
      <c r="Q189" s="5" t="s">
        <v>7</v>
      </c>
      <c r="R189" s="1" t="s">
        <v>7</v>
      </c>
      <c r="S189" s="1" t="s">
        <v>7</v>
      </c>
      <c r="T189" s="1">
        <v>1</v>
      </c>
      <c r="U189" s="14">
        <v>1</v>
      </c>
      <c r="V189" s="1">
        <v>35</v>
      </c>
      <c r="W189" s="1">
        <v>27</v>
      </c>
      <c r="X189" s="1">
        <f t="shared" si="13"/>
        <v>62</v>
      </c>
      <c r="Y189" s="7">
        <v>28.75</v>
      </c>
      <c r="Z189" s="7">
        <v>50</v>
      </c>
      <c r="AA189" s="7">
        <v>55.89</v>
      </c>
      <c r="AB189" s="7">
        <v>71.3</v>
      </c>
      <c r="AC189" s="7">
        <v>30.32</v>
      </c>
      <c r="AD189" s="7">
        <v>40.32</v>
      </c>
      <c r="AE189" s="7">
        <f t="shared" si="14"/>
        <v>35.005843321746539</v>
      </c>
      <c r="AF189" s="8">
        <f t="shared" si="15"/>
        <v>0.16682929036513294</v>
      </c>
      <c r="AG189" s="8">
        <f>AF189*(1-(3/((4*X189)-9)))*SQRT(1-(2*(U189-1)*0.233)/(X189-2))</f>
        <v>0.16473519885427354</v>
      </c>
      <c r="AH189" s="8">
        <f>((Y189-Z189)/AE189)*(1-(3/((4*X189)-9)))</f>
        <v>-0.59942174240638879</v>
      </c>
      <c r="AI189" s="8">
        <f t="shared" si="16"/>
        <v>8.2089604900562163E-2</v>
      </c>
      <c r="AJ189" s="8">
        <f>((AA189-Y189)/AC189)*(1-(3/((4*X189)-9)))</f>
        <v>0.88388293350702696</v>
      </c>
      <c r="AK189" s="8">
        <f>((AB189-Z189)/AD189)*(1-(3/((4*X189)-9)))</f>
        <v>0.52164275752141853</v>
      </c>
      <c r="AL189" s="8">
        <f>4*(1+(AG189^2)/8)/AM189</f>
        <v>45.42466447831108</v>
      </c>
      <c r="AM189" s="8">
        <f>((1/V189)*((V189-1)/(V189-3))*((((AJ189^2)/2)*(V189/(V189-1)))+1)+(1/W189)*((W189-1)/(W189-3))*((((AK189^2)/2)*(W189/(W189-1)))+1))*(1+(U189-1)*0.233)</f>
        <v>8.8356598534418185E-2</v>
      </c>
      <c r="AN189" s="1" t="s">
        <v>175</v>
      </c>
    </row>
    <row r="190" spans="1:40" x14ac:dyDescent="0.2">
      <c r="A190" s="1">
        <v>189</v>
      </c>
      <c r="B190" s="1">
        <v>32</v>
      </c>
      <c r="C190" s="5" t="s">
        <v>165</v>
      </c>
      <c r="D190" s="5" t="s">
        <v>126</v>
      </c>
      <c r="E190" s="5" t="s">
        <v>479</v>
      </c>
      <c r="F190" s="5" t="s">
        <v>270</v>
      </c>
      <c r="G190" s="1" t="s">
        <v>7</v>
      </c>
      <c r="H190" s="1" t="s">
        <v>30</v>
      </c>
      <c r="I190" s="1" t="s">
        <v>217</v>
      </c>
      <c r="J190" s="5" t="s">
        <v>166</v>
      </c>
      <c r="K190" s="5" t="s">
        <v>235</v>
      </c>
      <c r="L190" s="1" t="s">
        <v>23</v>
      </c>
      <c r="M190" s="1" t="s">
        <v>27</v>
      </c>
      <c r="N190" s="5" t="s">
        <v>366</v>
      </c>
      <c r="O190" s="5" t="s">
        <v>167</v>
      </c>
      <c r="P190" s="5">
        <v>8</v>
      </c>
      <c r="Q190" s="5" t="s">
        <v>7</v>
      </c>
      <c r="R190" s="1" t="s">
        <v>7</v>
      </c>
      <c r="S190" s="1" t="s">
        <v>7</v>
      </c>
      <c r="T190" s="1">
        <v>1</v>
      </c>
      <c r="U190" s="14">
        <v>1</v>
      </c>
      <c r="V190" s="1">
        <v>35</v>
      </c>
      <c r="W190" s="1">
        <v>27</v>
      </c>
      <c r="X190" s="1">
        <f t="shared" si="13"/>
        <v>62</v>
      </c>
      <c r="Y190" s="7">
        <v>45.63</v>
      </c>
      <c r="Z190" s="7">
        <v>59.03</v>
      </c>
      <c r="AA190" s="7">
        <v>64.02</v>
      </c>
      <c r="AB190" s="7">
        <v>65.97</v>
      </c>
      <c r="AC190" s="7">
        <v>27.6</v>
      </c>
      <c r="AD190" s="7">
        <v>29.73</v>
      </c>
      <c r="AE190" s="7">
        <f t="shared" si="14"/>
        <v>28.542522488385643</v>
      </c>
      <c r="AF190" s="8">
        <f t="shared" si="15"/>
        <v>0.40115585455557279</v>
      </c>
      <c r="AG190" s="8">
        <f>AF190*(1-(3/((4*X190)-9)))*SQRT(1-(2*(U190-1)*0.233)/(X190-2))</f>
        <v>0.39612042541889197</v>
      </c>
      <c r="AH190" s="8">
        <f>((Y190-Z190)/AE190)*(1-(3/((4*X190)-9)))</f>
        <v>-0.46358198258630162</v>
      </c>
      <c r="AI190" s="8">
        <f t="shared" si="16"/>
        <v>0.1942861548630071</v>
      </c>
      <c r="AJ190" s="8">
        <f>((AA190-Y190)/AC190)*(1-(3/((4*X190)-9)))</f>
        <v>0.65794069492450402</v>
      </c>
      <c r="AK190" s="8">
        <f>((AB190-Z190)/AD190)*(1-(3/((4*X190)-9)))</f>
        <v>0.23050410458421464</v>
      </c>
      <c r="AL190" s="8">
        <f>4*(1+(AG190^2)/8)/AM190</f>
        <v>52.053411354665691</v>
      </c>
      <c r="AM190" s="8">
        <f>((1/V190)*((V190-1)/(V190-3))*((((AJ190^2)/2)*(V190/(V190-1)))+1)+(1/W190)*((W190-1)/(W190-3))*((((AK190^2)/2)*(W190/(W190-1)))+1))*(1+(U190-1)*0.233)</f>
        <v>7.8351362371401209E-2</v>
      </c>
      <c r="AN190" s="1" t="s">
        <v>175</v>
      </c>
    </row>
    <row r="191" spans="1:40" x14ac:dyDescent="0.2">
      <c r="A191" s="1">
        <v>190</v>
      </c>
      <c r="B191" s="1">
        <v>32</v>
      </c>
      <c r="C191" s="5" t="s">
        <v>165</v>
      </c>
      <c r="D191" s="1" t="s">
        <v>476</v>
      </c>
      <c r="E191" s="1" t="s">
        <v>479</v>
      </c>
      <c r="F191" s="5" t="s">
        <v>271</v>
      </c>
      <c r="G191" s="1" t="s">
        <v>7</v>
      </c>
      <c r="H191" s="1" t="s">
        <v>30</v>
      </c>
      <c r="I191" s="1" t="s">
        <v>217</v>
      </c>
      <c r="J191" s="5" t="s">
        <v>166</v>
      </c>
      <c r="K191" s="5" t="s">
        <v>235</v>
      </c>
      <c r="L191" s="1" t="s">
        <v>23</v>
      </c>
      <c r="M191" s="1" t="s">
        <v>27</v>
      </c>
      <c r="N191" s="5" t="s">
        <v>366</v>
      </c>
      <c r="O191" s="5" t="s">
        <v>167</v>
      </c>
      <c r="P191" s="5">
        <v>8</v>
      </c>
      <c r="Q191" s="5" t="s">
        <v>7</v>
      </c>
      <c r="R191" s="1" t="s">
        <v>7</v>
      </c>
      <c r="S191" s="1" t="s">
        <v>7</v>
      </c>
      <c r="T191" s="1">
        <v>1</v>
      </c>
      <c r="U191" s="14">
        <v>1</v>
      </c>
      <c r="V191" s="1">
        <v>35</v>
      </c>
      <c r="W191" s="1">
        <v>27</v>
      </c>
      <c r="X191" s="1">
        <f t="shared" si="13"/>
        <v>62</v>
      </c>
      <c r="Y191" s="7">
        <v>46.98</v>
      </c>
      <c r="Z191" s="7">
        <v>53.5</v>
      </c>
      <c r="AA191" s="7">
        <v>70.37</v>
      </c>
      <c r="AB191" s="7">
        <v>73.25</v>
      </c>
      <c r="AC191" s="7">
        <v>31.06</v>
      </c>
      <c r="AD191" s="7">
        <v>28.32</v>
      </c>
      <c r="AE191" s="7">
        <f t="shared" si="14"/>
        <v>29.903507263641615</v>
      </c>
      <c r="AF191" s="8">
        <f t="shared" si="15"/>
        <v>0.12172485213551278</v>
      </c>
      <c r="AG191" s="8">
        <f>AF191*(1-(3/((4*X191)-9)))*SQRT(1-(2*(U191-1)*0.233)/(X191-2))</f>
        <v>0.12019692512125948</v>
      </c>
      <c r="AH191" s="8">
        <f>((Y191-Z191)/AE191)*(1-(3/((4*X191)-9)))</f>
        <v>-0.21529778895346444</v>
      </c>
      <c r="AI191" s="8">
        <f t="shared" si="16"/>
        <v>5.9990223108181029E-2</v>
      </c>
      <c r="AJ191" s="8">
        <f>((AA191-Y191)/AC191)*(1-(3/((4*X191)-9)))</f>
        <v>0.74360597790213057</v>
      </c>
      <c r="AK191" s="8">
        <f>((AB191-Z191)/AD191)*(1-(3/((4*X191)-9)))</f>
        <v>0.68863319386331945</v>
      </c>
      <c r="AL191" s="8">
        <f>4*(1+(AG191^2)/8)/AM191</f>
        <v>45.025018072118279</v>
      </c>
      <c r="AM191" s="8">
        <f>((1/V191)*((V191-1)/(V191-3))*((((AJ191^2)/2)*(V191/(V191-1)))+1)+(1/W191)*((W191-1)/(W191-3))*((((AK191^2)/2)*(W191/(W191-1)))+1))*(1+(U191-1)*0.233)</f>
        <v>8.8999934302875366E-2</v>
      </c>
      <c r="AN191" s="1" t="s">
        <v>175</v>
      </c>
    </row>
    <row r="192" spans="1:40" x14ac:dyDescent="0.2">
      <c r="A192" s="1">
        <v>191</v>
      </c>
      <c r="B192" s="1">
        <v>32</v>
      </c>
      <c r="C192" s="5" t="s">
        <v>165</v>
      </c>
      <c r="D192" s="5" t="s">
        <v>126</v>
      </c>
      <c r="E192" s="5" t="s">
        <v>479</v>
      </c>
      <c r="F192" s="5" t="s">
        <v>272</v>
      </c>
      <c r="G192" s="1" t="s">
        <v>7</v>
      </c>
      <c r="H192" s="1" t="s">
        <v>30</v>
      </c>
      <c r="I192" s="1" t="s">
        <v>217</v>
      </c>
      <c r="J192" s="5" t="s">
        <v>166</v>
      </c>
      <c r="K192" s="5" t="s">
        <v>235</v>
      </c>
      <c r="L192" s="1" t="s">
        <v>23</v>
      </c>
      <c r="M192" s="1" t="s">
        <v>27</v>
      </c>
      <c r="N192" s="5" t="s">
        <v>366</v>
      </c>
      <c r="O192" s="5" t="s">
        <v>167</v>
      </c>
      <c r="P192" s="5">
        <v>8</v>
      </c>
      <c r="Q192" s="5" t="s">
        <v>7</v>
      </c>
      <c r="R192" s="1" t="s">
        <v>7</v>
      </c>
      <c r="S192" s="1" t="s">
        <v>7</v>
      </c>
      <c r="T192" s="1">
        <v>1</v>
      </c>
      <c r="U192" s="14">
        <v>1</v>
      </c>
      <c r="V192" s="1">
        <v>35</v>
      </c>
      <c r="W192" s="1">
        <v>27</v>
      </c>
      <c r="X192" s="1">
        <f t="shared" si="13"/>
        <v>62</v>
      </c>
      <c r="Y192" s="7">
        <v>8.57</v>
      </c>
      <c r="Z192" s="7">
        <v>18.52</v>
      </c>
      <c r="AA192" s="7">
        <v>31.745999999999999</v>
      </c>
      <c r="AB192" s="7">
        <v>31.14</v>
      </c>
      <c r="AC192" s="7">
        <v>14.86</v>
      </c>
      <c r="AD192" s="7">
        <v>26.31</v>
      </c>
      <c r="AE192" s="7">
        <f t="shared" si="14"/>
        <v>20.617745188712238</v>
      </c>
      <c r="AF192" s="8">
        <f t="shared" si="15"/>
        <v>0.51198615092882105</v>
      </c>
      <c r="AG192" s="8">
        <f>AF192*(1-(3/((4*X192)-9)))*SQRT(1-(2*(U192-1)*0.233)/(X192-2))</f>
        <v>0.50555954652385682</v>
      </c>
      <c r="AH192" s="8">
        <f>((Y192-Z192)/AE192)*(1-(3/((4*X192)-9)))</f>
        <v>-0.47653632890416592</v>
      </c>
      <c r="AI192" s="8">
        <f t="shared" si="16"/>
        <v>0.24507127066768866</v>
      </c>
      <c r="AJ192" s="8">
        <f>((AA192-Y192)/AC192)*(1-(3/((4*X192)-9)))</f>
        <v>1.5400462897785185</v>
      </c>
      <c r="AK192" s="8">
        <f>((AB192-Z192)/AD192)*(1-(3/((4*X192)-9)))</f>
        <v>0.47364462022649179</v>
      </c>
      <c r="AL192" s="8">
        <f>4*(1+(AG192^2)/8)/AM192</f>
        <v>36.785418539141673</v>
      </c>
      <c r="AM192" s="8">
        <f>((1/V192)*((V192-1)/(V192-3))*((((AJ192^2)/2)*(V192/(V192-1)))+1)+(1/W192)*((W192-1)/(W192-3))*((((AK192^2)/2)*(W192/(W192-1)))+1))*(1+(U192-1)*0.233)</f>
        <v>0.11221281125695243</v>
      </c>
      <c r="AN192" s="1" t="s">
        <v>175</v>
      </c>
    </row>
    <row r="193" spans="1:40" x14ac:dyDescent="0.2">
      <c r="A193" s="1">
        <v>192</v>
      </c>
      <c r="B193" s="1">
        <v>32</v>
      </c>
      <c r="C193" s="5" t="s">
        <v>165</v>
      </c>
      <c r="D193" s="1" t="s">
        <v>34</v>
      </c>
      <c r="E193" s="1" t="s">
        <v>480</v>
      </c>
      <c r="F193" s="5" t="s">
        <v>168</v>
      </c>
      <c r="G193" s="1" t="s">
        <v>213</v>
      </c>
      <c r="H193" s="1" t="s">
        <v>30</v>
      </c>
      <c r="I193" s="1" t="s">
        <v>217</v>
      </c>
      <c r="J193" s="5" t="s">
        <v>166</v>
      </c>
      <c r="K193" s="5" t="s">
        <v>235</v>
      </c>
      <c r="L193" s="1" t="s">
        <v>23</v>
      </c>
      <c r="M193" s="1" t="s">
        <v>27</v>
      </c>
      <c r="N193" s="5" t="s">
        <v>366</v>
      </c>
      <c r="O193" s="5" t="s">
        <v>167</v>
      </c>
      <c r="P193" s="5">
        <v>8</v>
      </c>
      <c r="Q193" s="5" t="s">
        <v>7</v>
      </c>
      <c r="R193" s="1" t="s">
        <v>7</v>
      </c>
      <c r="S193" s="1" t="s">
        <v>7</v>
      </c>
      <c r="T193" s="1">
        <v>1</v>
      </c>
      <c r="U193" s="14">
        <v>1</v>
      </c>
      <c r="V193" s="1">
        <v>35</v>
      </c>
      <c r="W193" s="1">
        <v>27</v>
      </c>
      <c r="X193" s="1">
        <f t="shared" si="13"/>
        <v>62</v>
      </c>
      <c r="Y193" s="7">
        <v>51.97</v>
      </c>
      <c r="Z193" s="7">
        <v>52.12</v>
      </c>
      <c r="AA193" s="7">
        <v>59.32</v>
      </c>
      <c r="AB193" s="7">
        <v>54.76</v>
      </c>
      <c r="AC193" s="7">
        <v>12.2</v>
      </c>
      <c r="AD193" s="7">
        <v>15.56</v>
      </c>
      <c r="AE193" s="7">
        <f t="shared" si="14"/>
        <v>13.757127607171492</v>
      </c>
      <c r="AF193" s="8">
        <f t="shared" si="15"/>
        <v>0.3423679807654551</v>
      </c>
      <c r="AG193" s="8">
        <f>AF193*(1-(3/((4*X193)-9)))*SQRT(1-(2*(U193-1)*0.233)/(X193-2))</f>
        <v>0.33807047473074231</v>
      </c>
      <c r="AH193" s="8">
        <f>((Y193-Z193)/AE193)*(1-(3/((4*X193)-9)))</f>
        <v>-1.0766575628367485E-2</v>
      </c>
      <c r="AI193" s="8">
        <f t="shared" si="16"/>
        <v>0.1666708715894584</v>
      </c>
      <c r="AJ193" s="8">
        <f>((AA193-Y193)/AC193)*(1-(3/((4*X193)-9)))</f>
        <v>0.59489676932574265</v>
      </c>
      <c r="AK193" s="8">
        <f>((AB193-Z193)/AD193)*(1-(3/((4*X193)-9)))</f>
        <v>0.16753611341170907</v>
      </c>
      <c r="AL193" s="8">
        <f>4*(1+(AG193^2)/8)/AM193</f>
        <v>52.96875353553402</v>
      </c>
      <c r="AM193" s="8">
        <f>((1/V193)*((V193-1)/(V193-3))*((((AJ193^2)/2)*(V193/(V193-1)))+1)+(1/W193)*((W193-1)/(W193-3))*((((AK193^2)/2)*(W193/(W193-1)))+1))*(1+(U193-1)*0.233)</f>
        <v>7.6595078270448702E-2</v>
      </c>
      <c r="AN193" s="1" t="s">
        <v>175</v>
      </c>
    </row>
    <row r="194" spans="1:40" x14ac:dyDescent="0.2">
      <c r="A194" s="1">
        <v>193</v>
      </c>
      <c r="B194" s="1">
        <v>32</v>
      </c>
      <c r="C194" s="5" t="s">
        <v>165</v>
      </c>
      <c r="D194" s="1" t="s">
        <v>28</v>
      </c>
      <c r="E194" s="1" t="s">
        <v>480</v>
      </c>
      <c r="F194" s="5" t="s">
        <v>29</v>
      </c>
      <c r="G194" s="1" t="s">
        <v>7</v>
      </c>
      <c r="H194" s="1" t="s">
        <v>30</v>
      </c>
      <c r="I194" s="1" t="s">
        <v>217</v>
      </c>
      <c r="J194" s="5" t="s">
        <v>166</v>
      </c>
      <c r="K194" s="5" t="s">
        <v>235</v>
      </c>
      <c r="L194" s="1" t="s">
        <v>23</v>
      </c>
      <c r="M194" s="1" t="s">
        <v>27</v>
      </c>
      <c r="N194" s="5" t="s">
        <v>366</v>
      </c>
      <c r="O194" s="5" t="s">
        <v>167</v>
      </c>
      <c r="P194" s="5">
        <v>8</v>
      </c>
      <c r="Q194" s="5" t="s">
        <v>7</v>
      </c>
      <c r="R194" s="1" t="s">
        <v>7</v>
      </c>
      <c r="S194" s="1" t="s">
        <v>7</v>
      </c>
      <c r="T194" s="1">
        <v>1</v>
      </c>
      <c r="U194" s="14">
        <v>1</v>
      </c>
      <c r="V194" s="1">
        <v>35</v>
      </c>
      <c r="W194" s="1">
        <v>27</v>
      </c>
      <c r="X194" s="1">
        <f t="shared" ref="X194:X257" si="18">V194+W194</f>
        <v>62</v>
      </c>
      <c r="Y194" s="7">
        <v>50.48</v>
      </c>
      <c r="Z194" s="7">
        <v>43.21</v>
      </c>
      <c r="AA194" s="7">
        <v>55.4</v>
      </c>
      <c r="AB194" s="7">
        <v>50.21</v>
      </c>
      <c r="AC194" s="7">
        <v>17.43</v>
      </c>
      <c r="AD194" s="7">
        <v>17.79</v>
      </c>
      <c r="AE194" s="7">
        <f t="shared" ref="AE194:AE257" si="19">SQRT((((V194-1)*POWER(AC194,2))+((W194-1)*POWER(AD194,2)))/(X194-2))</f>
        <v>17.586904787369491</v>
      </c>
      <c r="AF194" s="8">
        <f t="shared" ref="AF194:AF257" si="20">((AA194-Y194)-(AB194-Z194))/AE194</f>
        <v>-0.11826981638598545</v>
      </c>
      <c r="AG194" s="8">
        <f>AF194*(1-(3/((4*X194)-9)))*SQRT(1-(2*(U194-1)*0.233)/(X194-2))</f>
        <v>-0.11678525802130782</v>
      </c>
      <c r="AH194" s="8">
        <f>((Y194-Z194)/AE194)*(1-(3/((4*X194)-9)))</f>
        <v>0.40818693548793655</v>
      </c>
      <c r="AI194" s="8">
        <f t="shared" ref="AI194:AI257" si="21">AG194/SQRT(4+AG194^2)</f>
        <v>-5.8293332219803221E-2</v>
      </c>
      <c r="AJ194" s="8">
        <f>((AA194-Y194)/AC194)*(1-(3/((4*X194)-9)))</f>
        <v>0.27872878243397992</v>
      </c>
      <c r="AK194" s="8">
        <f>((AB194-Z194)/AD194)*(1-(3/((4*X194)-9)))</f>
        <v>0.38854040984898203</v>
      </c>
      <c r="AL194" s="8">
        <f>4*(1+(AG194^2)/8)/AM194</f>
        <v>53.538776095898072</v>
      </c>
      <c r="AM194" s="8">
        <f>((1/V194)*((V194-1)/(V194-3))*((((AJ194^2)/2)*(V194/(V194-1)))+1)+(1/W194)*((W194-1)/(W194-3))*((((AK194^2)/2)*(W194/(W194-1)))+1))*(1+(U194-1)*0.233)</f>
        <v>7.4839577786921768E-2</v>
      </c>
      <c r="AN194" s="1" t="s">
        <v>175</v>
      </c>
    </row>
    <row r="195" spans="1:40" x14ac:dyDescent="0.2">
      <c r="A195" s="1">
        <v>194</v>
      </c>
      <c r="B195" s="1">
        <v>32</v>
      </c>
      <c r="C195" s="5" t="s">
        <v>165</v>
      </c>
      <c r="D195" s="1" t="s">
        <v>34</v>
      </c>
      <c r="E195" s="1" t="s">
        <v>480</v>
      </c>
      <c r="F195" s="5" t="s">
        <v>29</v>
      </c>
      <c r="G195" s="1" t="s">
        <v>7</v>
      </c>
      <c r="H195" s="1" t="s">
        <v>30</v>
      </c>
      <c r="I195" s="1" t="s">
        <v>217</v>
      </c>
      <c r="J195" s="5" t="s">
        <v>166</v>
      </c>
      <c r="K195" s="5" t="s">
        <v>235</v>
      </c>
      <c r="L195" s="1" t="s">
        <v>23</v>
      </c>
      <c r="M195" s="1" t="s">
        <v>27</v>
      </c>
      <c r="N195" s="5" t="s">
        <v>366</v>
      </c>
      <c r="O195" s="5" t="s">
        <v>167</v>
      </c>
      <c r="P195" s="5">
        <v>8</v>
      </c>
      <c r="Q195" s="5" t="s">
        <v>7</v>
      </c>
      <c r="R195" s="1" t="s">
        <v>7</v>
      </c>
      <c r="S195" s="1" t="s">
        <v>7</v>
      </c>
      <c r="T195" s="1">
        <v>1</v>
      </c>
      <c r="U195" s="14">
        <v>1</v>
      </c>
      <c r="V195" s="1">
        <v>35</v>
      </c>
      <c r="W195" s="1">
        <v>27</v>
      </c>
      <c r="X195" s="1">
        <f t="shared" si="18"/>
        <v>62</v>
      </c>
      <c r="Y195" s="7">
        <v>20.83</v>
      </c>
      <c r="Z195" s="7">
        <v>25.15</v>
      </c>
      <c r="AA195" s="7">
        <v>28.53</v>
      </c>
      <c r="AB195" s="7">
        <v>26.18</v>
      </c>
      <c r="AC195" s="7">
        <v>9.3800000000000008</v>
      </c>
      <c r="AD195" s="7">
        <v>14.54</v>
      </c>
      <c r="AE195" s="7">
        <f t="shared" si="19"/>
        <v>11.89409601440984</v>
      </c>
      <c r="AF195" s="8">
        <f t="shared" si="20"/>
        <v>0.56078242448347626</v>
      </c>
      <c r="AG195" s="8">
        <f>AF195*(1-(3/((4*X195)-9)))*SQRT(1-(2*(U195-1)*0.233)/(X195-2))</f>
        <v>0.5537433145527213</v>
      </c>
      <c r="AH195" s="8">
        <f>((Y195-Z195)/AE195)*(1-(3/((4*X195)-9)))</f>
        <v>-0.35864634465783446</v>
      </c>
      <c r="AI195" s="8">
        <f t="shared" si="21"/>
        <v>0.2668330569140312</v>
      </c>
      <c r="AJ195" s="8">
        <f>((AA195-Y195)/AC195)*(1-(3/((4*X195)-9)))</f>
        <v>0.81059139449197559</v>
      </c>
      <c r="AK195" s="8">
        <f>((AB195-Z195)/AD195)*(1-(3/((4*X195)-9)))</f>
        <v>6.9949871369127531E-2</v>
      </c>
      <c r="AL195" s="8">
        <f>4*(1+(AG195^2)/8)/AM195</f>
        <v>51.371222946296669</v>
      </c>
      <c r="AM195" s="8">
        <f>((1/V195)*((V195-1)/(V195-3))*((((AJ195^2)/2)*(V195/(V195-1)))+1)+(1/W195)*((W195-1)/(W195-3))*((((AK195^2)/2)*(W195/(W195-1)))+1))*(1+(U195-1)*0.233)</f>
        <v>8.0849074462326545E-2</v>
      </c>
      <c r="AN195" s="1" t="s">
        <v>175</v>
      </c>
    </row>
    <row r="196" spans="1:40" x14ac:dyDescent="0.2">
      <c r="A196" s="1">
        <v>195</v>
      </c>
      <c r="B196" s="1">
        <v>32</v>
      </c>
      <c r="C196" s="5" t="s">
        <v>165</v>
      </c>
      <c r="D196" s="1" t="s">
        <v>476</v>
      </c>
      <c r="E196" s="1" t="s">
        <v>479</v>
      </c>
      <c r="F196" s="5" t="s">
        <v>269</v>
      </c>
      <c r="G196" s="1" t="s">
        <v>7</v>
      </c>
      <c r="H196" s="1" t="s">
        <v>30</v>
      </c>
      <c r="I196" s="1" t="s">
        <v>217</v>
      </c>
      <c r="J196" s="5" t="s">
        <v>166</v>
      </c>
      <c r="K196" s="5" t="s">
        <v>235</v>
      </c>
      <c r="L196" s="1" t="s">
        <v>23</v>
      </c>
      <c r="M196" s="1" t="s">
        <v>27</v>
      </c>
      <c r="N196" s="5" t="s">
        <v>366</v>
      </c>
      <c r="O196" s="5" t="s">
        <v>167</v>
      </c>
      <c r="P196" s="5">
        <v>8</v>
      </c>
      <c r="Q196" s="5" t="s">
        <v>7</v>
      </c>
      <c r="R196" s="5" t="s">
        <v>213</v>
      </c>
      <c r="S196" s="5" t="s">
        <v>7</v>
      </c>
      <c r="T196" s="1">
        <v>1</v>
      </c>
      <c r="U196" s="14">
        <v>1</v>
      </c>
      <c r="V196" s="1">
        <v>35</v>
      </c>
      <c r="W196" s="1">
        <v>27</v>
      </c>
      <c r="X196" s="1">
        <f t="shared" si="18"/>
        <v>62</v>
      </c>
      <c r="Y196" s="7">
        <v>28.75</v>
      </c>
      <c r="Z196" s="7">
        <v>50</v>
      </c>
      <c r="AA196" s="7">
        <v>65</v>
      </c>
      <c r="AB196" s="7">
        <v>68.52</v>
      </c>
      <c r="AC196" s="7">
        <v>30.32</v>
      </c>
      <c r="AD196" s="7">
        <v>40.32</v>
      </c>
      <c r="AE196" s="7">
        <f t="shared" si="19"/>
        <v>35.005843321746539</v>
      </c>
      <c r="AF196" s="8">
        <f t="shared" si="20"/>
        <v>0.5064868695503093</v>
      </c>
      <c r="AG196" s="8">
        <f>AF196*(1-(3/((4*X196)-9)))*SQRT(1-(2*(U196-1)*0.233)/(X196-2))</f>
        <v>0.50012929378189541</v>
      </c>
      <c r="AH196" s="8">
        <f>((Y196-Z196)/AE196)*(1-(3/((4*X196)-9)))</f>
        <v>-0.59942174240638879</v>
      </c>
      <c r="AI196" s="8">
        <f t="shared" si="21"/>
        <v>0.24259465116842235</v>
      </c>
      <c r="AJ196" s="8">
        <f>((AA196-Y196)/AC196)*(1-(3/((4*X196)-9)))</f>
        <v>1.1805731886377937</v>
      </c>
      <c r="AK196" s="8">
        <f>((AB196-Z196)/AD196)*(1-(3/((4*X196)-9)))</f>
        <v>0.45355980607026625</v>
      </c>
      <c r="AL196" s="8">
        <f>4*(1+(AG196^2)/8)/AM196</f>
        <v>42.727412100780541</v>
      </c>
      <c r="AM196" s="8">
        <f>((1/V196)*((V196-1)/(V196-3))*((((AJ196^2)/2)*(V196/(V196-1)))+1)+(1/W196)*((W196-1)/(W196-3))*((((AK196^2)/2)*(W196/(W196-1)))+1))*(1+(U196-1)*0.233)</f>
        <v>9.6543751480189288E-2</v>
      </c>
      <c r="AN196" s="1" t="s">
        <v>176</v>
      </c>
    </row>
    <row r="197" spans="1:40" x14ac:dyDescent="0.2">
      <c r="A197" s="1">
        <v>196</v>
      </c>
      <c r="B197" s="1">
        <v>32</v>
      </c>
      <c r="C197" s="5" t="s">
        <v>165</v>
      </c>
      <c r="D197" s="5" t="s">
        <v>126</v>
      </c>
      <c r="E197" s="5" t="s">
        <v>479</v>
      </c>
      <c r="F197" s="5" t="s">
        <v>270</v>
      </c>
      <c r="G197" s="1" t="s">
        <v>7</v>
      </c>
      <c r="H197" s="1" t="s">
        <v>30</v>
      </c>
      <c r="I197" s="1" t="s">
        <v>217</v>
      </c>
      <c r="J197" s="5" t="s">
        <v>166</v>
      </c>
      <c r="K197" s="5" t="s">
        <v>235</v>
      </c>
      <c r="L197" s="1" t="s">
        <v>23</v>
      </c>
      <c r="M197" s="1" t="s">
        <v>27</v>
      </c>
      <c r="N197" s="5" t="s">
        <v>366</v>
      </c>
      <c r="O197" s="5" t="s">
        <v>167</v>
      </c>
      <c r="P197" s="5">
        <v>8</v>
      </c>
      <c r="Q197" s="5" t="s">
        <v>7</v>
      </c>
      <c r="R197" s="5" t="s">
        <v>213</v>
      </c>
      <c r="S197" s="5" t="s">
        <v>7</v>
      </c>
      <c r="T197" s="1">
        <v>1</v>
      </c>
      <c r="U197" s="14">
        <v>1</v>
      </c>
      <c r="V197" s="1">
        <v>35</v>
      </c>
      <c r="W197" s="1">
        <v>27</v>
      </c>
      <c r="X197" s="1">
        <f t="shared" si="18"/>
        <v>62</v>
      </c>
      <c r="Y197" s="7">
        <v>45.63</v>
      </c>
      <c r="Z197" s="7">
        <v>59.03</v>
      </c>
      <c r="AA197" s="7">
        <v>71.52</v>
      </c>
      <c r="AB197" s="7">
        <v>71.88</v>
      </c>
      <c r="AC197" s="7">
        <v>27.6</v>
      </c>
      <c r="AD197" s="7">
        <v>29.73</v>
      </c>
      <c r="AE197" s="7">
        <f t="shared" si="19"/>
        <v>28.542522488385643</v>
      </c>
      <c r="AF197" s="8">
        <f t="shared" si="20"/>
        <v>0.45686221339778782</v>
      </c>
      <c r="AG197" s="8">
        <f>AF197*(1-(3/((4*X197)-9)))*SQRT(1-(2*(U197-1)*0.233)/(X197-2))</f>
        <v>0.45112754126308757</v>
      </c>
      <c r="AH197" s="8">
        <f>((Y197-Z197)/AE197)*(1-(3/((4*X197)-9)))</f>
        <v>-0.46358198258630162</v>
      </c>
      <c r="AI197" s="8">
        <f t="shared" si="21"/>
        <v>0.2200356173270839</v>
      </c>
      <c r="AJ197" s="8">
        <f>((AA197-Y197)/AC197)*(1-(3/((4*X197)-9)))</f>
        <v>0.92626887393123503</v>
      </c>
      <c r="AK197" s="8">
        <f>((AB197-Z197)/AD197)*(1-(3/((4*X197)-9)))</f>
        <v>0.42679794580794778</v>
      </c>
      <c r="AL197" s="8">
        <f>4*(1+(AG197^2)/8)/AM197</f>
        <v>46.78026814901888</v>
      </c>
      <c r="AM197" s="8">
        <f>((1/V197)*((V197-1)/(V197-3))*((((AJ197^2)/2)*(V197/(V197-1)))+1)+(1/W197)*((W197-1)/(W197-3))*((((AK197^2)/2)*(W197/(W197-1)))+1))*(1+(U197-1)*0.233)</f>
        <v>8.7681370619271781E-2</v>
      </c>
      <c r="AN197" s="1" t="s">
        <v>176</v>
      </c>
    </row>
    <row r="198" spans="1:40" x14ac:dyDescent="0.2">
      <c r="A198" s="1">
        <v>197</v>
      </c>
      <c r="B198" s="1">
        <v>32</v>
      </c>
      <c r="C198" s="5" t="s">
        <v>165</v>
      </c>
      <c r="D198" s="1" t="s">
        <v>476</v>
      </c>
      <c r="E198" s="1" t="s">
        <v>479</v>
      </c>
      <c r="F198" s="5" t="s">
        <v>271</v>
      </c>
      <c r="G198" s="1" t="s">
        <v>7</v>
      </c>
      <c r="H198" s="1" t="s">
        <v>30</v>
      </c>
      <c r="I198" s="1" t="s">
        <v>217</v>
      </c>
      <c r="J198" s="5" t="s">
        <v>166</v>
      </c>
      <c r="K198" s="5" t="s">
        <v>235</v>
      </c>
      <c r="L198" s="1" t="s">
        <v>23</v>
      </c>
      <c r="M198" s="1" t="s">
        <v>27</v>
      </c>
      <c r="N198" s="5" t="s">
        <v>366</v>
      </c>
      <c r="O198" s="5" t="s">
        <v>167</v>
      </c>
      <c r="P198" s="5">
        <v>8</v>
      </c>
      <c r="Q198" s="5" t="s">
        <v>7</v>
      </c>
      <c r="R198" s="5" t="s">
        <v>213</v>
      </c>
      <c r="S198" s="5" t="s">
        <v>7</v>
      </c>
      <c r="T198" s="1">
        <v>1</v>
      </c>
      <c r="U198" s="14">
        <v>1</v>
      </c>
      <c r="V198" s="1">
        <v>35</v>
      </c>
      <c r="W198" s="1">
        <v>27</v>
      </c>
      <c r="X198" s="1">
        <f t="shared" si="18"/>
        <v>62</v>
      </c>
      <c r="Y198" s="7">
        <v>46.98</v>
      </c>
      <c r="Z198" s="7">
        <v>53.5</v>
      </c>
      <c r="AA198" s="7">
        <v>74.290000000000006</v>
      </c>
      <c r="AB198" s="7">
        <v>77.78</v>
      </c>
      <c r="AC198" s="7">
        <v>31.06</v>
      </c>
      <c r="AD198" s="7">
        <v>28.32</v>
      </c>
      <c r="AE198" s="7">
        <f t="shared" si="19"/>
        <v>29.903507263641615</v>
      </c>
      <c r="AF198" s="8">
        <f t="shared" si="20"/>
        <v>0.1013259071347813</v>
      </c>
      <c r="AG198" s="8">
        <f>AF198*(1-(3/((4*X198)-9)))*SQRT(1-(2*(U198-1)*0.233)/(X198-2))</f>
        <v>0.10005403382346606</v>
      </c>
      <c r="AH198" s="8">
        <f>((Y198-Z198)/AE198)*(1-(3/((4*X198)-9)))</f>
        <v>-0.21529778895346444</v>
      </c>
      <c r="AI198" s="8">
        <f t="shared" si="21"/>
        <v>4.9964532803477332E-2</v>
      </c>
      <c r="AJ198" s="8">
        <f>((AA198-Y198)/AC198)*(1-(3/((4*X198)-9)))</f>
        <v>0.86822912597294521</v>
      </c>
      <c r="AK198" s="8">
        <f>((AB198-Z198)/AD198)*(1-(3/((4*X198)-9)))</f>
        <v>0.84658298465829851</v>
      </c>
      <c r="AL198" s="8">
        <f>4*(1+(AG198^2)/8)/AM198</f>
        <v>41.207840750928206</v>
      </c>
      <c r="AM198" s="8">
        <f>((1/V198)*((V198-1)/(V198-3))*((((AJ198^2)/2)*(V198/(V198-1)))+1)+(1/W198)*((W198-1)/(W198-3))*((((AK198^2)/2)*(W198/(W198-1)))+1))*(1+(U198-1)*0.233)</f>
        <v>9.7190372799428007E-2</v>
      </c>
      <c r="AN198" s="1" t="s">
        <v>176</v>
      </c>
    </row>
    <row r="199" spans="1:40" x14ac:dyDescent="0.2">
      <c r="A199" s="1">
        <v>198</v>
      </c>
      <c r="B199" s="1">
        <v>32</v>
      </c>
      <c r="C199" s="5" t="s">
        <v>165</v>
      </c>
      <c r="D199" s="5" t="s">
        <v>126</v>
      </c>
      <c r="E199" s="5" t="s">
        <v>479</v>
      </c>
      <c r="F199" s="5" t="s">
        <v>272</v>
      </c>
      <c r="G199" s="1" t="s">
        <v>7</v>
      </c>
      <c r="H199" s="1" t="s">
        <v>30</v>
      </c>
      <c r="I199" s="1" t="s">
        <v>217</v>
      </c>
      <c r="J199" s="5" t="s">
        <v>166</v>
      </c>
      <c r="K199" s="5" t="s">
        <v>235</v>
      </c>
      <c r="L199" s="1" t="s">
        <v>23</v>
      </c>
      <c r="M199" s="1" t="s">
        <v>27</v>
      </c>
      <c r="N199" s="5" t="s">
        <v>366</v>
      </c>
      <c r="O199" s="5" t="s">
        <v>167</v>
      </c>
      <c r="P199" s="5">
        <v>8</v>
      </c>
      <c r="Q199" s="5" t="s">
        <v>7</v>
      </c>
      <c r="R199" s="5" t="s">
        <v>213</v>
      </c>
      <c r="S199" s="5" t="s">
        <v>7</v>
      </c>
      <c r="T199" s="1">
        <v>1</v>
      </c>
      <c r="U199" s="14">
        <v>1</v>
      </c>
      <c r="V199" s="1">
        <v>35</v>
      </c>
      <c r="W199" s="1">
        <v>27</v>
      </c>
      <c r="X199" s="1">
        <f t="shared" si="18"/>
        <v>62</v>
      </c>
      <c r="Y199" s="7">
        <v>8.57</v>
      </c>
      <c r="Z199" s="7">
        <v>18.52</v>
      </c>
      <c r="AA199" s="7">
        <v>37.67</v>
      </c>
      <c r="AB199" s="7">
        <v>46.64</v>
      </c>
      <c r="AC199" s="7">
        <v>14.86</v>
      </c>
      <c r="AD199" s="7">
        <v>26.31</v>
      </c>
      <c r="AE199" s="7">
        <f t="shared" si="19"/>
        <v>20.617745188712238</v>
      </c>
      <c r="AF199" s="8">
        <f t="shared" si="20"/>
        <v>4.7531870775885277E-2</v>
      </c>
      <c r="AG199" s="8">
        <f>AF199*(1-(3/((4*X199)-9)))*SQRT(1-(2*(U199-1)*0.233)/(X199-2))</f>
        <v>4.6935236414681697E-2</v>
      </c>
      <c r="AH199" s="8">
        <f>((Y199-Z199)/AE199)*(1-(3/((4*X199)-9)))</f>
        <v>-0.47653632890416592</v>
      </c>
      <c r="AI199" s="8">
        <f t="shared" si="21"/>
        <v>2.3461158725109094E-2</v>
      </c>
      <c r="AJ199" s="8">
        <f>((AA199-Y199)/AC199)*(1-(3/((4*X199)-9)))</f>
        <v>1.9336963683359896</v>
      </c>
      <c r="AK199" s="8">
        <f>((AB199-Z199)/AD199)*(1-(3/((4*X199)-9)))</f>
        <v>1.055379296415923</v>
      </c>
      <c r="AL199" s="8">
        <f>4*(1+(AG199^2)/8)/AM199</f>
        <v>26.303998404630438</v>
      </c>
      <c r="AM199" s="8">
        <f>((1/V199)*((V199-1)/(V199-3))*((((AJ199^2)/2)*(V199/(V199-1)))+1)+(1/W199)*((W199-1)/(W199-3))*((((AK199^2)/2)*(W199/(W199-1)))+1))*(1+(U199-1)*0.233)</f>
        <v>0.15211000991789578</v>
      </c>
      <c r="AN199" s="1" t="s">
        <v>176</v>
      </c>
    </row>
    <row r="200" spans="1:40" x14ac:dyDescent="0.2">
      <c r="A200" s="1">
        <v>199</v>
      </c>
      <c r="B200" s="1">
        <v>32</v>
      </c>
      <c r="C200" s="5" t="s">
        <v>165</v>
      </c>
      <c r="D200" s="1" t="s">
        <v>34</v>
      </c>
      <c r="E200" s="1" t="s">
        <v>480</v>
      </c>
      <c r="F200" s="5" t="s">
        <v>168</v>
      </c>
      <c r="G200" s="1" t="s">
        <v>213</v>
      </c>
      <c r="H200" s="1" t="s">
        <v>30</v>
      </c>
      <c r="I200" s="1" t="s">
        <v>217</v>
      </c>
      <c r="J200" s="5" t="s">
        <v>166</v>
      </c>
      <c r="K200" s="5" t="s">
        <v>235</v>
      </c>
      <c r="L200" s="1" t="s">
        <v>23</v>
      </c>
      <c r="M200" s="1" t="s">
        <v>27</v>
      </c>
      <c r="N200" s="5" t="s">
        <v>366</v>
      </c>
      <c r="O200" s="5" t="s">
        <v>167</v>
      </c>
      <c r="P200" s="5">
        <v>8</v>
      </c>
      <c r="Q200" s="5" t="s">
        <v>7</v>
      </c>
      <c r="R200" s="5" t="s">
        <v>213</v>
      </c>
      <c r="S200" s="5" t="s">
        <v>7</v>
      </c>
      <c r="T200" s="1">
        <v>1</v>
      </c>
      <c r="U200" s="14">
        <v>1</v>
      </c>
      <c r="V200" s="1">
        <v>35</v>
      </c>
      <c r="W200" s="1">
        <v>27</v>
      </c>
      <c r="X200" s="1">
        <f t="shared" si="18"/>
        <v>62</v>
      </c>
      <c r="Y200" s="7">
        <v>51.97</v>
      </c>
      <c r="Z200" s="7">
        <v>52.12</v>
      </c>
      <c r="AA200" s="7">
        <v>63.67</v>
      </c>
      <c r="AB200" s="7">
        <v>60.41</v>
      </c>
      <c r="AC200" s="7">
        <v>12.2</v>
      </c>
      <c r="AD200" s="7">
        <v>15.56</v>
      </c>
      <c r="AE200" s="7">
        <f t="shared" si="19"/>
        <v>13.757127607171492</v>
      </c>
      <c r="AF200" s="8">
        <f t="shared" si="20"/>
        <v>0.24787151049048894</v>
      </c>
      <c r="AG200" s="8">
        <f>AF200*(1-(3/((4*X200)-9)))*SQRT(1-(2*(U200-1)*0.233)/(X200-2))</f>
        <v>0.2447601526182234</v>
      </c>
      <c r="AH200" s="8">
        <f>((Y200-Z200)/AE200)*(1-(3/((4*X200)-9)))</f>
        <v>-1.0766575628367485E-2</v>
      </c>
      <c r="AI200" s="8">
        <f t="shared" si="21"/>
        <v>0.12147380746318054</v>
      </c>
      <c r="AJ200" s="8">
        <f>((AA200-Y200)/AC200)*(1-(3/((4*X200)-9)))</f>
        <v>0.9469785307634272</v>
      </c>
      <c r="AK200" s="8">
        <f>((AB200-Z200)/AD200)*(1-(3/((4*X200)-9)))</f>
        <v>0.52608878037237405</v>
      </c>
      <c r="AL200" s="8">
        <f>4*(1+(AG200^2)/8)/AM200</f>
        <v>44.648955773021619</v>
      </c>
      <c r="AM200" s="8">
        <f>((1/V200)*((V200-1)/(V200-3))*((((AJ200^2)/2)*(V200/(V200-1)))+1)+(1/W200)*((W200-1)/(W200-3))*((((AK200^2)/2)*(W200/(W200-1)))+1))*(1+(U200-1)*0.233)</f>
        <v>9.0258634191617074E-2</v>
      </c>
      <c r="AN200" s="1" t="s">
        <v>176</v>
      </c>
    </row>
    <row r="201" spans="1:40" x14ac:dyDescent="0.2">
      <c r="A201" s="1">
        <v>200</v>
      </c>
      <c r="B201" s="1">
        <v>32</v>
      </c>
      <c r="C201" s="5" t="s">
        <v>165</v>
      </c>
      <c r="D201" s="1" t="s">
        <v>28</v>
      </c>
      <c r="E201" s="1" t="s">
        <v>480</v>
      </c>
      <c r="F201" s="5" t="s">
        <v>29</v>
      </c>
      <c r="G201" s="1" t="s">
        <v>7</v>
      </c>
      <c r="H201" s="1" t="s">
        <v>30</v>
      </c>
      <c r="I201" s="1" t="s">
        <v>217</v>
      </c>
      <c r="J201" s="5" t="s">
        <v>166</v>
      </c>
      <c r="K201" s="5" t="s">
        <v>235</v>
      </c>
      <c r="L201" s="1" t="s">
        <v>23</v>
      </c>
      <c r="M201" s="1" t="s">
        <v>27</v>
      </c>
      <c r="N201" s="5" t="s">
        <v>366</v>
      </c>
      <c r="O201" s="5" t="s">
        <v>167</v>
      </c>
      <c r="P201" s="5">
        <v>8</v>
      </c>
      <c r="Q201" s="5" t="s">
        <v>7</v>
      </c>
      <c r="R201" s="5" t="s">
        <v>213</v>
      </c>
      <c r="S201" s="5" t="s">
        <v>7</v>
      </c>
      <c r="T201" s="1">
        <v>1</v>
      </c>
      <c r="U201" s="14">
        <v>1</v>
      </c>
      <c r="V201" s="1">
        <v>35</v>
      </c>
      <c r="W201" s="1">
        <v>27</v>
      </c>
      <c r="X201" s="1">
        <f t="shared" si="18"/>
        <v>62</v>
      </c>
      <c r="Y201" s="7">
        <v>50.48</v>
      </c>
      <c r="Z201" s="7">
        <v>43.21</v>
      </c>
      <c r="AA201" s="7">
        <v>58.42</v>
      </c>
      <c r="AB201" s="7">
        <v>53.5</v>
      </c>
      <c r="AC201" s="7">
        <v>17.43</v>
      </c>
      <c r="AD201" s="7">
        <v>17.79</v>
      </c>
      <c r="AE201" s="7">
        <f t="shared" si="19"/>
        <v>17.586904787369491</v>
      </c>
      <c r="AF201" s="8">
        <f t="shared" si="20"/>
        <v>-0.13362214832070451</v>
      </c>
      <c r="AG201" s="8">
        <f>AF201*(1-(3/((4*X201)-9)))*SQRT(1-(2*(U201-1)*0.233)/(X201-2))</f>
        <v>-0.13194488286061198</v>
      </c>
      <c r="AH201" s="8">
        <f>((Y201-Z201)/AE201)*(1-(3/((4*X201)-9)))</f>
        <v>0.40818693548793655</v>
      </c>
      <c r="AI201" s="8">
        <f t="shared" si="21"/>
        <v>-6.5829340374575454E-2</v>
      </c>
      <c r="AJ201" s="8">
        <f>((AA201-Y201)/AC201)*(1-(3/((4*X201)-9)))</f>
        <v>0.44981840091987824</v>
      </c>
      <c r="AK201" s="8">
        <f>((AB201-Z201)/AD201)*(1-(3/((4*X201)-9)))</f>
        <v>0.57115440247800342</v>
      </c>
      <c r="AL201" s="8">
        <f>4*(1+(AG201^2)/8)/AM201</f>
        <v>49.835769021512391</v>
      </c>
      <c r="AM201" s="8">
        <f>((1/V201)*((V201-1)/(V201-3))*((((AJ201^2)/2)*(V201/(V201-1)))+1)+(1/W201)*((W201-1)/(W201-3))*((((AK201^2)/2)*(W201/(W201-1)))+1))*(1+(U201-1)*0.233)</f>
        <v>8.0438303747778633E-2</v>
      </c>
      <c r="AN201" s="1" t="s">
        <v>176</v>
      </c>
    </row>
    <row r="202" spans="1:40" x14ac:dyDescent="0.2">
      <c r="A202" s="1">
        <v>201</v>
      </c>
      <c r="B202" s="1">
        <v>32</v>
      </c>
      <c r="C202" s="5" t="s">
        <v>165</v>
      </c>
      <c r="D202" s="1" t="s">
        <v>34</v>
      </c>
      <c r="E202" s="1" t="s">
        <v>480</v>
      </c>
      <c r="F202" s="5" t="s">
        <v>29</v>
      </c>
      <c r="G202" s="1" t="s">
        <v>7</v>
      </c>
      <c r="H202" s="1" t="s">
        <v>30</v>
      </c>
      <c r="I202" s="1" t="s">
        <v>217</v>
      </c>
      <c r="J202" s="5" t="s">
        <v>166</v>
      </c>
      <c r="K202" s="5" t="s">
        <v>235</v>
      </c>
      <c r="L202" s="1" t="s">
        <v>23</v>
      </c>
      <c r="M202" s="1" t="s">
        <v>27</v>
      </c>
      <c r="N202" s="5" t="s">
        <v>366</v>
      </c>
      <c r="O202" s="5" t="s">
        <v>167</v>
      </c>
      <c r="P202" s="5">
        <v>8</v>
      </c>
      <c r="Q202" s="5" t="s">
        <v>7</v>
      </c>
      <c r="R202" s="5" t="s">
        <v>213</v>
      </c>
      <c r="S202" s="5" t="s">
        <v>7</v>
      </c>
      <c r="T202" s="1">
        <v>1</v>
      </c>
      <c r="U202" s="14">
        <v>1</v>
      </c>
      <c r="V202" s="1">
        <v>35</v>
      </c>
      <c r="W202" s="1">
        <v>27</v>
      </c>
      <c r="X202" s="1">
        <f t="shared" si="18"/>
        <v>62</v>
      </c>
      <c r="Y202" s="7">
        <v>20.83</v>
      </c>
      <c r="Z202" s="7">
        <v>25.15</v>
      </c>
      <c r="AA202" s="7">
        <v>32.159999999999997</v>
      </c>
      <c r="AB202" s="7">
        <v>30.77</v>
      </c>
      <c r="AC202" s="7">
        <v>9.3800000000000008</v>
      </c>
      <c r="AD202" s="7">
        <v>14.54</v>
      </c>
      <c r="AE202" s="7">
        <f t="shared" si="19"/>
        <v>11.89409601440984</v>
      </c>
      <c r="AF202" s="8">
        <f t="shared" si="20"/>
        <v>0.48007011151433987</v>
      </c>
      <c r="AG202" s="8">
        <f>AF202*(1-(3/((4*X202)-9)))*SQRT(1-(2*(U202-1)*0.233)/(X202-2))</f>
        <v>0.47404412685097996</v>
      </c>
      <c r="AH202" s="8">
        <f>((Y202-Z202)/AE202)*(1-(3/((4*X202)-9)))</f>
        <v>-0.35864634465783446</v>
      </c>
      <c r="AI202" s="8">
        <f t="shared" si="21"/>
        <v>0.23063218645667069</v>
      </c>
      <c r="AJ202" s="8">
        <f>((AA202-Y202)/AC202)*(1-(3/((4*X202)-9)))</f>
        <v>1.1927273376096204</v>
      </c>
      <c r="AK202" s="8">
        <f>((AB202-Z202)/AD202)*(1-(3/((4*X202)-9)))</f>
        <v>0.38166823018883139</v>
      </c>
      <c r="AL202" s="8">
        <f>4*(1+(AG202^2)/8)/AM202</f>
        <v>42.951831204885075</v>
      </c>
      <c r="AM202" s="8">
        <f>((1/V202)*((V202-1)/(V202-3))*((((AJ202^2)/2)*(V202/(V202-1)))+1)+(1/W202)*((W202-1)/(W202-3))*((((AK202^2)/2)*(W202/(W202-1)))+1))*(1+(U202-1)*0.233)</f>
        <v>9.5743506196151185E-2</v>
      </c>
      <c r="AN202" s="1" t="s">
        <v>176</v>
      </c>
    </row>
    <row r="203" spans="1:40" x14ac:dyDescent="0.2">
      <c r="A203" s="1">
        <v>202</v>
      </c>
      <c r="B203" s="1">
        <v>33</v>
      </c>
      <c r="C203" s="5" t="s">
        <v>178</v>
      </c>
      <c r="D203" s="1" t="s">
        <v>26</v>
      </c>
      <c r="E203" s="1" t="s">
        <v>480</v>
      </c>
      <c r="F203" s="5" t="s">
        <v>395</v>
      </c>
      <c r="G203" s="1" t="s">
        <v>7</v>
      </c>
      <c r="H203" s="1" t="s">
        <v>30</v>
      </c>
      <c r="I203" s="1" t="s">
        <v>217</v>
      </c>
      <c r="J203" s="5" t="s">
        <v>179</v>
      </c>
      <c r="K203" s="5" t="s">
        <v>494</v>
      </c>
      <c r="L203" s="1" t="s">
        <v>23</v>
      </c>
      <c r="M203" s="1" t="s">
        <v>31</v>
      </c>
      <c r="N203" s="5" t="s">
        <v>131</v>
      </c>
      <c r="O203" s="5" t="s">
        <v>145</v>
      </c>
      <c r="P203" s="5">
        <v>8</v>
      </c>
      <c r="Q203" s="5" t="s">
        <v>213</v>
      </c>
      <c r="R203" s="1" t="s">
        <v>7</v>
      </c>
      <c r="S203" s="1" t="s">
        <v>7</v>
      </c>
      <c r="T203" s="1">
        <v>1</v>
      </c>
      <c r="U203" s="14">
        <v>1</v>
      </c>
      <c r="V203" s="1">
        <v>13</v>
      </c>
      <c r="W203" s="1">
        <v>11</v>
      </c>
      <c r="X203" s="1">
        <f t="shared" si="18"/>
        <v>24</v>
      </c>
      <c r="Y203" s="7">
        <v>2.1</v>
      </c>
      <c r="Z203" s="7">
        <v>2.1800000000000002</v>
      </c>
      <c r="AA203" s="7">
        <v>2.67</v>
      </c>
      <c r="AB203" s="7">
        <v>2.7</v>
      </c>
      <c r="AC203" s="7">
        <v>0.59</v>
      </c>
      <c r="AD203" s="7">
        <v>1.17</v>
      </c>
      <c r="AE203" s="7">
        <f t="shared" si="19"/>
        <v>0.90116591147246572</v>
      </c>
      <c r="AF203" s="8">
        <f t="shared" si="20"/>
        <v>5.5483678824803755E-2</v>
      </c>
      <c r="AG203" s="8">
        <f>AF203*(1-(3/((4*X203)-9)))*SQRT(1-(2*(U203-1)*0.233)/(X203-2))</f>
        <v>5.3570448520500177E-2</v>
      </c>
      <c r="AH203" s="8">
        <f>((Y203-Z203)/AE203)*(1-(3/((4*X203)-9)))</f>
        <v>-8.5712717632800681E-2</v>
      </c>
      <c r="AI203" s="8">
        <f t="shared" si="21"/>
        <v>2.6775620921381197E-2</v>
      </c>
      <c r="AJ203" s="8">
        <f>((AA203-Y203)/AC203)*(1-(3/((4*X203)-9)))</f>
        <v>0.93278784336645215</v>
      </c>
      <c r="AK203" s="8">
        <f>((AB203-Z203)/AD203)*(1-(3/((4*X203)-9)))</f>
        <v>0.42911877394636022</v>
      </c>
      <c r="AL203" s="8">
        <f>4*(1+(AG203^2)/8)/AM203</f>
        <v>15.333656431907709</v>
      </c>
      <c r="AM203" s="8">
        <f>((1/V203)*((V203-1)/(V203-3))*((((AJ203^2)/2)*(V203/(V203-1)))+1)+(1/W203)*((W203-1)/(W203-3))*((((AK203^2)/2)*(W203/(W203-1)))+1))*(1+(U203-1)*0.233)</f>
        <v>0.26095764661524457</v>
      </c>
      <c r="AN203" s="1" t="s">
        <v>456</v>
      </c>
    </row>
    <row r="204" spans="1:40" x14ac:dyDescent="0.2">
      <c r="A204" s="1">
        <v>203</v>
      </c>
      <c r="B204" s="1">
        <v>33</v>
      </c>
      <c r="C204" s="5" t="s">
        <v>178</v>
      </c>
      <c r="D204" s="1" t="s">
        <v>26</v>
      </c>
      <c r="E204" s="1" t="s">
        <v>480</v>
      </c>
      <c r="F204" s="5" t="s">
        <v>396</v>
      </c>
      <c r="G204" s="1" t="s">
        <v>7</v>
      </c>
      <c r="H204" s="1" t="s">
        <v>30</v>
      </c>
      <c r="I204" s="1" t="s">
        <v>217</v>
      </c>
      <c r="J204" s="5" t="s">
        <v>179</v>
      </c>
      <c r="K204" s="5" t="s">
        <v>494</v>
      </c>
      <c r="L204" s="1" t="s">
        <v>23</v>
      </c>
      <c r="M204" s="1" t="s">
        <v>31</v>
      </c>
      <c r="N204" s="5" t="s">
        <v>131</v>
      </c>
      <c r="O204" s="5" t="s">
        <v>145</v>
      </c>
      <c r="P204" s="5">
        <v>8</v>
      </c>
      <c r="Q204" s="5" t="s">
        <v>213</v>
      </c>
      <c r="R204" s="1" t="s">
        <v>7</v>
      </c>
      <c r="S204" s="1" t="s">
        <v>7</v>
      </c>
      <c r="T204" s="1">
        <v>1</v>
      </c>
      <c r="U204" s="14">
        <v>1</v>
      </c>
      <c r="V204" s="1">
        <v>13</v>
      </c>
      <c r="W204" s="1">
        <v>11</v>
      </c>
      <c r="X204" s="1">
        <f t="shared" si="18"/>
        <v>24</v>
      </c>
      <c r="Y204" s="7">
        <v>29.1</v>
      </c>
      <c r="Z204" s="7">
        <v>23.7</v>
      </c>
      <c r="AA204" s="7">
        <v>44.1</v>
      </c>
      <c r="AB204" s="7">
        <v>35.299999999999997</v>
      </c>
      <c r="AC204" s="7">
        <v>21.26</v>
      </c>
      <c r="AD204" s="7">
        <v>19.2</v>
      </c>
      <c r="AE204" s="7">
        <f t="shared" si="19"/>
        <v>20.349504349559162</v>
      </c>
      <c r="AF204" s="8">
        <f t="shared" si="20"/>
        <v>0.16708023653036333</v>
      </c>
      <c r="AG204" s="8">
        <f>AF204*(1-(3/((4*X204)-9)))*SQRT(1-(2*(U204-1)*0.233)/(X204-2))</f>
        <v>0.16131884906379909</v>
      </c>
      <c r="AH204" s="8">
        <f>((Y204-Z204)/AE204)*(1-(3/((4*X204)-9)))</f>
        <v>0.25621228968956317</v>
      </c>
      <c r="AI204" s="8">
        <f t="shared" si="21"/>
        <v>8.0398315115807445E-2</v>
      </c>
      <c r="AJ204" s="8">
        <f>((AA204-Y204)/AC204)*(1-(3/((4*X204)-9)))</f>
        <v>0.68122100755830928</v>
      </c>
      <c r="AK204" s="8">
        <f>((AB204-Z204)/AD204)*(1-(3/((4*X204)-9)))</f>
        <v>0.58333333333333337</v>
      </c>
      <c r="AL204" s="8">
        <f>4*(1+(AG204^2)/8)/AM204</f>
        <v>16.025476013671643</v>
      </c>
      <c r="AM204" s="8">
        <f>((1/V204)*((V204-1)/(V204-3))*((((AJ204^2)/2)*(V204/(V204-1)))+1)+(1/W204)*((W204-1)/(W204-3))*((((AK204^2)/2)*(W204/(W204-1)))+1))*(1+(U204-1)*0.233)</f>
        <v>0.25041452011210502</v>
      </c>
      <c r="AN204" s="1" t="s">
        <v>456</v>
      </c>
    </row>
    <row r="205" spans="1:40" x14ac:dyDescent="0.2">
      <c r="A205" s="1">
        <v>204</v>
      </c>
      <c r="B205" s="1">
        <v>33</v>
      </c>
      <c r="C205" s="5" t="s">
        <v>178</v>
      </c>
      <c r="D205" s="1" t="s">
        <v>26</v>
      </c>
      <c r="E205" s="1" t="s">
        <v>480</v>
      </c>
      <c r="F205" s="5" t="s">
        <v>398</v>
      </c>
      <c r="G205" s="1" t="s">
        <v>7</v>
      </c>
      <c r="H205" s="1" t="s">
        <v>30</v>
      </c>
      <c r="I205" s="1" t="s">
        <v>217</v>
      </c>
      <c r="J205" s="5" t="s">
        <v>179</v>
      </c>
      <c r="K205" s="5" t="s">
        <v>494</v>
      </c>
      <c r="L205" s="1" t="s">
        <v>23</v>
      </c>
      <c r="M205" s="1" t="s">
        <v>31</v>
      </c>
      <c r="N205" s="5" t="s">
        <v>131</v>
      </c>
      <c r="O205" s="5" t="s">
        <v>145</v>
      </c>
      <c r="P205" s="5">
        <v>8</v>
      </c>
      <c r="Q205" s="5" t="s">
        <v>213</v>
      </c>
      <c r="R205" s="1" t="s">
        <v>7</v>
      </c>
      <c r="S205" s="1" t="s">
        <v>7</v>
      </c>
      <c r="T205" s="1">
        <v>1</v>
      </c>
      <c r="U205" s="14">
        <v>1</v>
      </c>
      <c r="V205" s="1">
        <v>13</v>
      </c>
      <c r="W205" s="1">
        <v>11</v>
      </c>
      <c r="X205" s="1">
        <f t="shared" si="18"/>
        <v>24</v>
      </c>
      <c r="Y205" s="7">
        <v>32.200000000000003</v>
      </c>
      <c r="Z205" s="7">
        <v>27</v>
      </c>
      <c r="AA205" s="7">
        <v>54.2</v>
      </c>
      <c r="AB205" s="7">
        <v>48.8</v>
      </c>
      <c r="AC205" s="7">
        <v>22.8</v>
      </c>
      <c r="AD205" s="7">
        <v>26.4</v>
      </c>
      <c r="AE205" s="7">
        <f t="shared" si="19"/>
        <v>24.502022179997532</v>
      </c>
      <c r="AF205" s="8">
        <f t="shared" si="20"/>
        <v>8.1625915824725202E-3</v>
      </c>
      <c r="AG205" s="8">
        <f>AF205*(1-(3/((4*X205)-9)))*SQRT(1-(2*(U205-1)*0.233)/(X205-2))</f>
        <v>7.8811229072148475E-3</v>
      </c>
      <c r="AH205" s="8">
        <f>((Y205-Z205)/AE205)*(1-(3/((4*X205)-9)))</f>
        <v>0.20490919558758325</v>
      </c>
      <c r="AI205" s="8">
        <f t="shared" si="21"/>
        <v>3.940530859396189E-3</v>
      </c>
      <c r="AJ205" s="8">
        <f>((AA205-Y205)/AC205)*(1-(3/((4*X205)-9)))</f>
        <v>0.93163944343617666</v>
      </c>
      <c r="AK205" s="8">
        <f>((AB205-Z205)/AD205)*(1-(3/((4*X205)-9)))</f>
        <v>0.79728317659352144</v>
      </c>
      <c r="AL205" s="8">
        <f>4*(1+(AG205^2)/8)/AM205</f>
        <v>13.837565300413774</v>
      </c>
      <c r="AM205" s="8">
        <f>((1/V205)*((V205-1)/(V205-3))*((((AJ205^2)/2)*(V205/(V205-1)))+1)+(1/W205)*((W205-1)/(W205-3))*((((AK205^2)/2)*(W205/(W205-1)))+1))*(1+(U205-1)*0.233)</f>
        <v>0.28907043755230044</v>
      </c>
      <c r="AN205" s="1" t="s">
        <v>456</v>
      </c>
    </row>
    <row r="206" spans="1:40" x14ac:dyDescent="0.2">
      <c r="A206" s="1">
        <v>205</v>
      </c>
      <c r="B206" s="1">
        <v>33</v>
      </c>
      <c r="C206" s="5" t="s">
        <v>178</v>
      </c>
      <c r="D206" s="1" t="s">
        <v>26</v>
      </c>
      <c r="E206" s="1" t="s">
        <v>480</v>
      </c>
      <c r="F206" s="5" t="s">
        <v>397</v>
      </c>
      <c r="G206" s="1" t="s">
        <v>7</v>
      </c>
      <c r="H206" s="1" t="s">
        <v>30</v>
      </c>
      <c r="I206" s="1" t="s">
        <v>217</v>
      </c>
      <c r="J206" s="5" t="s">
        <v>179</v>
      </c>
      <c r="K206" s="5" t="s">
        <v>494</v>
      </c>
      <c r="L206" s="1" t="s">
        <v>23</v>
      </c>
      <c r="M206" s="1" t="s">
        <v>31</v>
      </c>
      <c r="N206" s="5" t="s">
        <v>131</v>
      </c>
      <c r="O206" s="5" t="s">
        <v>145</v>
      </c>
      <c r="P206" s="5">
        <v>8</v>
      </c>
      <c r="Q206" s="5" t="s">
        <v>213</v>
      </c>
      <c r="R206" s="1" t="s">
        <v>7</v>
      </c>
      <c r="S206" s="1" t="s">
        <v>7</v>
      </c>
      <c r="T206" s="1">
        <v>1</v>
      </c>
      <c r="U206" s="14">
        <v>1</v>
      </c>
      <c r="V206" s="1">
        <v>13</v>
      </c>
      <c r="W206" s="1">
        <v>11</v>
      </c>
      <c r="X206" s="1">
        <f t="shared" si="18"/>
        <v>24</v>
      </c>
      <c r="Y206" s="7">
        <v>0.24</v>
      </c>
      <c r="Z206" s="7">
        <v>0.18</v>
      </c>
      <c r="AA206" s="7">
        <v>0.34</v>
      </c>
      <c r="AB206" s="7">
        <v>0.26</v>
      </c>
      <c r="AC206" s="7">
        <v>0.13</v>
      </c>
      <c r="AD206" s="7">
        <v>0.12</v>
      </c>
      <c r="AE206" s="7">
        <f t="shared" si="19"/>
        <v>0.1255533207989194</v>
      </c>
      <c r="AF206" s="8">
        <f t="shared" si="20"/>
        <v>0.15929487067913661</v>
      </c>
      <c r="AG206" s="8">
        <f>AF206*(1-(3/((4*X206)-9)))*SQRT(1-(2*(U206-1)*0.233)/(X206-2))</f>
        <v>0.15380194410399398</v>
      </c>
      <c r="AH206" s="8">
        <f>((Y206-Z206)/AE206)*(1-(3/((4*X206)-9)))</f>
        <v>0.46140583231198151</v>
      </c>
      <c r="AI206" s="8">
        <f t="shared" si="21"/>
        <v>7.6674588713978267E-2</v>
      </c>
      <c r="AJ206" s="8">
        <f>((AA206-Y206)/AC206)*(1-(3/((4*X206)-9)))</f>
        <v>0.74270557029177753</v>
      </c>
      <c r="AK206" s="8">
        <f>((AB206-Z206)/AD206)*(1-(3/((4*X206)-9)))</f>
        <v>0.64367816091954044</v>
      </c>
      <c r="AL206" s="8">
        <f>4*(1+(AG206^2)/8)/AM206</f>
        <v>15.464619746239855</v>
      </c>
      <c r="AM206" s="8">
        <f>((1/V206)*((V206-1)/(V206-3))*((((AJ206^2)/2)*(V206/(V206-1)))+1)+(1/W206)*((W206-1)/(W206-3))*((((AK206^2)/2)*(W206/(W206-1)))+1))*(1+(U206-1)*0.233)</f>
        <v>0.25941973257897527</v>
      </c>
      <c r="AN206" s="1" t="s">
        <v>456</v>
      </c>
    </row>
    <row r="207" spans="1:40" x14ac:dyDescent="0.2">
      <c r="A207" s="1">
        <v>206</v>
      </c>
      <c r="B207" s="1">
        <v>33</v>
      </c>
      <c r="C207" s="5" t="s">
        <v>178</v>
      </c>
      <c r="D207" s="1" t="s">
        <v>34</v>
      </c>
      <c r="E207" s="1" t="s">
        <v>480</v>
      </c>
      <c r="F207" s="5" t="s">
        <v>180</v>
      </c>
      <c r="G207" s="1" t="s">
        <v>213</v>
      </c>
      <c r="H207" s="1" t="s">
        <v>30</v>
      </c>
      <c r="I207" s="1" t="s">
        <v>217</v>
      </c>
      <c r="J207" s="5" t="s">
        <v>179</v>
      </c>
      <c r="K207" s="5" t="s">
        <v>494</v>
      </c>
      <c r="L207" s="1" t="s">
        <v>23</v>
      </c>
      <c r="M207" s="1" t="s">
        <v>31</v>
      </c>
      <c r="N207" s="5" t="s">
        <v>131</v>
      </c>
      <c r="O207" s="5" t="s">
        <v>145</v>
      </c>
      <c r="P207" s="5">
        <v>8</v>
      </c>
      <c r="Q207" s="5" t="s">
        <v>213</v>
      </c>
      <c r="R207" s="1" t="s">
        <v>7</v>
      </c>
      <c r="S207" s="1" t="s">
        <v>7</v>
      </c>
      <c r="T207" s="1">
        <v>1</v>
      </c>
      <c r="U207" s="14">
        <v>1</v>
      </c>
      <c r="V207" s="1">
        <v>13</v>
      </c>
      <c r="W207" s="1">
        <v>11</v>
      </c>
      <c r="X207" s="1">
        <f t="shared" si="18"/>
        <v>24</v>
      </c>
      <c r="Y207" s="7">
        <v>62.7</v>
      </c>
      <c r="Z207" s="7">
        <v>59.7</v>
      </c>
      <c r="AA207" s="7">
        <v>64.099999999999994</v>
      </c>
      <c r="AB207" s="7">
        <v>62</v>
      </c>
      <c r="AC207" s="7">
        <v>14.3</v>
      </c>
      <c r="AD207" s="7">
        <v>12.5</v>
      </c>
      <c r="AE207" s="7">
        <f t="shared" si="19"/>
        <v>13.51157752717007</v>
      </c>
      <c r="AF207" s="8">
        <f t="shared" si="20"/>
        <v>-6.6609542682208631E-2</v>
      </c>
      <c r="AG207" s="8">
        <f>AF207*(1-(3/((4*X207)-9)))*SQRT(1-(2*(U207-1)*0.233)/(X207-2))</f>
        <v>-6.4312661900063503E-2</v>
      </c>
      <c r="AH207" s="8">
        <f>((Y207-Z207)/AE207)*(1-(3/((4*X207)-9)))</f>
        <v>0.214375539666877</v>
      </c>
      <c r="AI207" s="8">
        <f t="shared" si="21"/>
        <v>-3.2139718532881598E-2</v>
      </c>
      <c r="AJ207" s="8">
        <f>((AA207-Y207)/AC207)*(1-(3/((4*X207)-9)))</f>
        <v>9.4526163491680165E-2</v>
      </c>
      <c r="AK207" s="8">
        <f>((AB207-Z207)/AD207)*(1-(3/((4*X207)-9)))</f>
        <v>0.17765517241379289</v>
      </c>
      <c r="AL207" s="8">
        <f>4*(1+(AG207^2)/8)/AM207</f>
        <v>19.207154639469465</v>
      </c>
      <c r="AM207" s="8">
        <f>((1/V207)*((V207-1)/(V207-3))*((((AJ207^2)/2)*(V207/(V207-1)))+1)+(1/W207)*((W207-1)/(W207-3))*((((AK207^2)/2)*(W207/(W207-1)))+1))*(1+(U207-1)*0.233)</f>
        <v>0.20836340074111465</v>
      </c>
      <c r="AN207" s="1" t="s">
        <v>456</v>
      </c>
    </row>
    <row r="208" spans="1:40" x14ac:dyDescent="0.2">
      <c r="A208" s="1">
        <v>207</v>
      </c>
      <c r="B208" s="1">
        <v>33</v>
      </c>
      <c r="C208" s="5" t="s">
        <v>178</v>
      </c>
      <c r="D208" s="1" t="s">
        <v>28</v>
      </c>
      <c r="E208" s="1" t="s">
        <v>480</v>
      </c>
      <c r="F208" s="5" t="s">
        <v>181</v>
      </c>
      <c r="G208" s="1" t="s">
        <v>213</v>
      </c>
      <c r="H208" s="1" t="s">
        <v>30</v>
      </c>
      <c r="I208" s="1" t="s">
        <v>217</v>
      </c>
      <c r="J208" s="5" t="s">
        <v>179</v>
      </c>
      <c r="K208" s="5" t="s">
        <v>494</v>
      </c>
      <c r="L208" s="1" t="s">
        <v>23</v>
      </c>
      <c r="M208" s="1" t="s">
        <v>31</v>
      </c>
      <c r="N208" s="5" t="s">
        <v>131</v>
      </c>
      <c r="O208" s="5" t="s">
        <v>145</v>
      </c>
      <c r="P208" s="5">
        <v>8</v>
      </c>
      <c r="Q208" s="5" t="s">
        <v>213</v>
      </c>
      <c r="R208" s="1" t="s">
        <v>7</v>
      </c>
      <c r="S208" s="1" t="s">
        <v>7</v>
      </c>
      <c r="T208" s="1">
        <v>1</v>
      </c>
      <c r="U208" s="14">
        <v>1</v>
      </c>
      <c r="V208" s="1">
        <v>13</v>
      </c>
      <c r="W208" s="1">
        <v>11</v>
      </c>
      <c r="X208" s="1">
        <f t="shared" si="18"/>
        <v>24</v>
      </c>
      <c r="Y208" s="7">
        <v>70.8</v>
      </c>
      <c r="Z208" s="7">
        <v>70</v>
      </c>
      <c r="AA208" s="7">
        <v>75.599999999999994</v>
      </c>
      <c r="AB208" s="7">
        <v>71</v>
      </c>
      <c r="AC208" s="7">
        <v>9.9</v>
      </c>
      <c r="AD208" s="7">
        <v>8.5</v>
      </c>
      <c r="AE208" s="7">
        <f t="shared" si="19"/>
        <v>9.2898282594948487</v>
      </c>
      <c r="AF208" s="8">
        <f t="shared" si="20"/>
        <v>0.40904954255921078</v>
      </c>
      <c r="AG208" s="8">
        <f>AF208*(1-(3/((4*X208)-9)))*SQRT(1-(2*(U208-1)*0.233)/(X208-2))</f>
        <v>0.39494438591923803</v>
      </c>
      <c r="AH208" s="8">
        <f>((Y208-Z208)/AE208)*(1-(3/((4*X208)-9)))</f>
        <v>8.3146186509313033E-2</v>
      </c>
      <c r="AI208" s="8">
        <f t="shared" si="21"/>
        <v>0.19373101976055274</v>
      </c>
      <c r="AJ208" s="8">
        <f>((AA208-Y208)/AC208)*(1-(3/((4*X208)-9)))</f>
        <v>0.46812957157784713</v>
      </c>
      <c r="AK208" s="8">
        <f>((AB208-Z208)/AD208)*(1-(3/((4*X208)-9)))</f>
        <v>0.11359026369168357</v>
      </c>
      <c r="AL208" s="8">
        <f>4*(1+(AG208^2)/8)/AM208</f>
        <v>18.731490609665187</v>
      </c>
      <c r="AM208" s="8">
        <f>((1/V208)*((V208-1)/(V208-3))*((((AJ208^2)/2)*(V208/(V208-1)))+1)+(1/W208)*((W208-1)/(W208-3))*((((AK208^2)/2)*(W208/(W208-1)))+1))*(1+(U208-1)*0.233)</f>
        <v>0.21770774248368552</v>
      </c>
      <c r="AN208" s="1" t="s">
        <v>456</v>
      </c>
    </row>
    <row r="209" spans="1:40" x14ac:dyDescent="0.2">
      <c r="A209" s="1">
        <v>208</v>
      </c>
      <c r="B209" s="1">
        <v>33</v>
      </c>
      <c r="C209" s="5" t="s">
        <v>178</v>
      </c>
      <c r="D209" s="1" t="s">
        <v>26</v>
      </c>
      <c r="E209" s="1" t="s">
        <v>480</v>
      </c>
      <c r="F209" s="5" t="s">
        <v>395</v>
      </c>
      <c r="G209" s="1" t="s">
        <v>7</v>
      </c>
      <c r="H209" s="1" t="s">
        <v>30</v>
      </c>
      <c r="I209" s="1" t="s">
        <v>217</v>
      </c>
      <c r="J209" s="5" t="s">
        <v>179</v>
      </c>
      <c r="K209" s="5" t="s">
        <v>494</v>
      </c>
      <c r="L209" s="1" t="s">
        <v>23</v>
      </c>
      <c r="M209" s="1" t="s">
        <v>31</v>
      </c>
      <c r="N209" s="5" t="s">
        <v>131</v>
      </c>
      <c r="O209" s="5" t="s">
        <v>145</v>
      </c>
      <c r="P209" s="5">
        <v>8</v>
      </c>
      <c r="Q209" s="5" t="s">
        <v>213</v>
      </c>
      <c r="R209" s="1" t="s">
        <v>7</v>
      </c>
      <c r="S209" s="1" t="s">
        <v>7</v>
      </c>
      <c r="T209" s="1">
        <v>1</v>
      </c>
      <c r="U209" s="14">
        <v>1</v>
      </c>
      <c r="V209" s="1">
        <v>13</v>
      </c>
      <c r="W209" s="1">
        <v>11</v>
      </c>
      <c r="X209" s="1">
        <f t="shared" si="18"/>
        <v>24</v>
      </c>
      <c r="Y209" s="7">
        <v>2.31</v>
      </c>
      <c r="Z209" s="7">
        <v>2.1800000000000002</v>
      </c>
      <c r="AA209" s="7">
        <v>3.03</v>
      </c>
      <c r="AB209" s="7">
        <v>2.7</v>
      </c>
      <c r="AC209" s="7">
        <v>0.53</v>
      </c>
      <c r="AD209" s="7">
        <v>1.17</v>
      </c>
      <c r="AE209" s="7">
        <f t="shared" si="19"/>
        <v>0.88059380791909647</v>
      </c>
      <c r="AF209" s="8">
        <f t="shared" si="20"/>
        <v>0.22711947120388393</v>
      </c>
      <c r="AG209" s="8">
        <f>AF209*(1-(3/((4*X209)-9)))*SQRT(1-(2*(U209-1)*0.233)/(X209-2))</f>
        <v>0.21928776530030172</v>
      </c>
      <c r="AH209" s="8">
        <f>((Y209-Z209)/AE209)*(1-(3/((4*X209)-9)))</f>
        <v>0.14253704744519621</v>
      </c>
      <c r="AI209" s="8">
        <f t="shared" si="21"/>
        <v>0.10899070864877825</v>
      </c>
      <c r="AJ209" s="8">
        <f>((AA209-Y209)/AC209)*(1-(3/((4*X209)-9)))</f>
        <v>1.311646063760572</v>
      </c>
      <c r="AK209" s="8">
        <f>((AB209-Z209)/AD209)*(1-(3/((4*X209)-9)))</f>
        <v>0.42911877394636022</v>
      </c>
      <c r="AL209" s="8">
        <f>4*(1+(AG209^2)/8)/AM209</f>
        <v>13.259939123306147</v>
      </c>
      <c r="AM209" s="8">
        <f>((1/V209)*((V209-1)/(V209-3))*((((AJ209^2)/2)*(V209/(V209-1)))+1)+(1/W209)*((W209-1)/(W209-3))*((((AK209^2)/2)*(W209/(W209-1)))+1))*(1+(U209-1)*0.233)</f>
        <v>0.30347375840756285</v>
      </c>
      <c r="AN209" s="1" t="s">
        <v>457</v>
      </c>
    </row>
    <row r="210" spans="1:40" x14ac:dyDescent="0.2">
      <c r="A210" s="1">
        <v>209</v>
      </c>
      <c r="B210" s="1">
        <v>33</v>
      </c>
      <c r="C210" s="5" t="s">
        <v>178</v>
      </c>
      <c r="D210" s="1" t="s">
        <v>26</v>
      </c>
      <c r="E210" s="1" t="s">
        <v>480</v>
      </c>
      <c r="F210" s="5" t="s">
        <v>396</v>
      </c>
      <c r="G210" s="1" t="s">
        <v>7</v>
      </c>
      <c r="H210" s="1" t="s">
        <v>30</v>
      </c>
      <c r="I210" s="1" t="s">
        <v>217</v>
      </c>
      <c r="J210" s="5" t="s">
        <v>179</v>
      </c>
      <c r="K210" s="5" t="s">
        <v>494</v>
      </c>
      <c r="L210" s="1" t="s">
        <v>23</v>
      </c>
      <c r="M210" s="1" t="s">
        <v>31</v>
      </c>
      <c r="N210" s="5" t="s">
        <v>131</v>
      </c>
      <c r="O210" s="5" t="s">
        <v>145</v>
      </c>
      <c r="P210" s="5">
        <v>8</v>
      </c>
      <c r="Q210" s="5" t="s">
        <v>213</v>
      </c>
      <c r="R210" s="1" t="s">
        <v>7</v>
      </c>
      <c r="S210" s="1" t="s">
        <v>7</v>
      </c>
      <c r="T210" s="1">
        <v>1</v>
      </c>
      <c r="U210" s="14">
        <v>1</v>
      </c>
      <c r="V210" s="1">
        <v>13</v>
      </c>
      <c r="W210" s="1">
        <v>11</v>
      </c>
      <c r="X210" s="1">
        <f t="shared" si="18"/>
        <v>24</v>
      </c>
      <c r="Y210" s="7">
        <v>27.3</v>
      </c>
      <c r="Z210" s="7">
        <v>23.7</v>
      </c>
      <c r="AA210" s="7">
        <v>44.5</v>
      </c>
      <c r="AB210" s="7">
        <v>35.299999999999997</v>
      </c>
      <c r="AC210" s="7">
        <v>19.8</v>
      </c>
      <c r="AD210" s="7">
        <v>19.2</v>
      </c>
      <c r="AE210" s="7">
        <f t="shared" si="19"/>
        <v>19.529558017621302</v>
      </c>
      <c r="AF210" s="8">
        <f t="shared" si="20"/>
        <v>0.2867448405615316</v>
      </c>
      <c r="AG210" s="8">
        <f>AF210*(1-(3/((4*X210)-9)))*SQRT(1-(2*(U210-1)*0.233)/(X210-2))</f>
        <v>0.27685708743872017</v>
      </c>
      <c r="AH210" s="8">
        <f>((Y210-Z210)/AE210)*(1-(3/((4*X210)-9)))</f>
        <v>0.17797955621060585</v>
      </c>
      <c r="AI210" s="8">
        <f t="shared" si="21"/>
        <v>0.1371209901197448</v>
      </c>
      <c r="AJ210" s="8">
        <f>((AA210-Y210)/AC210)*(1-(3/((4*X210)-9)))</f>
        <v>0.83873214907697669</v>
      </c>
      <c r="AK210" s="8">
        <f>((AB210-Z210)/AD210)*(1-(3/((4*X210)-9)))</f>
        <v>0.58333333333333337</v>
      </c>
      <c r="AL210" s="8">
        <f>4*(1+(AG210^2)/8)/AM210</f>
        <v>15.390837719323894</v>
      </c>
      <c r="AM210" s="8">
        <f>((1/V210)*((V210-1)/(V210-3))*((((AJ210^2)/2)*(V210/(V210-1)))+1)+(1/W210)*((W210-1)/(W210-3))*((((AK210^2)/2)*(W210/(W210-1)))+1))*(1+(U210-1)*0.233)</f>
        <v>0.26238499794993131</v>
      </c>
      <c r="AN210" s="1" t="s">
        <v>457</v>
      </c>
    </row>
    <row r="211" spans="1:40" x14ac:dyDescent="0.2">
      <c r="A211" s="1">
        <v>210</v>
      </c>
      <c r="B211" s="1">
        <v>33</v>
      </c>
      <c r="C211" s="5" t="s">
        <v>178</v>
      </c>
      <c r="D211" s="1" t="s">
        <v>26</v>
      </c>
      <c r="E211" s="1" t="s">
        <v>480</v>
      </c>
      <c r="F211" s="5" t="s">
        <v>398</v>
      </c>
      <c r="G211" s="1" t="s">
        <v>7</v>
      </c>
      <c r="H211" s="1" t="s">
        <v>30</v>
      </c>
      <c r="I211" s="1" t="s">
        <v>217</v>
      </c>
      <c r="J211" s="5" t="s">
        <v>179</v>
      </c>
      <c r="K211" s="5" t="s">
        <v>494</v>
      </c>
      <c r="L211" s="1" t="s">
        <v>23</v>
      </c>
      <c r="M211" s="1" t="s">
        <v>31</v>
      </c>
      <c r="N211" s="5" t="s">
        <v>131</v>
      </c>
      <c r="O211" s="5" t="s">
        <v>145</v>
      </c>
      <c r="P211" s="5">
        <v>8</v>
      </c>
      <c r="Q211" s="5" t="s">
        <v>213</v>
      </c>
      <c r="R211" s="1" t="s">
        <v>7</v>
      </c>
      <c r="S211" s="1" t="s">
        <v>7</v>
      </c>
      <c r="T211" s="1">
        <v>1</v>
      </c>
      <c r="U211" s="14">
        <v>1</v>
      </c>
      <c r="V211" s="1">
        <v>13</v>
      </c>
      <c r="W211" s="1">
        <v>11</v>
      </c>
      <c r="X211" s="1">
        <f t="shared" si="18"/>
        <v>24</v>
      </c>
      <c r="Y211" s="7">
        <v>37.4</v>
      </c>
      <c r="Z211" s="7">
        <v>27</v>
      </c>
      <c r="AA211" s="7">
        <v>59.1</v>
      </c>
      <c r="AB211" s="7">
        <v>48.8</v>
      </c>
      <c r="AC211" s="7">
        <v>25</v>
      </c>
      <c r="AD211" s="7">
        <v>26.4</v>
      </c>
      <c r="AE211" s="7">
        <f t="shared" si="19"/>
        <v>25.64583964133541</v>
      </c>
      <c r="AF211" s="8">
        <f t="shared" si="20"/>
        <v>-3.8992679279962615E-3</v>
      </c>
      <c r="AG211" s="8">
        <f>AF211*(1-(3/((4*X211)-9)))*SQRT(1-(2*(U211-1)*0.233)/(X211-2))</f>
        <v>-3.7648104132377699E-3</v>
      </c>
      <c r="AH211" s="8">
        <f>((Y211-Z211)/AE211)*(1-(3/((4*X211)-9)))</f>
        <v>0.39154028297675025</v>
      </c>
      <c r="AI211" s="8">
        <f t="shared" si="21"/>
        <v>-1.882401871523984E-3</v>
      </c>
      <c r="AJ211" s="8">
        <f>((AA211-Y211)/AC211)*(1-(3/((4*X211)-9)))</f>
        <v>0.83806896551724153</v>
      </c>
      <c r="AK211" s="8">
        <f>((AB211-Z211)/AD211)*(1-(3/((4*X211)-9)))</f>
        <v>0.79728317659352144</v>
      </c>
      <c r="AL211" s="8">
        <f>4*(1+(AG211^2)/8)/AM211</f>
        <v>14.245505482143916</v>
      </c>
      <c r="AM211" s="8">
        <f>((1/V211)*((V211-1)/(V211-3))*((((AJ211^2)/2)*(V211/(V211-1)))+1)+(1/W211)*((W211-1)/(W211-3))*((((AK211^2)/2)*(W211/(W211-1)))+1))*(1+(U211-1)*0.233)</f>
        <v>0.28079081447215393</v>
      </c>
      <c r="AN211" s="1" t="s">
        <v>457</v>
      </c>
    </row>
    <row r="212" spans="1:40" x14ac:dyDescent="0.2">
      <c r="A212" s="1">
        <v>211</v>
      </c>
      <c r="B212" s="1">
        <v>33</v>
      </c>
      <c r="C212" s="5" t="s">
        <v>178</v>
      </c>
      <c r="D212" s="1" t="s">
        <v>26</v>
      </c>
      <c r="E212" s="1" t="s">
        <v>480</v>
      </c>
      <c r="F212" s="5" t="s">
        <v>397</v>
      </c>
      <c r="G212" s="1" t="s">
        <v>7</v>
      </c>
      <c r="H212" s="1" t="s">
        <v>30</v>
      </c>
      <c r="I212" s="1" t="s">
        <v>217</v>
      </c>
      <c r="J212" s="5" t="s">
        <v>179</v>
      </c>
      <c r="K212" s="5" t="s">
        <v>494</v>
      </c>
      <c r="L212" s="1" t="s">
        <v>23</v>
      </c>
      <c r="M212" s="1" t="s">
        <v>31</v>
      </c>
      <c r="N212" s="5" t="s">
        <v>131</v>
      </c>
      <c r="O212" s="5" t="s">
        <v>145</v>
      </c>
      <c r="P212" s="5">
        <v>8</v>
      </c>
      <c r="Q212" s="5" t="s">
        <v>213</v>
      </c>
      <c r="R212" s="1" t="s">
        <v>7</v>
      </c>
      <c r="S212" s="1" t="s">
        <v>7</v>
      </c>
      <c r="T212" s="1">
        <v>1</v>
      </c>
      <c r="U212" s="14">
        <v>1</v>
      </c>
      <c r="V212" s="1">
        <v>13</v>
      </c>
      <c r="W212" s="1">
        <v>11</v>
      </c>
      <c r="X212" s="1">
        <f t="shared" si="18"/>
        <v>24</v>
      </c>
      <c r="Y212" s="7">
        <v>0.21</v>
      </c>
      <c r="Z212" s="7">
        <v>0.18</v>
      </c>
      <c r="AA212" s="7">
        <v>0.31</v>
      </c>
      <c r="AB212" s="7">
        <v>0.26</v>
      </c>
      <c r="AC212" s="7">
        <v>0.12</v>
      </c>
      <c r="AD212" s="7">
        <v>0.12</v>
      </c>
      <c r="AE212" s="7">
        <f t="shared" si="19"/>
        <v>0.12</v>
      </c>
      <c r="AF212" s="8">
        <f t="shared" si="20"/>
        <v>0.1666666666666666</v>
      </c>
      <c r="AG212" s="8">
        <f>AF212*(1-(3/((4*X212)-9)))*SQRT(1-(2*(U212-1)*0.233)/(X212-2))</f>
        <v>0.160919540229885</v>
      </c>
      <c r="AH212" s="8">
        <f>((Y212-Z212)/AE212)*(1-(3/((4*X212)-9)))</f>
        <v>0.2413793103448276</v>
      </c>
      <c r="AI212" s="8">
        <f t="shared" si="21"/>
        <v>8.0200588641745868E-2</v>
      </c>
      <c r="AJ212" s="8">
        <f>((AA212-Y212)/AC212)*(1-(3/((4*X212)-9)))</f>
        <v>0.8045977011494253</v>
      </c>
      <c r="AK212" s="8">
        <f>((AB212-Z212)/AD212)*(1-(3/((4*X212)-9)))</f>
        <v>0.64367816091954044</v>
      </c>
      <c r="AL212" s="8">
        <f>4*(1+(AG212^2)/8)/AM212</f>
        <v>15.188590553451315</v>
      </c>
      <c r="AM212" s="8">
        <f>((1/V212)*((V212-1)/(V212-3))*((((AJ212^2)/2)*(V212/(V212-1)))+1)+(1/W212)*((W212-1)/(W212-3))*((((AK212^2)/2)*(W212/(W212-1)))+1))*(1+(U212-1)*0.233)</f>
        <v>0.26420802740660054</v>
      </c>
      <c r="AN212" s="1" t="s">
        <v>457</v>
      </c>
    </row>
    <row r="213" spans="1:40" x14ac:dyDescent="0.2">
      <c r="A213" s="1">
        <v>212</v>
      </c>
      <c r="B213" s="1">
        <v>33</v>
      </c>
      <c r="C213" s="5" t="s">
        <v>178</v>
      </c>
      <c r="D213" s="1" t="s">
        <v>34</v>
      </c>
      <c r="E213" s="1" t="s">
        <v>480</v>
      </c>
      <c r="F213" s="5" t="s">
        <v>180</v>
      </c>
      <c r="G213" s="1" t="s">
        <v>213</v>
      </c>
      <c r="H213" s="1" t="s">
        <v>30</v>
      </c>
      <c r="I213" s="1" t="s">
        <v>217</v>
      </c>
      <c r="J213" s="5" t="s">
        <v>179</v>
      </c>
      <c r="K213" s="5" t="s">
        <v>494</v>
      </c>
      <c r="L213" s="1" t="s">
        <v>23</v>
      </c>
      <c r="M213" s="1" t="s">
        <v>31</v>
      </c>
      <c r="N213" s="5" t="s">
        <v>131</v>
      </c>
      <c r="O213" s="5" t="s">
        <v>145</v>
      </c>
      <c r="P213" s="5">
        <v>8</v>
      </c>
      <c r="Q213" s="5" t="s">
        <v>213</v>
      </c>
      <c r="R213" s="1" t="s">
        <v>7</v>
      </c>
      <c r="S213" s="1" t="s">
        <v>7</v>
      </c>
      <c r="T213" s="1">
        <v>1</v>
      </c>
      <c r="U213" s="14">
        <v>1</v>
      </c>
      <c r="V213" s="1">
        <v>13</v>
      </c>
      <c r="W213" s="1">
        <v>11</v>
      </c>
      <c r="X213" s="1">
        <f t="shared" si="18"/>
        <v>24</v>
      </c>
      <c r="Y213" s="7">
        <v>55.2</v>
      </c>
      <c r="Z213" s="7">
        <v>59.7</v>
      </c>
      <c r="AA213" s="7">
        <v>61.2</v>
      </c>
      <c r="AB213" s="7">
        <v>62</v>
      </c>
      <c r="AC213" s="7">
        <v>14.7</v>
      </c>
      <c r="AD213" s="7">
        <v>12.5</v>
      </c>
      <c r="AE213" s="7">
        <f t="shared" si="19"/>
        <v>13.743725841270262</v>
      </c>
      <c r="AF213" s="8">
        <f t="shared" si="20"/>
        <v>0.26921375198634134</v>
      </c>
      <c r="AG213" s="8">
        <f>AF213*(1-(3/((4*X213)-9)))*SQRT(1-(2*(U213-1)*0.233)/(X213-2))</f>
        <v>0.25993051915922616</v>
      </c>
      <c r="AH213" s="8">
        <f>((Y213-Z213)/AE213)*(1-(3/((4*X213)-9)))</f>
        <v>-0.31613171249095046</v>
      </c>
      <c r="AI213" s="8">
        <f t="shared" si="21"/>
        <v>0.12888135203403944</v>
      </c>
      <c r="AJ213" s="8">
        <f>((AA213-Y213)/AC213)*(1-(3/((4*X213)-9)))</f>
        <v>0.39408866995073893</v>
      </c>
      <c r="AK213" s="8">
        <f>((AB213-Z213)/AD213)*(1-(3/((4*X213)-9)))</f>
        <v>0.17765517241379289</v>
      </c>
      <c r="AL213" s="8">
        <f>4*(1+(AG213^2)/8)/AM213</f>
        <v>18.702456180719643</v>
      </c>
      <c r="AM213" s="8">
        <f>((1/V213)*((V213-1)/(V213-3))*((((AJ213^2)/2)*(V213/(V213-1)))+1)+(1/W213)*((W213-1)/(W213-3))*((((AK213^2)/2)*(W213/(W213-1)))+1))*(1+(U213-1)*0.233)</f>
        <v>0.21568193495106897</v>
      </c>
      <c r="AN213" s="1" t="s">
        <v>457</v>
      </c>
    </row>
    <row r="214" spans="1:40" x14ac:dyDescent="0.2">
      <c r="A214" s="1">
        <v>213</v>
      </c>
      <c r="B214" s="1">
        <v>33</v>
      </c>
      <c r="C214" s="5" t="s">
        <v>178</v>
      </c>
      <c r="D214" s="1" t="s">
        <v>28</v>
      </c>
      <c r="E214" s="1" t="s">
        <v>480</v>
      </c>
      <c r="F214" s="5" t="s">
        <v>181</v>
      </c>
      <c r="G214" s="1" t="s">
        <v>213</v>
      </c>
      <c r="H214" s="1" t="s">
        <v>30</v>
      </c>
      <c r="I214" s="1" t="s">
        <v>217</v>
      </c>
      <c r="J214" s="5" t="s">
        <v>179</v>
      </c>
      <c r="K214" s="5" t="s">
        <v>494</v>
      </c>
      <c r="L214" s="1" t="s">
        <v>23</v>
      </c>
      <c r="M214" s="1" t="s">
        <v>31</v>
      </c>
      <c r="N214" s="5" t="s">
        <v>131</v>
      </c>
      <c r="O214" s="5" t="s">
        <v>145</v>
      </c>
      <c r="P214" s="5">
        <v>8</v>
      </c>
      <c r="Q214" s="5" t="s">
        <v>213</v>
      </c>
      <c r="R214" s="1" t="s">
        <v>7</v>
      </c>
      <c r="S214" s="1" t="s">
        <v>7</v>
      </c>
      <c r="T214" s="1">
        <v>1</v>
      </c>
      <c r="U214" s="14">
        <v>1</v>
      </c>
      <c r="V214" s="1">
        <v>13</v>
      </c>
      <c r="W214" s="1">
        <v>11</v>
      </c>
      <c r="X214" s="1">
        <f t="shared" si="18"/>
        <v>24</v>
      </c>
      <c r="Y214" s="7">
        <v>71.7</v>
      </c>
      <c r="Z214" s="7">
        <v>70</v>
      </c>
      <c r="AA214" s="7">
        <v>70.900000000000006</v>
      </c>
      <c r="AB214" s="7">
        <v>71</v>
      </c>
      <c r="AC214" s="7">
        <v>12.4</v>
      </c>
      <c r="AD214" s="7">
        <v>8.5</v>
      </c>
      <c r="AE214" s="7">
        <f t="shared" si="19"/>
        <v>10.80324025466434</v>
      </c>
      <c r="AF214" s="8">
        <f t="shared" si="20"/>
        <v>-0.16661667773451955</v>
      </c>
      <c r="AG214" s="8">
        <f>AF214*(1-(3/((4*X214)-9)))*SQRT(1-(2*(U214-1)*0.233)/(X214-2))</f>
        <v>-0.16087127505401888</v>
      </c>
      <c r="AH214" s="8">
        <f>((Y214-Z214)/AE214)*(1-(3/((4*X214)-9)))</f>
        <v>0.15193398199546276</v>
      </c>
      <c r="AI214" s="8">
        <f t="shared" si="21"/>
        <v>-8.0176688445920449E-2</v>
      </c>
      <c r="AJ214" s="8">
        <f>((AA214-Y214)/AC214)*(1-(3/((4*X214)-9)))</f>
        <v>-6.2291434927697217E-2</v>
      </c>
      <c r="AK214" s="8">
        <f>((AB214-Z214)/AD214)*(1-(3/((4*X214)-9)))</f>
        <v>0.11359026369168357</v>
      </c>
      <c r="AL214" s="8">
        <f>4*(1+(AG214^2)/8)/AM214</f>
        <v>19.391382713827923</v>
      </c>
      <c r="AM214" s="8">
        <f>((1/V214)*((V214-1)/(V214-3))*((((AJ214^2)/2)*(V214/(V214-1)))+1)+(1/W214)*((W214-1)/(W214-3))*((((AK214^2)/2)*(W214/(W214-1)))+1))*(1+(U214-1)*0.233)</f>
        <v>0.20694448883767019</v>
      </c>
      <c r="AN214" s="1" t="s">
        <v>457</v>
      </c>
    </row>
    <row r="215" spans="1:40" x14ac:dyDescent="0.2">
      <c r="A215" s="1">
        <v>214</v>
      </c>
      <c r="B215" s="1">
        <v>34</v>
      </c>
      <c r="C215" s="5" t="s">
        <v>182</v>
      </c>
      <c r="D215" s="1" t="s">
        <v>34</v>
      </c>
      <c r="E215" s="1" t="s">
        <v>480</v>
      </c>
      <c r="F215" s="5" t="s">
        <v>177</v>
      </c>
      <c r="G215" s="1" t="s">
        <v>213</v>
      </c>
      <c r="H215" s="1" t="s">
        <v>30</v>
      </c>
      <c r="I215" s="1" t="s">
        <v>217</v>
      </c>
      <c r="J215" s="5" t="s">
        <v>183</v>
      </c>
      <c r="K215" s="5" t="s">
        <v>494</v>
      </c>
      <c r="L215" s="1" t="s">
        <v>23</v>
      </c>
      <c r="M215" s="5"/>
      <c r="N215" s="5" t="s">
        <v>131</v>
      </c>
      <c r="O215" s="5" t="s">
        <v>146</v>
      </c>
      <c r="P215" s="5">
        <v>6</v>
      </c>
      <c r="Q215" s="5" t="s">
        <v>7</v>
      </c>
      <c r="R215" s="1" t="s">
        <v>7</v>
      </c>
      <c r="S215" s="1" t="s">
        <v>213</v>
      </c>
      <c r="T215" s="1">
        <v>5</v>
      </c>
      <c r="U215" s="14">
        <f t="shared" ref="U215:U243" si="22">X215/T215</f>
        <v>12.2</v>
      </c>
      <c r="V215" s="1">
        <v>29</v>
      </c>
      <c r="W215" s="1">
        <v>32</v>
      </c>
      <c r="X215" s="1">
        <f t="shared" si="18"/>
        <v>61</v>
      </c>
      <c r="Y215" s="7">
        <v>81.31</v>
      </c>
      <c r="Z215" s="7">
        <v>80.91</v>
      </c>
      <c r="AA215" s="7">
        <v>78.349999999999994</v>
      </c>
      <c r="AB215" s="7">
        <v>85.19</v>
      </c>
      <c r="AC215" s="7">
        <v>18.649999999999999</v>
      </c>
      <c r="AD215" s="7">
        <v>17.22</v>
      </c>
      <c r="AE215" s="7">
        <f t="shared" si="19"/>
        <v>17.912882590802198</v>
      </c>
      <c r="AF215" s="8">
        <f t="shared" si="20"/>
        <v>-0.40417838744265328</v>
      </c>
      <c r="AG215" s="8">
        <f>AF215*(1-(3/((4*X215)-9)))*SQRT(1-(2*(U215-1)*0.233)/(X215-2))</f>
        <v>-0.38096127602236796</v>
      </c>
      <c r="AH215" s="8">
        <f>((Y215-Z215)/AE215)*(1-(3/((4*X215)-9)))</f>
        <v>2.2045230019206951E-2</v>
      </c>
      <c r="AI215" s="8">
        <f t="shared" si="21"/>
        <v>-0.187116323907694</v>
      </c>
      <c r="AJ215" s="8">
        <f>((AA215-Y215)/AC215)*(1-(3/((4*X215)-9)))</f>
        <v>-0.15668701157948819</v>
      </c>
      <c r="AK215" s="8">
        <f>((AB215-Z215)/AD215)*(1-(3/((4*X215)-9)))</f>
        <v>0.24537524402599659</v>
      </c>
      <c r="AL215" s="8">
        <f>4*(1+(AG215^2)/8)/AM215</f>
        <v>15.659251953553257</v>
      </c>
      <c r="AM215" s="8">
        <f>((1/V215)*((V215-1)/(V215-3))*((((AJ215^2)/2)*(V215/(V215-1)))+1)+(1/W215)*((W215-1)/(W215-3))*((((AK215^2)/2)*(W215/(W215-1)))+1))*(1+(U215-1)*0.233)</f>
        <v>0.26007409287454408</v>
      </c>
      <c r="AN215" s="1" t="s">
        <v>406</v>
      </c>
    </row>
    <row r="216" spans="1:40" x14ac:dyDescent="0.2">
      <c r="A216" s="1">
        <v>215</v>
      </c>
      <c r="B216" s="1">
        <v>34</v>
      </c>
      <c r="C216" s="5" t="s">
        <v>182</v>
      </c>
      <c r="D216" s="1" t="s">
        <v>28</v>
      </c>
      <c r="E216" s="1" t="s">
        <v>480</v>
      </c>
      <c r="F216" s="5" t="s">
        <v>181</v>
      </c>
      <c r="G216" s="1" t="s">
        <v>213</v>
      </c>
      <c r="H216" s="1" t="s">
        <v>30</v>
      </c>
      <c r="I216" s="1" t="s">
        <v>217</v>
      </c>
      <c r="J216" s="5" t="s">
        <v>183</v>
      </c>
      <c r="K216" s="5" t="s">
        <v>494</v>
      </c>
      <c r="L216" s="1" t="s">
        <v>23</v>
      </c>
      <c r="M216" s="5"/>
      <c r="N216" s="5" t="s">
        <v>131</v>
      </c>
      <c r="O216" s="5" t="s">
        <v>146</v>
      </c>
      <c r="P216" s="5">
        <v>6</v>
      </c>
      <c r="Q216" s="5" t="s">
        <v>7</v>
      </c>
      <c r="R216" s="1" t="s">
        <v>7</v>
      </c>
      <c r="S216" s="1" t="s">
        <v>213</v>
      </c>
      <c r="T216" s="1">
        <v>5</v>
      </c>
      <c r="U216" s="14">
        <f t="shared" si="22"/>
        <v>12.2</v>
      </c>
      <c r="V216" s="1">
        <v>29</v>
      </c>
      <c r="W216" s="1">
        <v>32</v>
      </c>
      <c r="X216" s="1">
        <f t="shared" si="18"/>
        <v>61</v>
      </c>
      <c r="Y216" s="7">
        <v>84.93</v>
      </c>
      <c r="Z216" s="7">
        <v>86.19</v>
      </c>
      <c r="AA216" s="7">
        <v>87.52</v>
      </c>
      <c r="AB216" s="7">
        <v>87.97</v>
      </c>
      <c r="AC216" s="7">
        <v>11.19</v>
      </c>
      <c r="AD216" s="7">
        <v>14.29</v>
      </c>
      <c r="AE216" s="7">
        <f t="shared" si="19"/>
        <v>12.911942901497257</v>
      </c>
      <c r="AF216" s="8">
        <f t="shared" si="20"/>
        <v>6.2732619419038876E-2</v>
      </c>
      <c r="AG216" s="8">
        <f>AF216*(1-(3/((4*X216)-9)))*SQRT(1-(2*(U216-1)*0.233)/(X216-2))</f>
        <v>5.9129086276275687E-2</v>
      </c>
      <c r="AH216" s="8">
        <f>((Y216-Z216)/AE216)*(1-(3/((4*X216)-9)))</f>
        <v>-9.6338320507347433E-2</v>
      </c>
      <c r="AI216" s="8">
        <f t="shared" si="21"/>
        <v>2.955163097707483E-2</v>
      </c>
      <c r="AJ216" s="8">
        <f>((AA216-Y216)/AC216)*(1-(3/((4*X216)-9)))</f>
        <v>0.22850189188675205</v>
      </c>
      <c r="AK216" s="8">
        <f>((AB216-Z216)/AD216)*(1-(3/((4*X216)-9)))</f>
        <v>0.12297246996113939</v>
      </c>
      <c r="AL216" s="8">
        <f>4*(1+(AG216^2)/8)/AM216</f>
        <v>15.439538259067746</v>
      </c>
      <c r="AM216" s="8">
        <f>((1/V216)*((V216-1)/(V216-3))*((((AJ216^2)/2)*(V216/(V216-1)))+1)+(1/W216)*((W216-1)/(W216-3))*((((AK216^2)/2)*(W216/(W216-1)))+1))*(1+(U216-1)*0.233)</f>
        <v>0.25918832916338541</v>
      </c>
      <c r="AN216" s="1" t="s">
        <v>406</v>
      </c>
    </row>
    <row r="217" spans="1:40" x14ac:dyDescent="0.2">
      <c r="A217" s="1">
        <v>216</v>
      </c>
      <c r="B217" s="1">
        <v>34</v>
      </c>
      <c r="C217" s="5" t="s">
        <v>182</v>
      </c>
      <c r="D217" s="1" t="s">
        <v>26</v>
      </c>
      <c r="E217" s="1" t="s">
        <v>480</v>
      </c>
      <c r="F217" s="5" t="s">
        <v>184</v>
      </c>
      <c r="G217" s="1" t="s">
        <v>213</v>
      </c>
      <c r="H217" s="1" t="s">
        <v>30</v>
      </c>
      <c r="I217" s="1" t="s">
        <v>217</v>
      </c>
      <c r="J217" s="5" t="s">
        <v>183</v>
      </c>
      <c r="K217" s="5" t="s">
        <v>494</v>
      </c>
      <c r="L217" s="1" t="s">
        <v>23</v>
      </c>
      <c r="M217" s="5"/>
      <c r="N217" s="5" t="s">
        <v>131</v>
      </c>
      <c r="O217" s="5" t="s">
        <v>146</v>
      </c>
      <c r="P217" s="5">
        <v>6</v>
      </c>
      <c r="Q217" s="5" t="s">
        <v>7</v>
      </c>
      <c r="R217" s="1" t="s">
        <v>7</v>
      </c>
      <c r="S217" s="1" t="s">
        <v>213</v>
      </c>
      <c r="T217" s="1">
        <v>5</v>
      </c>
      <c r="U217" s="14">
        <f t="shared" si="22"/>
        <v>12.2</v>
      </c>
      <c r="V217" s="1">
        <v>29</v>
      </c>
      <c r="W217" s="1">
        <v>32</v>
      </c>
      <c r="X217" s="1">
        <f t="shared" si="18"/>
        <v>61</v>
      </c>
      <c r="Y217" s="7">
        <v>38.03</v>
      </c>
      <c r="Z217" s="7">
        <v>41.25</v>
      </c>
      <c r="AA217" s="7">
        <v>40.72</v>
      </c>
      <c r="AB217" s="7">
        <v>40.81</v>
      </c>
      <c r="AC217" s="7">
        <v>8.6300000000000008</v>
      </c>
      <c r="AD217" s="7">
        <v>10.52</v>
      </c>
      <c r="AE217" s="7">
        <f t="shared" si="19"/>
        <v>9.6692204302525635</v>
      </c>
      <c r="AF217" s="8">
        <f t="shared" si="20"/>
        <v>0.32370758558849388</v>
      </c>
      <c r="AG217" s="8">
        <f>AF217*(1-(3/((4*X217)-9)))*SQRT(1-(2*(U217-1)*0.233)/(X217-2))</f>
        <v>0.30511293699841813</v>
      </c>
      <c r="AH217" s="8">
        <f>((Y217-Z217)/AE217)*(1-(3/((4*X217)-9)))</f>
        <v>-0.32876421009860479</v>
      </c>
      <c r="AI217" s="8">
        <f t="shared" si="21"/>
        <v>0.15081160718791717</v>
      </c>
      <c r="AJ217" s="8">
        <f>((AA217-Y217)/AC217)*(1-(3/((4*X217)-9)))</f>
        <v>0.30772416853627843</v>
      </c>
      <c r="AK217" s="8">
        <f>((AB217-Z217)/AD217)*(1-(3/((4*X217)-9)))</f>
        <v>-4.1291157673327195E-2</v>
      </c>
      <c r="AL217" s="8">
        <f>4*(1+(AG217^2)/8)/AM217</f>
        <v>15.48608360216604</v>
      </c>
      <c r="AM217" s="8">
        <f>((1/V217)*((V217-1)/(V217-3))*((((AJ217^2)/2)*(V217/(V217-1)))+1)+(1/W217)*((W217-1)/(W217-3))*((((AK217^2)/2)*(W217/(W217-1)))+1))*(1+(U217-1)*0.233)</f>
        <v>0.26130215076431007</v>
      </c>
      <c r="AN217" s="1" t="s">
        <v>406</v>
      </c>
    </row>
    <row r="218" spans="1:40" x14ac:dyDescent="0.2">
      <c r="A218" s="1">
        <v>217</v>
      </c>
      <c r="B218" s="1">
        <v>34</v>
      </c>
      <c r="C218" s="5" t="s">
        <v>182</v>
      </c>
      <c r="D218" s="1" t="s">
        <v>34</v>
      </c>
      <c r="E218" s="1" t="s">
        <v>480</v>
      </c>
      <c r="F218" s="5" t="s">
        <v>177</v>
      </c>
      <c r="G218" s="1" t="s">
        <v>213</v>
      </c>
      <c r="H218" s="1" t="s">
        <v>30</v>
      </c>
      <c r="I218" s="1" t="s">
        <v>217</v>
      </c>
      <c r="J218" s="5" t="s">
        <v>183</v>
      </c>
      <c r="K218" s="5" t="s">
        <v>494</v>
      </c>
      <c r="L218" s="1" t="s">
        <v>23</v>
      </c>
      <c r="M218" s="5"/>
      <c r="N218" s="5" t="s">
        <v>131</v>
      </c>
      <c r="O218" s="5" t="s">
        <v>146</v>
      </c>
      <c r="P218" s="5">
        <v>6</v>
      </c>
      <c r="Q218" s="5" t="s">
        <v>213</v>
      </c>
      <c r="R218" s="1" t="s">
        <v>7</v>
      </c>
      <c r="S218" s="1" t="s">
        <v>213</v>
      </c>
      <c r="T218" s="1">
        <v>5</v>
      </c>
      <c r="U218" s="14">
        <f t="shared" si="22"/>
        <v>13.2</v>
      </c>
      <c r="V218" s="1">
        <v>34</v>
      </c>
      <c r="W218" s="1">
        <v>32</v>
      </c>
      <c r="X218" s="1">
        <f t="shared" si="18"/>
        <v>66</v>
      </c>
      <c r="Y218" s="7">
        <v>82.2</v>
      </c>
      <c r="Z218" s="7">
        <v>80.91</v>
      </c>
      <c r="AA218" s="7">
        <v>85.69</v>
      </c>
      <c r="AB218" s="7">
        <v>85.19</v>
      </c>
      <c r="AC218" s="7">
        <v>17.579999999999998</v>
      </c>
      <c r="AD218" s="7">
        <v>17.22</v>
      </c>
      <c r="AE218" s="7">
        <f t="shared" si="19"/>
        <v>17.406554799844798</v>
      </c>
      <c r="AF218" s="8">
        <f t="shared" si="20"/>
        <v>-4.5385201671674286E-2</v>
      </c>
      <c r="AG218" s="8">
        <f>AF218*(1-(3/((4*X218)-9)))*SQRT(1-(2*(U218-1)*0.233)/(X218-2))</f>
        <v>-4.281284003701348E-2</v>
      </c>
      <c r="AH218" s="8">
        <f>((Y218-Z218)/AE218)*(1-(3/((4*X218)-9)))</f>
        <v>7.3238130352086539E-2</v>
      </c>
      <c r="AI218" s="8">
        <f t="shared" si="21"/>
        <v>-2.1401517119960828E-2</v>
      </c>
      <c r="AJ218" s="8">
        <f>((AA218-Y218)/AC218)*(1-(3/((4*X218)-9)))</f>
        <v>0.19618550491869077</v>
      </c>
      <c r="AK218" s="8">
        <f>((AB218-Z218)/AD218)*(1-(3/((4*X218)-9)))</f>
        <v>0.24562410329985662</v>
      </c>
      <c r="AL218" s="8">
        <f>4*(1+(AG218^2)/8)/AM218</f>
        <v>15.686528000830556</v>
      </c>
      <c r="AM218" s="8">
        <f>((1/V218)*((V218-1)/(V218-3))*((((AJ218^2)/2)*(V218/(V218-1)))+1)+(1/W218)*((W218-1)/(W218-3))*((((AK218^2)/2)*(W218/(W218-1)))+1))*(1+(U218-1)*0.233)</f>
        <v>0.25505430324825101</v>
      </c>
      <c r="AN218" s="1" t="s">
        <v>407</v>
      </c>
    </row>
    <row r="219" spans="1:40" x14ac:dyDescent="0.2">
      <c r="A219" s="1">
        <v>218</v>
      </c>
      <c r="B219" s="1">
        <v>34</v>
      </c>
      <c r="C219" s="5" t="s">
        <v>182</v>
      </c>
      <c r="D219" s="1" t="s">
        <v>28</v>
      </c>
      <c r="E219" s="1" t="s">
        <v>480</v>
      </c>
      <c r="F219" s="5" t="s">
        <v>181</v>
      </c>
      <c r="G219" s="1" t="s">
        <v>213</v>
      </c>
      <c r="H219" s="1" t="s">
        <v>30</v>
      </c>
      <c r="I219" s="1" t="s">
        <v>217</v>
      </c>
      <c r="J219" s="5" t="s">
        <v>183</v>
      </c>
      <c r="K219" s="5" t="s">
        <v>494</v>
      </c>
      <c r="L219" s="1" t="s">
        <v>23</v>
      </c>
      <c r="M219" s="5"/>
      <c r="N219" s="5" t="s">
        <v>131</v>
      </c>
      <c r="O219" s="5" t="s">
        <v>146</v>
      </c>
      <c r="P219" s="5">
        <v>6</v>
      </c>
      <c r="Q219" s="5" t="s">
        <v>213</v>
      </c>
      <c r="R219" s="1" t="s">
        <v>7</v>
      </c>
      <c r="S219" s="1" t="s">
        <v>213</v>
      </c>
      <c r="T219" s="1">
        <v>5</v>
      </c>
      <c r="U219" s="14">
        <f t="shared" si="22"/>
        <v>13.2</v>
      </c>
      <c r="V219" s="1">
        <v>34</v>
      </c>
      <c r="W219" s="1">
        <v>32</v>
      </c>
      <c r="X219" s="1">
        <f t="shared" si="18"/>
        <v>66</v>
      </c>
      <c r="Y219" s="7">
        <v>86.77</v>
      </c>
      <c r="Z219" s="7">
        <v>86.19</v>
      </c>
      <c r="AA219" s="7">
        <v>89.09</v>
      </c>
      <c r="AB219" s="7">
        <v>87.97</v>
      </c>
      <c r="AC219" s="7">
        <v>12.15</v>
      </c>
      <c r="AD219" s="7">
        <v>14.29</v>
      </c>
      <c r="AE219" s="7">
        <f t="shared" si="19"/>
        <v>13.229860637965919</v>
      </c>
      <c r="AF219" s="8">
        <f t="shared" si="20"/>
        <v>4.0816756485730514E-2</v>
      </c>
      <c r="AG219" s="8">
        <f>AF219*(1-(3/((4*X219)-9)))*SQRT(1-(2*(U219-1)*0.233)/(X219-2))</f>
        <v>3.8503327117392704E-2</v>
      </c>
      <c r="AH219" s="8">
        <f>((Y219-Z219)/AE219)*(1-(3/((4*X219)-9)))</f>
        <v>4.3324452635833594E-2</v>
      </c>
      <c r="AI219" s="8">
        <f t="shared" si="21"/>
        <v>1.9248096961251401E-2</v>
      </c>
      <c r="AJ219" s="8">
        <f>((AA219-Y219)/AC219)*(1-(3/((4*X219)-9)))</f>
        <v>0.18870007262164185</v>
      </c>
      <c r="AK219" s="8">
        <f>((AB219-Z219)/AD219)*(1-(3/((4*X219)-9)))</f>
        <v>0.12309718849051175</v>
      </c>
      <c r="AL219" s="8">
        <f>4*(1+(AG219^2)/8)/AM219</f>
        <v>15.883356663073904</v>
      </c>
      <c r="AM219" s="8">
        <f>((1/V219)*((V219-1)/(V219-3))*((((AJ219^2)/2)*(V219/(V219-1)))+1)+(1/W219)*((W219-1)/(W219-3))*((((AK219^2)/2)*(W219/(W219-1)))+1))*(1+(U219-1)*0.233)</f>
        <v>0.25188260504157761</v>
      </c>
      <c r="AN219" s="1" t="s">
        <v>407</v>
      </c>
    </row>
    <row r="220" spans="1:40" x14ac:dyDescent="0.2">
      <c r="A220" s="1">
        <v>219</v>
      </c>
      <c r="B220" s="1">
        <v>34</v>
      </c>
      <c r="C220" s="5" t="s">
        <v>182</v>
      </c>
      <c r="D220" s="1" t="s">
        <v>26</v>
      </c>
      <c r="E220" s="1" t="s">
        <v>480</v>
      </c>
      <c r="F220" s="5" t="s">
        <v>184</v>
      </c>
      <c r="G220" s="1" t="s">
        <v>213</v>
      </c>
      <c r="H220" s="1" t="s">
        <v>30</v>
      </c>
      <c r="I220" s="1" t="s">
        <v>217</v>
      </c>
      <c r="J220" s="5" t="s">
        <v>183</v>
      </c>
      <c r="K220" s="5" t="s">
        <v>494</v>
      </c>
      <c r="L220" s="1" t="s">
        <v>23</v>
      </c>
      <c r="M220" s="5"/>
      <c r="N220" s="5" t="s">
        <v>131</v>
      </c>
      <c r="O220" s="5" t="s">
        <v>146</v>
      </c>
      <c r="P220" s="5">
        <v>6</v>
      </c>
      <c r="Q220" s="5" t="s">
        <v>213</v>
      </c>
      <c r="R220" s="1" t="s">
        <v>7</v>
      </c>
      <c r="S220" s="1" t="s">
        <v>213</v>
      </c>
      <c r="T220" s="1">
        <v>5</v>
      </c>
      <c r="U220" s="14">
        <f t="shared" si="22"/>
        <v>13.2</v>
      </c>
      <c r="V220" s="1">
        <v>34</v>
      </c>
      <c r="W220" s="1">
        <v>32</v>
      </c>
      <c r="X220" s="1">
        <f t="shared" si="18"/>
        <v>66</v>
      </c>
      <c r="Y220" s="7">
        <v>36.53</v>
      </c>
      <c r="Z220" s="7">
        <v>41.25</v>
      </c>
      <c r="AA220" s="7">
        <v>40.74</v>
      </c>
      <c r="AB220" s="7">
        <v>40.81</v>
      </c>
      <c r="AC220" s="7">
        <v>8.43</v>
      </c>
      <c r="AD220" s="7">
        <v>10.52</v>
      </c>
      <c r="AE220" s="7">
        <f t="shared" si="19"/>
        <v>9.4999375820317891</v>
      </c>
      <c r="AF220" s="8">
        <f t="shared" si="20"/>
        <v>0.48947690022669443</v>
      </c>
      <c r="AG220" s="8">
        <f>AF220*(1-(3/((4*X220)-9)))*SQRT(1-(2*(U220-1)*0.233)/(X220-2))</f>
        <v>0.46173412168172934</v>
      </c>
      <c r="AH220" s="8">
        <f>((Y220-Z220)/AE220)*(1-(3/((4*X220)-9)))</f>
        <v>-0.49100013004903176</v>
      </c>
      <c r="AI220" s="8">
        <f t="shared" si="21"/>
        <v>0.22495000875774815</v>
      </c>
      <c r="AJ220" s="8">
        <f>((AA220-Y220)/AC220)*(1-(3/((4*X220)-9)))</f>
        <v>0.493531505128742</v>
      </c>
      <c r="AK220" s="8">
        <f>((AB220-Z220)/AD220)*(1-(3/((4*X220)-9)))</f>
        <v>-4.1333035115186552E-2</v>
      </c>
      <c r="AL220" s="8">
        <f>4*(1+(AG220^2)/8)/AM220</f>
        <v>15.562311475374175</v>
      </c>
      <c r="AM220" s="8">
        <f>((1/V220)*((V220-1)/(V220-3))*((((AJ220^2)/2)*(V220/(V220-1)))+1)+(1/W220)*((W220-1)/(W220-3))*((((AK220^2)/2)*(W220/(W220-1)))+1))*(1+(U220-1)*0.233)</f>
        <v>0.2638810568764729</v>
      </c>
      <c r="AN220" s="1" t="s">
        <v>407</v>
      </c>
    </row>
    <row r="221" spans="1:40" x14ac:dyDescent="0.2">
      <c r="A221" s="1">
        <v>220</v>
      </c>
      <c r="B221" s="1">
        <v>35</v>
      </c>
      <c r="C221" s="5" t="s">
        <v>185</v>
      </c>
      <c r="D221" s="1" t="s">
        <v>34</v>
      </c>
      <c r="E221" s="1" t="s">
        <v>480</v>
      </c>
      <c r="F221" s="5" t="s">
        <v>186</v>
      </c>
      <c r="G221" s="1" t="s">
        <v>213</v>
      </c>
      <c r="H221" s="1" t="s">
        <v>30</v>
      </c>
      <c r="I221" s="1" t="s">
        <v>217</v>
      </c>
      <c r="J221" s="5" t="s">
        <v>187</v>
      </c>
      <c r="K221" s="5" t="s">
        <v>494</v>
      </c>
      <c r="L221" s="1" t="s">
        <v>23</v>
      </c>
      <c r="M221" s="1" t="s">
        <v>31</v>
      </c>
      <c r="N221" s="5" t="s">
        <v>131</v>
      </c>
      <c r="O221" s="5" t="s">
        <v>157</v>
      </c>
      <c r="P221" s="5">
        <v>30</v>
      </c>
      <c r="Q221" s="5" t="s">
        <v>7</v>
      </c>
      <c r="R221" s="1" t="s">
        <v>7</v>
      </c>
      <c r="S221" s="1" t="s">
        <v>213</v>
      </c>
      <c r="T221" s="1">
        <v>100</v>
      </c>
      <c r="U221" s="14">
        <f t="shared" si="22"/>
        <v>5</v>
      </c>
      <c r="V221" s="1">
        <v>400</v>
      </c>
      <c r="W221" s="1">
        <v>100</v>
      </c>
      <c r="X221" s="1">
        <f t="shared" si="18"/>
        <v>500</v>
      </c>
      <c r="Y221" s="7">
        <v>28.17</v>
      </c>
      <c r="Z221" s="7">
        <v>25.34</v>
      </c>
      <c r="AA221" s="7">
        <v>29.34</v>
      </c>
      <c r="AB221" s="7">
        <v>27.1</v>
      </c>
      <c r="AC221" s="7">
        <v>24.47</v>
      </c>
      <c r="AD221" s="7">
        <v>21.23</v>
      </c>
      <c r="AE221" s="7">
        <f t="shared" si="19"/>
        <v>23.860965931427064</v>
      </c>
      <c r="AF221" s="8">
        <f t="shared" si="20"/>
        <v>-2.4726576522324257E-2</v>
      </c>
      <c r="AG221" s="8">
        <f>AF221*(1-(3/((4*X221)-9)))*SQRT(1-(2*(U221-1)*0.233)/(X221-2))</f>
        <v>-2.4643069967438723E-2</v>
      </c>
      <c r="AH221" s="8">
        <f>((Y221-Z221)/AE221)*(1-(3/((4*X221)-9)))</f>
        <v>0.11842503858690928</v>
      </c>
      <c r="AI221" s="8">
        <f t="shared" si="21"/>
        <v>-1.232059976110448E-2</v>
      </c>
      <c r="AJ221" s="8">
        <f>((AA221-Y221)/AC221)*(1-(3/((4*X221)-9)))</f>
        <v>4.7741604691483489E-2</v>
      </c>
      <c r="AK221" s="8">
        <f>((AB221-Z221)/AD221)*(1-(3/((4*X221)-9)))</f>
        <v>8.2776639957529166E-2</v>
      </c>
      <c r="AL221" s="8">
        <f>4*(1+(AG221^2)/8)/AM221</f>
        <v>162.30739167454723</v>
      </c>
      <c r="AM221" s="8">
        <f>((1/V221)*((V221-1)/(V221-3))*((((AJ221^2)/2)*(V221/(V221-1)))+1)+(1/W221)*((W221-1)/(W221-3))*((((AK221^2)/2)*(W221/(W221-1)))+1))*(1+(U221-1)*0.233)</f>
        <v>2.4646466184793176E-2</v>
      </c>
      <c r="AN221" s="1" t="s">
        <v>408</v>
      </c>
    </row>
    <row r="222" spans="1:40" x14ac:dyDescent="0.2">
      <c r="A222" s="1">
        <v>221</v>
      </c>
      <c r="B222" s="1">
        <v>35</v>
      </c>
      <c r="C222" s="5" t="s">
        <v>185</v>
      </c>
      <c r="D222" s="1" t="s">
        <v>476</v>
      </c>
      <c r="E222" s="1" t="s">
        <v>479</v>
      </c>
      <c r="F222" s="5" t="s">
        <v>188</v>
      </c>
      <c r="G222" s="1" t="s">
        <v>213</v>
      </c>
      <c r="H222" s="1" t="s">
        <v>30</v>
      </c>
      <c r="I222" s="1" t="s">
        <v>217</v>
      </c>
      <c r="J222" s="5" t="s">
        <v>187</v>
      </c>
      <c r="K222" s="5" t="s">
        <v>494</v>
      </c>
      <c r="L222" s="1" t="s">
        <v>23</v>
      </c>
      <c r="M222" s="1" t="s">
        <v>31</v>
      </c>
      <c r="N222" s="5" t="s">
        <v>131</v>
      </c>
      <c r="O222" s="5" t="s">
        <v>157</v>
      </c>
      <c r="P222" s="5">
        <v>30</v>
      </c>
      <c r="Q222" s="5" t="s">
        <v>7</v>
      </c>
      <c r="R222" s="1" t="s">
        <v>7</v>
      </c>
      <c r="S222" s="1" t="s">
        <v>213</v>
      </c>
      <c r="T222" s="1">
        <v>100</v>
      </c>
      <c r="U222" s="14">
        <f t="shared" si="22"/>
        <v>5</v>
      </c>
      <c r="V222" s="1">
        <v>400</v>
      </c>
      <c r="W222" s="1">
        <v>100</v>
      </c>
      <c r="X222" s="1">
        <f t="shared" si="18"/>
        <v>500</v>
      </c>
      <c r="Y222" s="7">
        <v>20.8</v>
      </c>
      <c r="Z222" s="7">
        <v>24.17</v>
      </c>
      <c r="AA222" s="7">
        <v>33.67</v>
      </c>
      <c r="AB222" s="7">
        <v>27.3</v>
      </c>
      <c r="AC222" s="7">
        <v>18.239999999999998</v>
      </c>
      <c r="AD222" s="7">
        <v>17.34</v>
      </c>
      <c r="AE222" s="7">
        <f t="shared" si="19"/>
        <v>18.064655566129446</v>
      </c>
      <c r="AF222" s="8">
        <f t="shared" si="20"/>
        <v>0.53917440962794427</v>
      </c>
      <c r="AG222" s="8">
        <f>AF222*(1-(3/((4*X222)-9)))*SQRT(1-(2*(U222-1)*0.233)/(X222-2))</f>
        <v>0.53735351066969905</v>
      </c>
      <c r="AH222" s="8">
        <f>((Y222-Z222)/AE222)*(1-(3/((4*X222)-9)))</f>
        <v>-0.18627103834642911</v>
      </c>
      <c r="AI222" s="8">
        <f t="shared" si="21"/>
        <v>0.25947456111262446</v>
      </c>
      <c r="AJ222" s="8">
        <f>((AA222-Y222)/AC222)*(1-(3/((4*X222)-9)))</f>
        <v>0.70452893282931095</v>
      </c>
      <c r="AK222" s="8">
        <f>((AB222-Z222)/AD222)*(1-(3/((4*X222)-9)))</f>
        <v>0.18023551193751347</v>
      </c>
      <c r="AL222" s="8">
        <f>4*(1+(AG222^2)/8)/AM222</f>
        <v>158.76419082803105</v>
      </c>
      <c r="AM222" s="8">
        <f>((1/V222)*((V222-1)/(V222-3))*((((AJ222^2)/2)*(V222/(V222-1)))+1)+(1/W222)*((W222-1)/(W222-3))*((((AK222^2)/2)*(W222/(W222-1)))+1))*(1+(U222-1)*0.233)</f>
        <v>2.6103961958295726E-2</v>
      </c>
      <c r="AN222" s="1" t="s">
        <v>458</v>
      </c>
    </row>
    <row r="223" spans="1:40" x14ac:dyDescent="0.2">
      <c r="A223" s="1">
        <v>222</v>
      </c>
      <c r="B223" s="1">
        <v>35</v>
      </c>
      <c r="C223" s="5" t="s">
        <v>185</v>
      </c>
      <c r="D223" s="1" t="s">
        <v>476</v>
      </c>
      <c r="E223" s="1" t="s">
        <v>479</v>
      </c>
      <c r="F223" s="5" t="s">
        <v>274</v>
      </c>
      <c r="G223" s="1" t="s">
        <v>213</v>
      </c>
      <c r="H223" s="1" t="s">
        <v>30</v>
      </c>
      <c r="I223" s="1" t="s">
        <v>217</v>
      </c>
      <c r="J223" s="5" t="s">
        <v>187</v>
      </c>
      <c r="K223" s="5" t="s">
        <v>494</v>
      </c>
      <c r="L223" s="1" t="s">
        <v>23</v>
      </c>
      <c r="M223" s="1" t="s">
        <v>31</v>
      </c>
      <c r="N223" s="5" t="s">
        <v>131</v>
      </c>
      <c r="O223" s="5" t="s">
        <v>157</v>
      </c>
      <c r="P223" s="5">
        <v>30</v>
      </c>
      <c r="Q223" s="5" t="s">
        <v>7</v>
      </c>
      <c r="R223" s="1" t="s">
        <v>7</v>
      </c>
      <c r="S223" s="1" t="s">
        <v>213</v>
      </c>
      <c r="T223" s="1">
        <v>100</v>
      </c>
      <c r="U223" s="14">
        <f t="shared" si="22"/>
        <v>5</v>
      </c>
      <c r="V223" s="1">
        <v>400</v>
      </c>
      <c r="W223" s="1">
        <v>100</v>
      </c>
      <c r="X223" s="1">
        <f t="shared" si="18"/>
        <v>500</v>
      </c>
      <c r="Y223" s="7">
        <v>39.03</v>
      </c>
      <c r="Z223" s="7">
        <v>18.89</v>
      </c>
      <c r="AA223" s="7">
        <v>66.75</v>
      </c>
      <c r="AB223" s="7">
        <v>39.729999999999997</v>
      </c>
      <c r="AC223" s="7">
        <v>43</v>
      </c>
      <c r="AD223" s="7">
        <v>29.62</v>
      </c>
      <c r="AE223" s="7">
        <f t="shared" si="19"/>
        <v>40.692008421772336</v>
      </c>
      <c r="AF223" s="8">
        <f t="shared" si="20"/>
        <v>0.16907496746508205</v>
      </c>
      <c r="AG223" s="8">
        <f>AF223*(1-(3/((4*X223)-9)))*SQRT(1-(2*(U223-1)*0.233)/(X223-2))</f>
        <v>0.16850396775399606</v>
      </c>
      <c r="AH223" s="8">
        <f>((Y223-Z223)/AE223)*(1-(3/((4*X223)-9)))</f>
        <v>0.49419171528831357</v>
      </c>
      <c r="AI223" s="8">
        <f t="shared" si="21"/>
        <v>8.3954539471569944E-2</v>
      </c>
      <c r="AJ223" s="8">
        <f>((AA223-Y223)/AC223)*(1-(3/((4*X223)-9)))</f>
        <v>0.64367981498136961</v>
      </c>
      <c r="AK223" s="8">
        <f>((AB223-Z223)/AD223)*(1-(3/((4*X223)-9)))</f>
        <v>0.70251852444711516</v>
      </c>
      <c r="AL223" s="8">
        <f>4*(1+(AG223^2)/8)/AM223</f>
        <v>131.63110641245572</v>
      </c>
      <c r="AM223" s="8">
        <f>((1/V223)*((V223-1)/(V223-3))*((((AJ223^2)/2)*(V223/(V223-1)))+1)+(1/W223)*((W223-1)/(W223-3))*((((AK223^2)/2)*(W223/(W223-1)))+1))*(1+(U223-1)*0.233)</f>
        <v>3.0495806826968768E-2</v>
      </c>
      <c r="AN223" s="1" t="s">
        <v>458</v>
      </c>
    </row>
    <row r="224" spans="1:40" x14ac:dyDescent="0.2">
      <c r="A224" s="1">
        <v>223</v>
      </c>
      <c r="B224" s="1">
        <v>36</v>
      </c>
      <c r="C224" s="5" t="s">
        <v>189</v>
      </c>
      <c r="D224" s="1" t="s">
        <v>34</v>
      </c>
      <c r="E224" s="1" t="s">
        <v>480</v>
      </c>
      <c r="F224" s="5" t="s">
        <v>177</v>
      </c>
      <c r="G224" s="1" t="s">
        <v>213</v>
      </c>
      <c r="H224" s="1" t="s">
        <v>30</v>
      </c>
      <c r="I224" s="1" t="s">
        <v>217</v>
      </c>
      <c r="J224" s="5" t="s">
        <v>190</v>
      </c>
      <c r="K224" s="5" t="s">
        <v>494</v>
      </c>
      <c r="L224" s="1" t="s">
        <v>23</v>
      </c>
      <c r="M224" s="1" t="s">
        <v>31</v>
      </c>
      <c r="N224" s="5" t="s">
        <v>131</v>
      </c>
      <c r="O224" s="5" t="s">
        <v>146</v>
      </c>
      <c r="P224" s="5">
        <v>6</v>
      </c>
      <c r="Q224" s="5" t="s">
        <v>213</v>
      </c>
      <c r="R224" s="1" t="s">
        <v>7</v>
      </c>
      <c r="S224" s="1" t="s">
        <v>213</v>
      </c>
      <c r="T224" s="1">
        <v>4</v>
      </c>
      <c r="U224" s="14">
        <f t="shared" si="22"/>
        <v>6.75</v>
      </c>
      <c r="V224" s="1">
        <v>16</v>
      </c>
      <c r="W224" s="1">
        <v>11</v>
      </c>
      <c r="X224" s="1">
        <f t="shared" si="18"/>
        <v>27</v>
      </c>
      <c r="Y224" s="7">
        <v>73.5</v>
      </c>
      <c r="Z224" s="7">
        <v>73.7</v>
      </c>
      <c r="AA224" s="7">
        <v>78.400000000000006</v>
      </c>
      <c r="AB224" s="7">
        <v>83.9</v>
      </c>
      <c r="AC224" s="7">
        <v>12.43</v>
      </c>
      <c r="AD224" s="7">
        <v>16.41</v>
      </c>
      <c r="AE224" s="7">
        <f t="shared" si="19"/>
        <v>14.15691279905333</v>
      </c>
      <c r="AF224" s="8">
        <f t="shared" si="20"/>
        <v>-0.37437540763508886</v>
      </c>
      <c r="AG224" s="8">
        <f>AF224*(1-(3/((4*X224)-9)))*SQRT(1-(2*(U224-1)*0.233)/(X224-2))</f>
        <v>-0.34302463129998767</v>
      </c>
      <c r="AH224" s="8">
        <f>((Y224-Z224)/AE224)*(1-(3/((4*X224)-9)))</f>
        <v>-1.3699271634445993E-2</v>
      </c>
      <c r="AI224" s="8">
        <f t="shared" si="21"/>
        <v>-0.16904399718120811</v>
      </c>
      <c r="AJ224" s="8">
        <f>((AA224-Y224)/AC224)*(1-(3/((4*X224)-9)))</f>
        <v>0.38226187864160555</v>
      </c>
      <c r="AK224" s="8">
        <f>((AB224-Z224)/AD224)*(1-(3/((4*X224)-9)))</f>
        <v>0.60273669048806178</v>
      </c>
      <c r="AL224" s="8">
        <f>4*(1+(AG224^2)/8)/AM224</f>
        <v>8.103272395807096</v>
      </c>
      <c r="AM224" s="8">
        <f>((1/V224)*((V224-1)/(V224-3))*((((AJ224^2)/2)*(V224/(V224-1)))+1)+(1/W224)*((W224-1)/(W224-3))*((((AK224^2)/2)*(W224/(W224-1)))+1))*(1+(U224-1)*0.233)</f>
        <v>0.50088812896619661</v>
      </c>
      <c r="AN224" s="1" t="s">
        <v>459</v>
      </c>
    </row>
    <row r="225" spans="1:40" x14ac:dyDescent="0.2">
      <c r="A225" s="1">
        <v>224</v>
      </c>
      <c r="B225" s="1">
        <v>36</v>
      </c>
      <c r="C225" s="5" t="s">
        <v>189</v>
      </c>
      <c r="D225" s="1" t="s">
        <v>28</v>
      </c>
      <c r="E225" s="1" t="s">
        <v>480</v>
      </c>
      <c r="F225" s="5" t="s">
        <v>181</v>
      </c>
      <c r="G225" s="1" t="s">
        <v>213</v>
      </c>
      <c r="H225" s="1" t="s">
        <v>30</v>
      </c>
      <c r="I225" s="1" t="s">
        <v>217</v>
      </c>
      <c r="J225" s="5" t="s">
        <v>190</v>
      </c>
      <c r="K225" s="5" t="s">
        <v>494</v>
      </c>
      <c r="L225" s="1" t="s">
        <v>23</v>
      </c>
      <c r="M225" s="1" t="s">
        <v>31</v>
      </c>
      <c r="N225" s="5" t="s">
        <v>131</v>
      </c>
      <c r="O225" s="5" t="s">
        <v>146</v>
      </c>
      <c r="P225" s="5">
        <v>6</v>
      </c>
      <c r="Q225" s="5" t="s">
        <v>213</v>
      </c>
      <c r="R225" s="1" t="s">
        <v>7</v>
      </c>
      <c r="S225" s="1" t="s">
        <v>213</v>
      </c>
      <c r="T225" s="1">
        <v>4</v>
      </c>
      <c r="U225" s="14">
        <f t="shared" si="22"/>
        <v>6.75</v>
      </c>
      <c r="V225" s="1">
        <v>16</v>
      </c>
      <c r="W225" s="1">
        <v>11</v>
      </c>
      <c r="X225" s="1">
        <f t="shared" si="18"/>
        <v>27</v>
      </c>
      <c r="Y225" s="7">
        <v>82.3</v>
      </c>
      <c r="Z225" s="7">
        <v>84.5</v>
      </c>
      <c r="AA225" s="7">
        <v>79.599999999999994</v>
      </c>
      <c r="AB225" s="7">
        <v>87.3</v>
      </c>
      <c r="AC225" s="7">
        <v>8.43</v>
      </c>
      <c r="AD225" s="7">
        <v>9.6300000000000008</v>
      </c>
      <c r="AE225" s="7">
        <f t="shared" si="19"/>
        <v>8.9293728783157</v>
      </c>
      <c r="AF225" s="8">
        <f t="shared" si="20"/>
        <v>-0.61594471134208428</v>
      </c>
      <c r="AG225" s="8">
        <f>AF225*(1-(3/((4*X225)-9)))*SQRT(1-(2*(U225-1)*0.233)/(X225-2))</f>
        <v>-0.56436454745777187</v>
      </c>
      <c r="AH225" s="8">
        <f>((Y225-Z225)/AE225)*(1-(3/((4*X225)-9)))</f>
        <v>-0.23891188803571783</v>
      </c>
      <c r="AI225" s="8">
        <f t="shared" si="21"/>
        <v>-0.27157694153363571</v>
      </c>
      <c r="AJ225" s="8">
        <f>((AA225-Y225)/AC225)*(1-(3/((4*X225)-9)))</f>
        <v>-0.31057910061468813</v>
      </c>
      <c r="AK225" s="8">
        <f>((AB225-Z225)/AD225)*(1-(3/((4*X225)-9)))</f>
        <v>0.28194719783504796</v>
      </c>
      <c r="AL225" s="8">
        <f>4*(1+(AG225^2)/8)/AM225</f>
        <v>9.1428674508389385</v>
      </c>
      <c r="AM225" s="8">
        <f>((1/V225)*((V225-1)/(V225-3))*((((AJ225^2)/2)*(V225/(V225-1)))+1)+(1/W225)*((W225-1)/(W225-3))*((((AK225^2)/2)*(W225/(W225-1)))+1))*(1+(U225-1)*0.233)</f>
        <v>0.45491785739844226</v>
      </c>
      <c r="AN225" s="1" t="s">
        <v>459</v>
      </c>
    </row>
    <row r="226" spans="1:40" x14ac:dyDescent="0.2">
      <c r="A226" s="1">
        <v>225</v>
      </c>
      <c r="B226" s="1">
        <v>36</v>
      </c>
      <c r="C226" s="5" t="s">
        <v>189</v>
      </c>
      <c r="D226" s="1" t="s">
        <v>26</v>
      </c>
      <c r="E226" s="1" t="s">
        <v>480</v>
      </c>
      <c r="F226" s="5" t="s">
        <v>184</v>
      </c>
      <c r="G226" s="1" t="s">
        <v>213</v>
      </c>
      <c r="H226" s="1" t="s">
        <v>30</v>
      </c>
      <c r="I226" s="1" t="s">
        <v>217</v>
      </c>
      <c r="J226" s="5" t="s">
        <v>190</v>
      </c>
      <c r="K226" s="5" t="s">
        <v>494</v>
      </c>
      <c r="L226" s="1" t="s">
        <v>23</v>
      </c>
      <c r="M226" s="1" t="s">
        <v>31</v>
      </c>
      <c r="N226" s="5" t="s">
        <v>131</v>
      </c>
      <c r="O226" s="5" t="s">
        <v>146</v>
      </c>
      <c r="P226" s="5">
        <v>6</v>
      </c>
      <c r="Q226" s="5" t="s">
        <v>213</v>
      </c>
      <c r="R226" s="1" t="s">
        <v>7</v>
      </c>
      <c r="S226" s="1" t="s">
        <v>213</v>
      </c>
      <c r="T226" s="1">
        <v>4</v>
      </c>
      <c r="U226" s="14">
        <f t="shared" si="22"/>
        <v>6.75</v>
      </c>
      <c r="V226" s="1">
        <v>16</v>
      </c>
      <c r="W226" s="1">
        <v>11</v>
      </c>
      <c r="X226" s="1">
        <f t="shared" si="18"/>
        <v>27</v>
      </c>
      <c r="Y226" s="7">
        <v>90</v>
      </c>
      <c r="Z226" s="7">
        <v>96.4</v>
      </c>
      <c r="AA226" s="7">
        <v>99.1</v>
      </c>
      <c r="AB226" s="7">
        <v>106.8</v>
      </c>
      <c r="AC226" s="7">
        <v>7.36</v>
      </c>
      <c r="AD226" s="7">
        <v>10.57</v>
      </c>
      <c r="AE226" s="7">
        <f t="shared" si="19"/>
        <v>8.7858818567062471</v>
      </c>
      <c r="AF226" s="8">
        <f t="shared" si="20"/>
        <v>-0.14796465752697432</v>
      </c>
      <c r="AG226" s="8">
        <f>AF226*(1-(3/((4*X226)-9)))*SQRT(1-(2*(U226-1)*0.233)/(X226-2))</f>
        <v>-0.13557386799052712</v>
      </c>
      <c r="AH226" s="8">
        <f>((Y226-Z226)/AE226)*(1-(3/((4*X226)-9)))</f>
        <v>-0.7063674093595439</v>
      </c>
      <c r="AI226" s="8">
        <f t="shared" si="21"/>
        <v>-6.7631725884963287E-2</v>
      </c>
      <c r="AJ226" s="8">
        <f>((AA226-Y226)/AC226)*(1-(3/((4*X226)-9)))</f>
        <v>1.1989459815546766</v>
      </c>
      <c r="AK226" s="8">
        <f>((AB226-Z226)/AD226)*(1-(3/((4*X226)-9)))</f>
        <v>0.9541010865514169</v>
      </c>
      <c r="AL226" s="8">
        <f>4*(1+(AG226^2)/8)/AM226</f>
        <v>5.7513259165553263</v>
      </c>
      <c r="AM226" s="8">
        <f>((1/V226)*((V226-1)/(V226-3))*((((AJ226^2)/2)*(V226/(V226-1)))+1)+(1/W226)*((W226-1)/(W226-3))*((((AK226^2)/2)*(W226/(W226-1)))+1))*(1+(U226-1)*0.233)</f>
        <v>0.69708971374764361</v>
      </c>
      <c r="AN226" s="1" t="s">
        <v>459</v>
      </c>
    </row>
    <row r="227" spans="1:40" x14ac:dyDescent="0.2">
      <c r="A227" s="1">
        <v>226</v>
      </c>
      <c r="B227" s="1">
        <v>36</v>
      </c>
      <c r="C227" s="5" t="s">
        <v>189</v>
      </c>
      <c r="D227" s="1" t="s">
        <v>34</v>
      </c>
      <c r="E227" s="1" t="s">
        <v>480</v>
      </c>
      <c r="F227" s="5" t="s">
        <v>177</v>
      </c>
      <c r="G227" s="1" t="s">
        <v>213</v>
      </c>
      <c r="H227" s="1" t="s">
        <v>30</v>
      </c>
      <c r="I227" s="1" t="s">
        <v>217</v>
      </c>
      <c r="J227" s="5" t="s">
        <v>190</v>
      </c>
      <c r="K227" s="5" t="s">
        <v>494</v>
      </c>
      <c r="L227" s="1" t="s">
        <v>23</v>
      </c>
      <c r="M227" s="1" t="s">
        <v>27</v>
      </c>
      <c r="N227" s="5" t="s">
        <v>131</v>
      </c>
      <c r="O227" s="5" t="s">
        <v>146</v>
      </c>
      <c r="P227" s="5">
        <v>6</v>
      </c>
      <c r="Q227" s="5" t="s">
        <v>213</v>
      </c>
      <c r="R227" s="1" t="s">
        <v>7</v>
      </c>
      <c r="S227" s="1" t="s">
        <v>7</v>
      </c>
      <c r="T227" s="1">
        <v>4</v>
      </c>
      <c r="U227" s="14">
        <f t="shared" si="22"/>
        <v>5</v>
      </c>
      <c r="V227" s="1">
        <v>9</v>
      </c>
      <c r="W227" s="1">
        <v>11</v>
      </c>
      <c r="X227" s="1">
        <f t="shared" si="18"/>
        <v>20</v>
      </c>
      <c r="Y227" s="7">
        <v>79.2</v>
      </c>
      <c r="Z227" s="7">
        <v>73.7</v>
      </c>
      <c r="AA227" s="7">
        <v>88.1</v>
      </c>
      <c r="AB227" s="7">
        <v>83.9</v>
      </c>
      <c r="AC227" s="7">
        <v>11.94</v>
      </c>
      <c r="AD227" s="7">
        <v>16.41</v>
      </c>
      <c r="AE227" s="7">
        <f t="shared" si="19"/>
        <v>14.593358078249159</v>
      </c>
      <c r="AF227" s="8">
        <f t="shared" si="20"/>
        <v>-8.9081621449254481E-2</v>
      </c>
      <c r="AG227" s="8">
        <f>AF227*(1-(3/((4*X227)-9)))*SQRT(1-(2*(U227-1)*0.233)/(X227-2))</f>
        <v>-8.0779352451564757E-2</v>
      </c>
      <c r="AH227" s="8">
        <f>((Y227-Z227)/AE227)*(1-(3/((4*X227)-9)))</f>
        <v>0.36095911616490667</v>
      </c>
      <c r="AI227" s="8">
        <f t="shared" si="21"/>
        <v>-4.0356772114930099E-2</v>
      </c>
      <c r="AJ227" s="8">
        <f>((AA227-Y227)/AC227)*(1-(3/((4*X227)-9)))</f>
        <v>0.71389812914336881</v>
      </c>
      <c r="AK227" s="8">
        <f>((AB227-Z227)/AD227)*(1-(3/((4*X227)-9)))</f>
        <v>0.59530859747148357</v>
      </c>
      <c r="AL227" s="8">
        <f>4*(1+(AG227^2)/8)/AM227</f>
        <v>6.3481952994413398</v>
      </c>
      <c r="AM227" s="8">
        <f>((1/V227)*((V227-1)/(V227-3))*((((AJ227^2)/2)*(V227/(V227-1)))+1)+(1/W227)*((W227-1)/(W227-3))*((((AK227^2)/2)*(W227/(W227-1)))+1))*(1+(U227-1)*0.233)</f>
        <v>0.63061428690505883</v>
      </c>
      <c r="AN227" s="1" t="s">
        <v>460</v>
      </c>
    </row>
    <row r="228" spans="1:40" x14ac:dyDescent="0.2">
      <c r="A228" s="1">
        <v>227</v>
      </c>
      <c r="B228" s="1">
        <v>36</v>
      </c>
      <c r="C228" s="5" t="s">
        <v>189</v>
      </c>
      <c r="D228" s="1" t="s">
        <v>28</v>
      </c>
      <c r="E228" s="1" t="s">
        <v>480</v>
      </c>
      <c r="F228" s="5" t="s">
        <v>181</v>
      </c>
      <c r="G228" s="1" t="s">
        <v>213</v>
      </c>
      <c r="H228" s="1" t="s">
        <v>30</v>
      </c>
      <c r="I228" s="1" t="s">
        <v>217</v>
      </c>
      <c r="J228" s="5" t="s">
        <v>190</v>
      </c>
      <c r="K228" s="5" t="s">
        <v>494</v>
      </c>
      <c r="L228" s="1" t="s">
        <v>23</v>
      </c>
      <c r="M228" s="1" t="s">
        <v>27</v>
      </c>
      <c r="N228" s="5" t="s">
        <v>131</v>
      </c>
      <c r="O228" s="5" t="s">
        <v>146</v>
      </c>
      <c r="P228" s="5">
        <v>6</v>
      </c>
      <c r="Q228" s="5" t="s">
        <v>213</v>
      </c>
      <c r="R228" s="1" t="s">
        <v>7</v>
      </c>
      <c r="S228" s="1" t="s">
        <v>7</v>
      </c>
      <c r="T228" s="1">
        <v>4</v>
      </c>
      <c r="U228" s="14">
        <f t="shared" si="22"/>
        <v>5</v>
      </c>
      <c r="V228" s="1">
        <v>9</v>
      </c>
      <c r="W228" s="1">
        <v>11</v>
      </c>
      <c r="X228" s="1">
        <f t="shared" si="18"/>
        <v>20</v>
      </c>
      <c r="Y228" s="7">
        <v>86.3</v>
      </c>
      <c r="Z228" s="7">
        <v>84.5</v>
      </c>
      <c r="AA228" s="7">
        <v>90.7</v>
      </c>
      <c r="AB228" s="7">
        <v>87.3</v>
      </c>
      <c r="AC228" s="7">
        <v>8.08</v>
      </c>
      <c r="AD228" s="7">
        <v>9.6300000000000008</v>
      </c>
      <c r="AE228" s="7">
        <f t="shared" si="19"/>
        <v>8.9742229623392902</v>
      </c>
      <c r="AF228" s="8">
        <f t="shared" si="20"/>
        <v>0.17828841635810441</v>
      </c>
      <c r="AG228" s="8">
        <f>AF228*(1-(3/((4*X228)-9)))*SQRT(1-(2*(U228-1)*0.233)/(X228-2))</f>
        <v>0.1616722123903726</v>
      </c>
      <c r="AH228" s="8">
        <f>((Y228-Z228)/AE228)*(1-(3/((4*X228)-9)))</f>
        <v>0.19209949086471681</v>
      </c>
      <c r="AI228" s="8">
        <f t="shared" si="21"/>
        <v>8.0573282755623102E-2</v>
      </c>
      <c r="AJ228" s="8">
        <f>((AA228-Y228)/AC228)*(1-(3/((4*X228)-9)))</f>
        <v>0.52154511225770539</v>
      </c>
      <c r="AK228" s="8">
        <f>((AB228-Z228)/AD228)*(1-(3/((4*X228)-9)))</f>
        <v>0.27847249645327804</v>
      </c>
      <c r="AL228" s="8">
        <f>4*(1+(AG228^2)/8)/AM228</f>
        <v>7.179977977982432</v>
      </c>
      <c r="AM228" s="8">
        <f>((1/V228)*((V228-1)/(V228-3))*((((AJ228^2)/2)*(V228/(V228-1)))+1)+(1/W228)*((W228-1)/(W228-3))*((((AK228^2)/2)*(W228/(W228-1)))+1))*(1+(U228-1)*0.233)</f>
        <v>0.55892496668315239</v>
      </c>
      <c r="AN228" s="1" t="s">
        <v>460</v>
      </c>
    </row>
    <row r="229" spans="1:40" x14ac:dyDescent="0.2">
      <c r="A229" s="1">
        <v>228</v>
      </c>
      <c r="B229" s="1">
        <v>36</v>
      </c>
      <c r="C229" s="5" t="s">
        <v>189</v>
      </c>
      <c r="D229" s="1" t="s">
        <v>26</v>
      </c>
      <c r="E229" s="1" t="s">
        <v>480</v>
      </c>
      <c r="F229" s="5" t="s">
        <v>184</v>
      </c>
      <c r="G229" s="1" t="s">
        <v>213</v>
      </c>
      <c r="H229" s="1" t="s">
        <v>30</v>
      </c>
      <c r="I229" s="1" t="s">
        <v>217</v>
      </c>
      <c r="J229" s="5" t="s">
        <v>190</v>
      </c>
      <c r="K229" s="5" t="s">
        <v>494</v>
      </c>
      <c r="L229" s="1" t="s">
        <v>23</v>
      </c>
      <c r="M229" s="1" t="s">
        <v>27</v>
      </c>
      <c r="N229" s="5" t="s">
        <v>131</v>
      </c>
      <c r="O229" s="5" t="s">
        <v>146</v>
      </c>
      <c r="P229" s="5">
        <v>6</v>
      </c>
      <c r="Q229" s="5" t="s">
        <v>213</v>
      </c>
      <c r="R229" s="1" t="s">
        <v>7</v>
      </c>
      <c r="S229" s="1" t="s">
        <v>7</v>
      </c>
      <c r="T229" s="1">
        <v>4</v>
      </c>
      <c r="U229" s="14">
        <f t="shared" si="22"/>
        <v>5</v>
      </c>
      <c r="V229" s="1">
        <v>9</v>
      </c>
      <c r="W229" s="1">
        <v>11</v>
      </c>
      <c r="X229" s="1">
        <f t="shared" si="18"/>
        <v>20</v>
      </c>
      <c r="Y229" s="7">
        <v>96.9</v>
      </c>
      <c r="Z229" s="7">
        <v>96.4</v>
      </c>
      <c r="AA229" s="7">
        <v>108.3</v>
      </c>
      <c r="AB229" s="7">
        <v>106.8</v>
      </c>
      <c r="AC229" s="7">
        <v>14.94</v>
      </c>
      <c r="AD229" s="7">
        <v>10.57</v>
      </c>
      <c r="AE229" s="7">
        <f t="shared" si="19"/>
        <v>12.699251509001973</v>
      </c>
      <c r="AF229" s="8">
        <f t="shared" si="20"/>
        <v>7.8744798407303099E-2</v>
      </c>
      <c r="AG229" s="8">
        <f>AF229*(1-(3/((4*X229)-9)))*SQRT(1-(2*(U229-1)*0.233)/(X229-2))</f>
        <v>7.1405905289841212E-2</v>
      </c>
      <c r="AH229" s="8">
        <f>((Y229-Z229)/AE229)*(1-(3/((4*X229)-9)))</f>
        <v>3.770877670208881E-2</v>
      </c>
      <c r="AI229" s="8">
        <f t="shared" si="21"/>
        <v>3.5680219084837782E-2</v>
      </c>
      <c r="AJ229" s="8">
        <f>((AA229-Y229)/AC229)*(1-(3/((4*X229)-9)))</f>
        <v>0.73081056620849549</v>
      </c>
      <c r="AK229" s="8">
        <f>((AB229-Z229)/AD229)*(1-(3/((4*X229)-9)))</f>
        <v>0.94234279851293112</v>
      </c>
      <c r="AL229" s="8">
        <f>4*(1+(AG229^2)/8)/AM229</f>
        <v>5.7262519225072479</v>
      </c>
      <c r="AM229" s="8">
        <f>((1/V229)*((V229-1)/(V229-3))*((((AJ229^2)/2)*(V229/(V229-1)))+1)+(1/W229)*((W229-1)/(W229-3))*((((AK229^2)/2)*(W229/(W229-1)))+1))*(1+(U229-1)*0.233)</f>
        <v>0.6989824156920097</v>
      </c>
      <c r="AN229" s="1" t="s">
        <v>460</v>
      </c>
    </row>
    <row r="230" spans="1:40" x14ac:dyDescent="0.2">
      <c r="A230" s="1">
        <v>229</v>
      </c>
      <c r="B230" s="1">
        <v>36</v>
      </c>
      <c r="C230" s="5" t="s">
        <v>189</v>
      </c>
      <c r="D230" s="1" t="s">
        <v>34</v>
      </c>
      <c r="E230" s="1" t="s">
        <v>480</v>
      </c>
      <c r="F230" s="5" t="s">
        <v>177</v>
      </c>
      <c r="G230" s="1" t="s">
        <v>213</v>
      </c>
      <c r="H230" s="1" t="s">
        <v>30</v>
      </c>
      <c r="I230" s="1" t="s">
        <v>217</v>
      </c>
      <c r="J230" s="5" t="s">
        <v>190</v>
      </c>
      <c r="K230" s="5" t="s">
        <v>494</v>
      </c>
      <c r="L230" s="1" t="s">
        <v>23</v>
      </c>
      <c r="M230" s="5" t="s">
        <v>314</v>
      </c>
      <c r="N230" s="5" t="s">
        <v>131</v>
      </c>
      <c r="O230" s="5" t="s">
        <v>146</v>
      </c>
      <c r="P230" s="5">
        <v>6</v>
      </c>
      <c r="Q230" s="5" t="s">
        <v>213</v>
      </c>
      <c r="R230" s="1" t="s">
        <v>7</v>
      </c>
      <c r="S230" s="1" t="s">
        <v>213</v>
      </c>
      <c r="T230" s="1">
        <v>4</v>
      </c>
      <c r="U230" s="14">
        <f t="shared" si="22"/>
        <v>5.25</v>
      </c>
      <c r="V230" s="1">
        <v>10</v>
      </c>
      <c r="W230" s="1">
        <v>11</v>
      </c>
      <c r="X230" s="1">
        <f t="shared" si="18"/>
        <v>21</v>
      </c>
      <c r="Y230" s="7">
        <v>67.099999999999994</v>
      </c>
      <c r="Z230" s="7">
        <v>73.7</v>
      </c>
      <c r="AA230" s="7">
        <v>80</v>
      </c>
      <c r="AB230" s="7">
        <v>83.9</v>
      </c>
      <c r="AC230" s="7">
        <v>14.35</v>
      </c>
      <c r="AD230" s="7">
        <v>16.41</v>
      </c>
      <c r="AE230" s="7">
        <f t="shared" si="19"/>
        <v>15.468445810406216</v>
      </c>
      <c r="AF230" s="8">
        <f t="shared" si="20"/>
        <v>0.1745488870112348</v>
      </c>
      <c r="AG230" s="8">
        <f>AF230*(1-(3/((4*X230)-9)))*SQRT(1-(2*(U230-1)*0.233)/(X230-2))</f>
        <v>0.15859332889293515</v>
      </c>
      <c r="AH230" s="8">
        <f>((Y230-Z230)/AE230)*(1-(3/((4*X230)-9)))</f>
        <v>-0.40960805485303109</v>
      </c>
      <c r="AI230" s="8">
        <f t="shared" si="21"/>
        <v>7.9048526878283135E-2</v>
      </c>
      <c r="AJ230" s="8">
        <f>((AA230-Y230)/AC230)*(1-(3/((4*X230)-9)))</f>
        <v>0.8629965156794428</v>
      </c>
      <c r="AK230" s="8">
        <f>((AB230-Z230)/AD230)*(1-(3/((4*X230)-9)))</f>
        <v>0.59670932358318118</v>
      </c>
      <c r="AL230" s="8">
        <f>4*(1+(AG230^2)/8)/AM230</f>
        <v>6.3467944372784908</v>
      </c>
      <c r="AM230" s="8">
        <f>((1/V230)*((V230-1)/(V230-3))*((((AJ230^2)/2)*(V230/(V230-1)))+1)+(1/W230)*((W230-1)/(W230-3))*((((AK230^2)/2)*(W230/(W230-1)))+1))*(1+(U230-1)*0.233)</f>
        <v>0.63222087333039045</v>
      </c>
      <c r="AN230" s="1" t="s">
        <v>461</v>
      </c>
    </row>
    <row r="231" spans="1:40" x14ac:dyDescent="0.2">
      <c r="A231" s="1">
        <v>230</v>
      </c>
      <c r="B231" s="1">
        <v>36</v>
      </c>
      <c r="C231" s="5" t="s">
        <v>189</v>
      </c>
      <c r="D231" s="1" t="s">
        <v>28</v>
      </c>
      <c r="E231" s="1" t="s">
        <v>480</v>
      </c>
      <c r="F231" s="5" t="s">
        <v>181</v>
      </c>
      <c r="G231" s="1" t="s">
        <v>213</v>
      </c>
      <c r="H231" s="1" t="s">
        <v>30</v>
      </c>
      <c r="I231" s="1" t="s">
        <v>217</v>
      </c>
      <c r="J231" s="5" t="s">
        <v>190</v>
      </c>
      <c r="K231" s="5" t="s">
        <v>494</v>
      </c>
      <c r="L231" s="1" t="s">
        <v>23</v>
      </c>
      <c r="M231" s="5" t="s">
        <v>314</v>
      </c>
      <c r="N231" s="5" t="s">
        <v>131</v>
      </c>
      <c r="O231" s="5" t="s">
        <v>146</v>
      </c>
      <c r="P231" s="5">
        <v>6</v>
      </c>
      <c r="Q231" s="5" t="s">
        <v>213</v>
      </c>
      <c r="R231" s="1" t="s">
        <v>7</v>
      </c>
      <c r="S231" s="1" t="s">
        <v>213</v>
      </c>
      <c r="T231" s="1">
        <v>4</v>
      </c>
      <c r="U231" s="14">
        <f t="shared" si="22"/>
        <v>5.25</v>
      </c>
      <c r="V231" s="1">
        <v>10</v>
      </c>
      <c r="W231" s="1">
        <v>11</v>
      </c>
      <c r="X231" s="1">
        <f t="shared" si="18"/>
        <v>21</v>
      </c>
      <c r="Y231" s="7">
        <v>82.4</v>
      </c>
      <c r="Z231" s="7">
        <v>84.5</v>
      </c>
      <c r="AA231" s="7">
        <v>85.5</v>
      </c>
      <c r="AB231" s="7">
        <v>87.3</v>
      </c>
      <c r="AC231" s="7">
        <v>4.4800000000000004</v>
      </c>
      <c r="AD231" s="7">
        <v>9.6300000000000008</v>
      </c>
      <c r="AE231" s="7">
        <f t="shared" si="19"/>
        <v>7.6364865164412805</v>
      </c>
      <c r="AF231" s="8">
        <f t="shared" si="20"/>
        <v>3.928508213222142E-2</v>
      </c>
      <c r="AG231" s="8">
        <f>AF231*(1-(3/((4*X231)-9)))*SQRT(1-(2*(U231-1)*0.233)/(X231-2))</f>
        <v>3.5694022791336079E-2</v>
      </c>
      <c r="AH231" s="8">
        <f>((Y231-Z231)/AE231)*(1-(3/((4*X231)-9)))</f>
        <v>-0.26399575192852975</v>
      </c>
      <c r="AI231" s="8">
        <f t="shared" si="21"/>
        <v>1.7844169796773907E-2</v>
      </c>
      <c r="AJ231" s="8">
        <f>((AA231-Y231)/AC231)*(1-(3/((4*X231)-9)))</f>
        <v>0.66428571428571292</v>
      </c>
      <c r="AK231" s="8">
        <f>((AB231-Z231)/AD231)*(1-(3/((4*X231)-9)))</f>
        <v>0.27912772585669748</v>
      </c>
      <c r="AL231" s="8">
        <f>4*(1+(AG231^2)/8)/AM231</f>
        <v>7.2151455912469071</v>
      </c>
      <c r="AM231" s="8">
        <f>((1/V231)*((V231-1)/(V231-3))*((((AJ231^2)/2)*(V231/(V231-1)))+1)+(1/W231)*((W231-1)/(W231-3))*((((AK231^2)/2)*(W231/(W231-1)))+1))*(1+(U231-1)*0.233)</f>
        <v>0.554477658286606</v>
      </c>
      <c r="AN231" s="1" t="s">
        <v>461</v>
      </c>
    </row>
    <row r="232" spans="1:40" x14ac:dyDescent="0.2">
      <c r="A232" s="1">
        <v>231</v>
      </c>
      <c r="B232" s="1">
        <v>36</v>
      </c>
      <c r="C232" s="5" t="s">
        <v>189</v>
      </c>
      <c r="D232" s="1" t="s">
        <v>26</v>
      </c>
      <c r="E232" s="1" t="s">
        <v>480</v>
      </c>
      <c r="F232" s="5" t="s">
        <v>184</v>
      </c>
      <c r="G232" s="1" t="s">
        <v>213</v>
      </c>
      <c r="H232" s="1" t="s">
        <v>30</v>
      </c>
      <c r="I232" s="1" t="s">
        <v>217</v>
      </c>
      <c r="J232" s="5" t="s">
        <v>190</v>
      </c>
      <c r="K232" s="5" t="s">
        <v>494</v>
      </c>
      <c r="L232" s="1" t="s">
        <v>23</v>
      </c>
      <c r="M232" s="5" t="s">
        <v>314</v>
      </c>
      <c r="N232" s="5" t="s">
        <v>131</v>
      </c>
      <c r="O232" s="5" t="s">
        <v>146</v>
      </c>
      <c r="P232" s="5">
        <v>6</v>
      </c>
      <c r="Q232" s="5" t="s">
        <v>213</v>
      </c>
      <c r="R232" s="1" t="s">
        <v>7</v>
      </c>
      <c r="S232" s="1" t="s">
        <v>213</v>
      </c>
      <c r="T232" s="1">
        <v>4</v>
      </c>
      <c r="U232" s="14">
        <f t="shared" si="22"/>
        <v>5.25</v>
      </c>
      <c r="V232" s="1">
        <v>10</v>
      </c>
      <c r="W232" s="1">
        <v>11</v>
      </c>
      <c r="X232" s="1">
        <f t="shared" si="18"/>
        <v>21</v>
      </c>
      <c r="Y232" s="7">
        <v>89</v>
      </c>
      <c r="Z232" s="7">
        <v>96.4</v>
      </c>
      <c r="AA232" s="7">
        <v>110.5</v>
      </c>
      <c r="AB232" s="7">
        <v>106.8</v>
      </c>
      <c r="AC232" s="7">
        <v>8.6</v>
      </c>
      <c r="AD232" s="7">
        <v>10.57</v>
      </c>
      <c r="AE232" s="7">
        <f t="shared" si="19"/>
        <v>9.6869119515919397</v>
      </c>
      <c r="AF232" s="8">
        <f t="shared" si="20"/>
        <v>1.1458760083161326</v>
      </c>
      <c r="AG232" s="8">
        <f>AF232*(1-(3/((4*X232)-9)))*SQRT(1-(2*(U232-1)*0.233)/(X232-2))</f>
        <v>1.0411311912043713</v>
      </c>
      <c r="AH232" s="8">
        <f>((Y232-Z232)/AE232)*(1-(3/((4*X232)-9)))</f>
        <v>-0.7333606453223247</v>
      </c>
      <c r="AI232" s="8">
        <f t="shared" si="21"/>
        <v>0.46174759783985325</v>
      </c>
      <c r="AJ232" s="8">
        <f>((AA232-Y232)/AC232)*(1-(3/((4*X232)-9)))</f>
        <v>2.4</v>
      </c>
      <c r="AK232" s="8">
        <f>((AB232-Z232)/AD232)*(1-(3/((4*X232)-9)))</f>
        <v>0.94456007568590261</v>
      </c>
      <c r="AL232" s="8">
        <f>4*(1+(AG232^2)/8)/AM232</f>
        <v>3.2169703401341025</v>
      </c>
      <c r="AM232" s="8">
        <f>((1/V232)*((V232-1)/(V232-3))*((((AJ232^2)/2)*(V232/(V232-1)))+1)+(1/W232)*((W232-1)/(W232-3))*((((AK232^2)/2)*(W232/(W232-1)))+1))*(1+(U232-1)*0.233)</f>
        <v>1.4118803092415144</v>
      </c>
      <c r="AN232" s="1" t="s">
        <v>461</v>
      </c>
    </row>
    <row r="233" spans="1:40" x14ac:dyDescent="0.2">
      <c r="A233" s="1">
        <v>232</v>
      </c>
      <c r="B233" s="1">
        <v>36</v>
      </c>
      <c r="C233" s="5" t="s">
        <v>189</v>
      </c>
      <c r="D233" s="1" t="s">
        <v>34</v>
      </c>
      <c r="E233" s="1" t="s">
        <v>480</v>
      </c>
      <c r="F233" s="5" t="s">
        <v>177</v>
      </c>
      <c r="G233" s="1" t="s">
        <v>213</v>
      </c>
      <c r="H233" s="1" t="s">
        <v>30</v>
      </c>
      <c r="I233" s="1" t="s">
        <v>217</v>
      </c>
      <c r="J233" s="5" t="s">
        <v>190</v>
      </c>
      <c r="K233" s="5" t="s">
        <v>494</v>
      </c>
      <c r="L233" s="1" t="s">
        <v>23</v>
      </c>
      <c r="M233" s="1" t="s">
        <v>31</v>
      </c>
      <c r="N233" s="5" t="s">
        <v>131</v>
      </c>
      <c r="O233" s="5" t="s">
        <v>146</v>
      </c>
      <c r="P233" s="5">
        <v>6</v>
      </c>
      <c r="Q233" s="5" t="s">
        <v>213</v>
      </c>
      <c r="R233" s="1" t="s">
        <v>7</v>
      </c>
      <c r="S233" s="1" t="s">
        <v>213</v>
      </c>
      <c r="T233" s="1">
        <v>4</v>
      </c>
      <c r="U233" s="14">
        <f t="shared" si="22"/>
        <v>7.75</v>
      </c>
      <c r="V233" s="1">
        <v>15</v>
      </c>
      <c r="W233" s="1">
        <v>16</v>
      </c>
      <c r="X233" s="1">
        <f t="shared" si="18"/>
        <v>31</v>
      </c>
      <c r="Y233" s="7">
        <v>79.3</v>
      </c>
      <c r="Z233" s="7">
        <v>76.8</v>
      </c>
      <c r="AA233" s="7">
        <v>83.3</v>
      </c>
      <c r="AB233" s="7">
        <v>83</v>
      </c>
      <c r="AC233" s="7">
        <v>6.85</v>
      </c>
      <c r="AD233" s="7">
        <v>17.04</v>
      </c>
      <c r="AE233" s="7">
        <f t="shared" si="19"/>
        <v>13.146835203274929</v>
      </c>
      <c r="AF233" s="8">
        <f t="shared" si="20"/>
        <v>-0.16734065392802475</v>
      </c>
      <c r="AG233" s="8">
        <f>AF233*(1-(3/((4*X233)-9)))*SQRT(1-(2*(U233-1)*0.233)/(X233-2))</f>
        <v>-0.15388302565154796</v>
      </c>
      <c r="AH233" s="8">
        <f>((Y233-Z233)/AE233)*(1-(3/((4*X233)-9)))</f>
        <v>0.18519914268714177</v>
      </c>
      <c r="AI233" s="8">
        <f t="shared" si="21"/>
        <v>-7.6714772318513633E-2</v>
      </c>
      <c r="AJ233" s="8">
        <f>((AA233-Y233)/AC233)*(1-(3/((4*X233)-9)))</f>
        <v>0.56870834655664881</v>
      </c>
      <c r="AK233" s="8">
        <f>((AB233-Z233)/AD233)*(1-(3/((4*X233)-9)))</f>
        <v>0.3543580322514801</v>
      </c>
      <c r="AL233" s="8">
        <f>4*(1+(AG233^2)/8)/AM233</f>
        <v>9.2709163269801227</v>
      </c>
      <c r="AM233" s="8">
        <f>((1/V233)*((V233-1)/(V233-3))*((((AJ233^2)/2)*(V233/(V233-1)))+1)+(1/W233)*((W233-1)/(W233-3))*((((AK233^2)/2)*(W233/(W233-1)))+1))*(1+(U233-1)*0.233)</f>
        <v>0.43273392308769126</v>
      </c>
      <c r="AN233" s="1" t="s">
        <v>462</v>
      </c>
    </row>
    <row r="234" spans="1:40" x14ac:dyDescent="0.2">
      <c r="A234" s="1">
        <v>233</v>
      </c>
      <c r="B234" s="1">
        <v>36</v>
      </c>
      <c r="C234" s="5" t="s">
        <v>189</v>
      </c>
      <c r="D234" s="1" t="s">
        <v>28</v>
      </c>
      <c r="E234" s="1" t="s">
        <v>480</v>
      </c>
      <c r="F234" s="5" t="s">
        <v>181</v>
      </c>
      <c r="G234" s="1" t="s">
        <v>213</v>
      </c>
      <c r="H234" s="1" t="s">
        <v>30</v>
      </c>
      <c r="I234" s="1" t="s">
        <v>217</v>
      </c>
      <c r="J234" s="5" t="s">
        <v>190</v>
      </c>
      <c r="K234" s="5" t="s">
        <v>494</v>
      </c>
      <c r="L234" s="1" t="s">
        <v>23</v>
      </c>
      <c r="M234" s="1" t="s">
        <v>31</v>
      </c>
      <c r="N234" s="5" t="s">
        <v>131</v>
      </c>
      <c r="O234" s="5" t="s">
        <v>146</v>
      </c>
      <c r="P234" s="5">
        <v>6</v>
      </c>
      <c r="Q234" s="5" t="s">
        <v>213</v>
      </c>
      <c r="R234" s="1" t="s">
        <v>7</v>
      </c>
      <c r="S234" s="1" t="s">
        <v>213</v>
      </c>
      <c r="T234" s="1">
        <v>4</v>
      </c>
      <c r="U234" s="14">
        <f t="shared" si="22"/>
        <v>7.75</v>
      </c>
      <c r="V234" s="1">
        <v>15</v>
      </c>
      <c r="W234" s="1">
        <v>16</v>
      </c>
      <c r="X234" s="1">
        <f t="shared" si="18"/>
        <v>31</v>
      </c>
      <c r="Y234" s="7">
        <v>84.7</v>
      </c>
      <c r="Z234" s="7">
        <v>84.8</v>
      </c>
      <c r="AA234" s="7">
        <v>93.5</v>
      </c>
      <c r="AB234" s="7">
        <v>89.5</v>
      </c>
      <c r="AC234" s="7">
        <v>7.41</v>
      </c>
      <c r="AD234" s="7">
        <v>11.14</v>
      </c>
      <c r="AE234" s="7">
        <f t="shared" si="19"/>
        <v>9.5234871185166057</v>
      </c>
      <c r="AF234" s="8">
        <f t="shared" si="20"/>
        <v>0.43051457401862031</v>
      </c>
      <c r="AG234" s="8">
        <f>AF234*(1-(3/((4*X234)-9)))*SQRT(1-(2*(U234-1)*0.233)/(X234-2))</f>
        <v>0.39589235300566622</v>
      </c>
      <c r="AH234" s="8">
        <f>((Y234-Z234)/AE234)*(1-(3/((4*X234)-9)))</f>
        <v>-1.0226433147419471E-2</v>
      </c>
      <c r="AI234" s="8">
        <f t="shared" si="21"/>
        <v>0.19417851063337555</v>
      </c>
      <c r="AJ234" s="8">
        <f>((AA234-Y234)/AC234)*(1-(3/((4*X234)-9)))</f>
        <v>1.1566038842926711</v>
      </c>
      <c r="AK234" s="8">
        <f>((AB234-Z234)/AD234)*(1-(3/((4*X234)-9)))</f>
        <v>0.41089688548903308</v>
      </c>
      <c r="AL234" s="8">
        <f>4*(1+(AG234^2)/8)/AM234</f>
        <v>7.4730039913617912</v>
      </c>
      <c r="AM234" s="8">
        <f>((1/V234)*((V234-1)/(V234-3))*((((AJ234^2)/2)*(V234/(V234-1)))+1)+(1/W234)*((W234-1)/(W234-3))*((((AK234^2)/2)*(W234/(W234-1)))+1))*(1+(U234-1)*0.233)</f>
        <v>0.54574644711798004</v>
      </c>
      <c r="AN234" s="1" t="s">
        <v>462</v>
      </c>
    </row>
    <row r="235" spans="1:40" x14ac:dyDescent="0.2">
      <c r="A235" s="1">
        <v>234</v>
      </c>
      <c r="B235" s="1">
        <v>36</v>
      </c>
      <c r="C235" s="5" t="s">
        <v>189</v>
      </c>
      <c r="D235" s="1" t="s">
        <v>26</v>
      </c>
      <c r="E235" s="1" t="s">
        <v>480</v>
      </c>
      <c r="F235" s="5" t="s">
        <v>184</v>
      </c>
      <c r="G235" s="1" t="s">
        <v>213</v>
      </c>
      <c r="H235" s="1" t="s">
        <v>30</v>
      </c>
      <c r="I235" s="1" t="s">
        <v>217</v>
      </c>
      <c r="J235" s="5" t="s">
        <v>190</v>
      </c>
      <c r="K235" s="5" t="s">
        <v>494</v>
      </c>
      <c r="L235" s="1" t="s">
        <v>23</v>
      </c>
      <c r="M235" s="1" t="s">
        <v>31</v>
      </c>
      <c r="N235" s="5" t="s">
        <v>131</v>
      </c>
      <c r="O235" s="5" t="s">
        <v>146</v>
      </c>
      <c r="P235" s="5">
        <v>6</v>
      </c>
      <c r="Q235" s="5" t="s">
        <v>213</v>
      </c>
      <c r="R235" s="1" t="s">
        <v>7</v>
      </c>
      <c r="S235" s="1" t="s">
        <v>213</v>
      </c>
      <c r="T235" s="1">
        <v>4</v>
      </c>
      <c r="U235" s="14">
        <f t="shared" si="22"/>
        <v>7.75</v>
      </c>
      <c r="V235" s="1">
        <v>15</v>
      </c>
      <c r="W235" s="1">
        <v>16</v>
      </c>
      <c r="X235" s="1">
        <f t="shared" si="18"/>
        <v>31</v>
      </c>
      <c r="Y235" s="7">
        <v>97.2</v>
      </c>
      <c r="Z235" s="7">
        <v>100.9</v>
      </c>
      <c r="AA235" s="7">
        <v>108.3</v>
      </c>
      <c r="AB235" s="7">
        <v>104.1</v>
      </c>
      <c r="AC235" s="7">
        <v>9.49</v>
      </c>
      <c r="AD235" s="7">
        <v>13</v>
      </c>
      <c r="AE235" s="7">
        <f t="shared" si="19"/>
        <v>11.440764081066471</v>
      </c>
      <c r="AF235" s="8">
        <f t="shared" si="20"/>
        <v>0.69051332096549911</v>
      </c>
      <c r="AG235" s="8">
        <f>AF235*(1-(3/((4*X235)-9)))*SQRT(1-(2*(U235-1)*0.233)/(X235-2))</f>
        <v>0.63498185640276306</v>
      </c>
      <c r="AH235" s="8">
        <f>((Y235-Z235)/AE235)*(1-(3/((4*X235)-9)))</f>
        <v>-0.31496832163797783</v>
      </c>
      <c r="AI235" s="8">
        <f t="shared" si="21"/>
        <v>0.30260563674729973</v>
      </c>
      <c r="AJ235" s="8">
        <f>((AA235-Y235)/AC235)*(1-(3/((4*X235)-9)))</f>
        <v>1.1391395977459107</v>
      </c>
      <c r="AK235" s="8">
        <f>((AB235-Z235)/AD235)*(1-(3/((4*X235)-9)))</f>
        <v>0.23973244147157105</v>
      </c>
      <c r="AL235" s="8">
        <f>4*(1+(AG235^2)/8)/AM235</f>
        <v>7.9211409176568628</v>
      </c>
      <c r="AM235" s="8">
        <f>((1/V235)*((V235-1)/(V235-3))*((((AJ235^2)/2)*(V235/(V235-1)))+1)+(1/W235)*((W235-1)/(W235-3))*((((AK235^2)/2)*(W235/(W235-1)))+1))*(1+(U235-1)*0.233)</f>
        <v>0.53042876306046283</v>
      </c>
      <c r="AN235" s="1" t="s">
        <v>462</v>
      </c>
    </row>
    <row r="236" spans="1:40" x14ac:dyDescent="0.2">
      <c r="A236" s="1">
        <v>235</v>
      </c>
      <c r="B236" s="1">
        <v>36</v>
      </c>
      <c r="C236" s="5" t="s">
        <v>189</v>
      </c>
      <c r="D236" s="1" t="s">
        <v>34</v>
      </c>
      <c r="E236" s="1" t="s">
        <v>480</v>
      </c>
      <c r="F236" s="5" t="s">
        <v>177</v>
      </c>
      <c r="G236" s="1" t="s">
        <v>213</v>
      </c>
      <c r="H236" s="1" t="s">
        <v>30</v>
      </c>
      <c r="I236" s="1" t="s">
        <v>217</v>
      </c>
      <c r="J236" s="5" t="s">
        <v>190</v>
      </c>
      <c r="K236" s="5" t="s">
        <v>494</v>
      </c>
      <c r="L236" s="1" t="s">
        <v>23</v>
      </c>
      <c r="M236" s="1" t="s">
        <v>27</v>
      </c>
      <c r="N236" s="5" t="s">
        <v>131</v>
      </c>
      <c r="O236" s="5" t="s">
        <v>146</v>
      </c>
      <c r="P236" s="5">
        <v>6</v>
      </c>
      <c r="Q236" s="5" t="s">
        <v>213</v>
      </c>
      <c r="R236" s="1" t="s">
        <v>7</v>
      </c>
      <c r="S236" s="1" t="s">
        <v>7</v>
      </c>
      <c r="T236" s="1">
        <v>4</v>
      </c>
      <c r="U236" s="14">
        <f t="shared" si="22"/>
        <v>5.75</v>
      </c>
      <c r="V236" s="1">
        <v>7</v>
      </c>
      <c r="W236" s="1">
        <v>16</v>
      </c>
      <c r="X236" s="1">
        <f t="shared" si="18"/>
        <v>23</v>
      </c>
      <c r="Y236" s="7">
        <v>74.7</v>
      </c>
      <c r="Z236" s="7">
        <v>76.8</v>
      </c>
      <c r="AA236" s="7">
        <v>80.099999999999994</v>
      </c>
      <c r="AB236" s="7">
        <v>83</v>
      </c>
      <c r="AC236" s="7">
        <v>9.69</v>
      </c>
      <c r="AD236" s="7">
        <v>17.04</v>
      </c>
      <c r="AE236" s="7">
        <f t="shared" si="19"/>
        <v>15.304528741519615</v>
      </c>
      <c r="AF236" s="8">
        <f t="shared" si="20"/>
        <v>-5.2272109354775068E-2</v>
      </c>
      <c r="AG236" s="8">
        <f>AF236*(1-(3/((4*X236)-9)))*SQRT(1-(2*(U236-1)*0.233)/(X236-2))</f>
        <v>-4.7653544729421057E-2</v>
      </c>
      <c r="AH236" s="8">
        <f>((Y236-Z236)/AE236)*(1-(3/((4*X236)-9)))</f>
        <v>-0.13225473451207925</v>
      </c>
      <c r="AI236" s="8">
        <f t="shared" si="21"/>
        <v>-2.382001183411046E-2</v>
      </c>
      <c r="AJ236" s="8">
        <f>((AA236-Y236)/AC236)*(1-(3/((4*X236)-9)))</f>
        <v>0.53713305233317088</v>
      </c>
      <c r="AK236" s="8">
        <f>((AB236-Z236)/AD236)*(1-(3/((4*X236)-9)))</f>
        <v>0.35069856892358187</v>
      </c>
      <c r="AL236" s="8">
        <f>4*(1+(AG236^2)/8)/AM236</f>
        <v>5.8044755875670608</v>
      </c>
      <c r="AM236" s="8">
        <f>((1/V236)*((V236-1)/(V236-3))*((((AJ236^2)/2)*(V236/(V236-1)))+1)+(1/W236)*((W236-1)/(W236-3))*((((AK236^2)/2)*(W236/(W236-1)))+1))*(1+(U236-1)*0.233)</f>
        <v>0.68931902112447518</v>
      </c>
      <c r="AN236" s="1" t="s">
        <v>463</v>
      </c>
    </row>
    <row r="237" spans="1:40" x14ac:dyDescent="0.2">
      <c r="A237" s="1">
        <v>236</v>
      </c>
      <c r="B237" s="1">
        <v>36</v>
      </c>
      <c r="C237" s="5" t="s">
        <v>189</v>
      </c>
      <c r="D237" s="1" t="s">
        <v>28</v>
      </c>
      <c r="E237" s="1" t="s">
        <v>480</v>
      </c>
      <c r="F237" s="5" t="s">
        <v>181</v>
      </c>
      <c r="G237" s="1" t="s">
        <v>213</v>
      </c>
      <c r="H237" s="1" t="s">
        <v>30</v>
      </c>
      <c r="I237" s="1" t="s">
        <v>217</v>
      </c>
      <c r="J237" s="5" t="s">
        <v>190</v>
      </c>
      <c r="K237" s="5" t="s">
        <v>494</v>
      </c>
      <c r="L237" s="1" t="s">
        <v>23</v>
      </c>
      <c r="M237" s="1" t="s">
        <v>27</v>
      </c>
      <c r="N237" s="5" t="s">
        <v>131</v>
      </c>
      <c r="O237" s="5" t="s">
        <v>146</v>
      </c>
      <c r="P237" s="5">
        <v>6</v>
      </c>
      <c r="Q237" s="5" t="s">
        <v>213</v>
      </c>
      <c r="R237" s="1" t="s">
        <v>7</v>
      </c>
      <c r="S237" s="1" t="s">
        <v>7</v>
      </c>
      <c r="T237" s="1">
        <v>4</v>
      </c>
      <c r="U237" s="14">
        <f t="shared" si="22"/>
        <v>5.75</v>
      </c>
      <c r="V237" s="1">
        <v>7</v>
      </c>
      <c r="W237" s="1">
        <v>16</v>
      </c>
      <c r="X237" s="1">
        <f t="shared" si="18"/>
        <v>23</v>
      </c>
      <c r="Y237" s="7">
        <v>80.099999999999994</v>
      </c>
      <c r="Z237" s="7">
        <v>84.8</v>
      </c>
      <c r="AA237" s="7">
        <v>93.7</v>
      </c>
      <c r="AB237" s="7">
        <v>89.5</v>
      </c>
      <c r="AC237" s="7">
        <v>5.1100000000000003</v>
      </c>
      <c r="AD237" s="7">
        <v>11.14</v>
      </c>
      <c r="AE237" s="7">
        <f t="shared" si="19"/>
        <v>9.8032225022474844</v>
      </c>
      <c r="AF237" s="8">
        <f t="shared" si="20"/>
        <v>0.90786473508681398</v>
      </c>
      <c r="AG237" s="8">
        <f>AF237*(1-(3/((4*X237)-9)))*SQRT(1-(2*(U237-1)*0.233)/(X237-2))</f>
        <v>0.8276492625942099</v>
      </c>
      <c r="AH237" s="8">
        <f>((Y237-Z237)/AE237)*(1-(3/((4*X237)-9)))</f>
        <v>-0.46210523946479226</v>
      </c>
      <c r="AI237" s="8">
        <f t="shared" si="21"/>
        <v>0.38237666564389688</v>
      </c>
      <c r="AJ237" s="8">
        <f>((AA237-Y237)/AC237)*(1-(3/((4*X237)-9)))</f>
        <v>2.5652512201447686</v>
      </c>
      <c r="AK237" s="8">
        <f>((AB237-Z237)/AD237)*(1-(3/((4*X237)-9)))</f>
        <v>0.4066535441586816</v>
      </c>
      <c r="AL237" s="8">
        <f>4*(1+(AG237^2)/8)/AM237</f>
        <v>1.8480993700478712</v>
      </c>
      <c r="AM237" s="8">
        <f>((1/V237)*((V237-1)/(V237-3))*((((AJ237^2)/2)*(V237/(V237-1)))+1)+(1/W237)*((W237-1)/(W237-3))*((((AK237^2)/2)*(W237/(W237-1)))+1))*(1+(U237-1)*0.233)</f>
        <v>2.3497122077498931</v>
      </c>
      <c r="AN237" s="1" t="s">
        <v>463</v>
      </c>
    </row>
    <row r="238" spans="1:40" x14ac:dyDescent="0.2">
      <c r="A238" s="1">
        <v>237</v>
      </c>
      <c r="B238" s="1">
        <v>36</v>
      </c>
      <c r="C238" s="5" t="s">
        <v>189</v>
      </c>
      <c r="D238" s="1" t="s">
        <v>26</v>
      </c>
      <c r="E238" s="1" t="s">
        <v>480</v>
      </c>
      <c r="F238" s="5" t="s">
        <v>184</v>
      </c>
      <c r="G238" s="1" t="s">
        <v>213</v>
      </c>
      <c r="H238" s="1" t="s">
        <v>30</v>
      </c>
      <c r="I238" s="1" t="s">
        <v>217</v>
      </c>
      <c r="J238" s="5" t="s">
        <v>190</v>
      </c>
      <c r="K238" s="5" t="s">
        <v>494</v>
      </c>
      <c r="L238" s="1" t="s">
        <v>23</v>
      </c>
      <c r="M238" s="1" t="s">
        <v>27</v>
      </c>
      <c r="N238" s="5" t="s">
        <v>131</v>
      </c>
      <c r="O238" s="5" t="s">
        <v>146</v>
      </c>
      <c r="P238" s="5">
        <v>6</v>
      </c>
      <c r="Q238" s="5" t="s">
        <v>213</v>
      </c>
      <c r="R238" s="1" t="s">
        <v>7</v>
      </c>
      <c r="S238" s="1" t="s">
        <v>7</v>
      </c>
      <c r="T238" s="1">
        <v>4</v>
      </c>
      <c r="U238" s="14">
        <f t="shared" si="22"/>
        <v>5.75</v>
      </c>
      <c r="V238" s="1">
        <v>7</v>
      </c>
      <c r="W238" s="1">
        <v>16</v>
      </c>
      <c r="X238" s="1">
        <f t="shared" si="18"/>
        <v>23</v>
      </c>
      <c r="Y238" s="7">
        <v>92.9</v>
      </c>
      <c r="Z238" s="7">
        <v>100.9</v>
      </c>
      <c r="AA238" s="7">
        <v>104</v>
      </c>
      <c r="AB238" s="7">
        <v>104.1</v>
      </c>
      <c r="AC238" s="7">
        <v>8.4700000000000006</v>
      </c>
      <c r="AD238" s="7">
        <v>13</v>
      </c>
      <c r="AE238" s="7">
        <f t="shared" si="19"/>
        <v>11.88325232056804</v>
      </c>
      <c r="AF238" s="8">
        <f t="shared" si="20"/>
        <v>0.66480116611900497</v>
      </c>
      <c r="AG238" s="8">
        <f>AF238*(1-(3/((4*X238)-9)))*SQRT(1-(2*(U238-1)*0.233)/(X238-2))</f>
        <v>0.60606186543587992</v>
      </c>
      <c r="AH238" s="8">
        <f>((Y238-Z238)/AE238)*(1-(3/((4*X238)-9)))</f>
        <v>-0.64888324891896132</v>
      </c>
      <c r="AI238" s="8">
        <f t="shared" si="21"/>
        <v>0.29000794722569367</v>
      </c>
      <c r="AJ238" s="8">
        <f>((AA238-Y238)/AC238)*(1-(3/((4*X238)-9)))</f>
        <v>1.2631399268858188</v>
      </c>
      <c r="AK238" s="8">
        <f>((AB238-Z238)/AD238)*(1-(3/((4*X238)-9)))</f>
        <v>0.23725671918442917</v>
      </c>
      <c r="AL238" s="8">
        <f>4*(1+(AG238^2)/8)/AM238</f>
        <v>4.0692780106513933</v>
      </c>
      <c r="AM238" s="8">
        <f>((1/V238)*((V238-1)/(V238-3))*((((AJ238^2)/2)*(V238/(V238-1)))+1)+(1/W238)*((W238-1)/(W238-3))*((((AK238^2)/2)*(W238/(W238-1)))+1))*(1+(U238-1)*0.233)</f>
        <v>1.0281075614438315</v>
      </c>
      <c r="AN238" s="1" t="s">
        <v>463</v>
      </c>
    </row>
    <row r="239" spans="1:40" x14ac:dyDescent="0.2">
      <c r="A239" s="1">
        <v>238</v>
      </c>
      <c r="B239" s="1">
        <v>36</v>
      </c>
      <c r="C239" s="5" t="s">
        <v>189</v>
      </c>
      <c r="D239" s="1" t="s">
        <v>34</v>
      </c>
      <c r="E239" s="1" t="s">
        <v>480</v>
      </c>
      <c r="F239" s="5" t="s">
        <v>177</v>
      </c>
      <c r="G239" s="1" t="s">
        <v>213</v>
      </c>
      <c r="H239" s="1" t="s">
        <v>30</v>
      </c>
      <c r="I239" s="1" t="s">
        <v>217</v>
      </c>
      <c r="J239" s="5" t="s">
        <v>190</v>
      </c>
      <c r="K239" s="5" t="s">
        <v>494</v>
      </c>
      <c r="L239" s="1" t="s">
        <v>23</v>
      </c>
      <c r="M239" s="5" t="s">
        <v>314</v>
      </c>
      <c r="N239" s="5" t="s">
        <v>131</v>
      </c>
      <c r="O239" s="5" t="s">
        <v>146</v>
      </c>
      <c r="P239" s="5">
        <v>6</v>
      </c>
      <c r="Q239" s="5" t="s">
        <v>213</v>
      </c>
      <c r="R239" s="1" t="s">
        <v>7</v>
      </c>
      <c r="S239" s="1" t="s">
        <v>213</v>
      </c>
      <c r="T239" s="1">
        <v>4</v>
      </c>
      <c r="U239" s="14">
        <f t="shared" si="22"/>
        <v>5.75</v>
      </c>
      <c r="V239" s="1">
        <v>7</v>
      </c>
      <c r="W239" s="1">
        <v>16</v>
      </c>
      <c r="X239" s="1">
        <f t="shared" si="18"/>
        <v>23</v>
      </c>
      <c r="Y239" s="7">
        <v>71.900000000000006</v>
      </c>
      <c r="Z239" s="7">
        <v>76.8</v>
      </c>
      <c r="AA239" s="7">
        <v>77.900000000000006</v>
      </c>
      <c r="AB239" s="7">
        <v>83</v>
      </c>
      <c r="AC239" s="7">
        <v>13.75</v>
      </c>
      <c r="AD239" s="7">
        <v>17.04</v>
      </c>
      <c r="AE239" s="7">
        <f t="shared" si="19"/>
        <v>16.168456945546783</v>
      </c>
      <c r="AF239" s="8">
        <f t="shared" si="20"/>
        <v>-1.2369764206539702E-2</v>
      </c>
      <c r="AG239" s="8">
        <f>AF239*(1-(3/((4*X239)-9)))*SQRT(1-(2*(U239-1)*0.233)/(X239-2))</f>
        <v>-1.1276818922840805E-2</v>
      </c>
      <c r="AH239" s="8">
        <f>((Y239-Z239)/AE239)*(1-(3/((4*X239)-9)))</f>
        <v>-0.29210527523876423</v>
      </c>
      <c r="AI239" s="8">
        <f t="shared" si="21"/>
        <v>-5.6383198363555874E-3</v>
      </c>
      <c r="AJ239" s="8">
        <f>((AA239-Y239)/AC239)*(1-(3/((4*X239)-9)))</f>
        <v>0.42059145673603504</v>
      </c>
      <c r="AK239" s="8">
        <f>((AB239-Z239)/AD239)*(1-(3/((4*X239)-9)))</f>
        <v>0.35069856892358187</v>
      </c>
      <c r="AL239" s="8">
        <f>4*(1+(AG239^2)/8)/AM239</f>
        <v>6.0613822261744765</v>
      </c>
      <c r="AM239" s="8">
        <f>((1/V239)*((V239-1)/(V239-3))*((((AJ239^2)/2)*(V239/(V239-1)))+1)+(1/W239)*((W239-1)/(W239-3))*((((AK239^2)/2)*(W239/(W239-1)))+1))*(1+(U239-1)*0.233)</f>
        <v>0.65992597629783056</v>
      </c>
      <c r="AN239" s="1" t="s">
        <v>464</v>
      </c>
    </row>
    <row r="240" spans="1:40" x14ac:dyDescent="0.2">
      <c r="A240" s="1">
        <v>239</v>
      </c>
      <c r="B240" s="1">
        <v>36</v>
      </c>
      <c r="C240" s="5" t="s">
        <v>189</v>
      </c>
      <c r="D240" s="1" t="s">
        <v>28</v>
      </c>
      <c r="E240" s="1" t="s">
        <v>480</v>
      </c>
      <c r="F240" s="5" t="s">
        <v>181</v>
      </c>
      <c r="G240" s="1" t="s">
        <v>213</v>
      </c>
      <c r="H240" s="1" t="s">
        <v>30</v>
      </c>
      <c r="I240" s="1" t="s">
        <v>217</v>
      </c>
      <c r="J240" s="5" t="s">
        <v>190</v>
      </c>
      <c r="K240" s="5" t="s">
        <v>494</v>
      </c>
      <c r="L240" s="1" t="s">
        <v>23</v>
      </c>
      <c r="M240" s="5" t="s">
        <v>314</v>
      </c>
      <c r="N240" s="5" t="s">
        <v>131</v>
      </c>
      <c r="O240" s="5" t="s">
        <v>146</v>
      </c>
      <c r="P240" s="5">
        <v>6</v>
      </c>
      <c r="Q240" s="5" t="s">
        <v>213</v>
      </c>
      <c r="R240" s="1" t="s">
        <v>7</v>
      </c>
      <c r="S240" s="1" t="s">
        <v>213</v>
      </c>
      <c r="T240" s="1">
        <v>4</v>
      </c>
      <c r="U240" s="14">
        <f t="shared" si="22"/>
        <v>5.75</v>
      </c>
      <c r="V240" s="1">
        <v>7</v>
      </c>
      <c r="W240" s="1">
        <v>16</v>
      </c>
      <c r="X240" s="1">
        <f t="shared" si="18"/>
        <v>23</v>
      </c>
      <c r="Y240" s="7">
        <v>82.1</v>
      </c>
      <c r="Z240" s="7">
        <v>84.8</v>
      </c>
      <c r="AA240" s="7">
        <v>90.6</v>
      </c>
      <c r="AB240" s="7">
        <v>89.5</v>
      </c>
      <c r="AC240" s="7">
        <v>7.58</v>
      </c>
      <c r="AD240" s="7">
        <v>11.14</v>
      </c>
      <c r="AE240" s="7">
        <f t="shared" si="19"/>
        <v>10.249813935593451</v>
      </c>
      <c r="AF240" s="8">
        <f t="shared" si="20"/>
        <v>0.37073843719290717</v>
      </c>
      <c r="AG240" s="8">
        <f>AF240*(1-(3/((4*X240)-9)))*SQRT(1-(2*(U240-1)*0.233)/(X240-2))</f>
        <v>0.33798139998102023</v>
      </c>
      <c r="AH240" s="8">
        <f>((Y240-Z240)/AE240)*(1-(3/((4*X240)-9)))</f>
        <v>-0.25389823219298696</v>
      </c>
      <c r="AI240" s="8">
        <f t="shared" si="21"/>
        <v>0.166628176614913</v>
      </c>
      <c r="AJ240" s="8">
        <f>((AA240-Y240)/AC240)*(1-(3/((4*X240)-9)))</f>
        <v>1.0808405124455605</v>
      </c>
      <c r="AK240" s="8">
        <f>((AB240-Z240)/AD240)*(1-(3/((4*X240)-9)))</f>
        <v>0.4066535441586816</v>
      </c>
      <c r="AL240" s="8">
        <f>4*(1+(AG240^2)/8)/AM240</f>
        <v>4.3888350147078405</v>
      </c>
      <c r="AM240" s="8">
        <f>((1/V240)*((V240-1)/(V240-3))*((((AJ240^2)/2)*(V240/(V240-1)))+1)+(1/W240)*((W240-1)/(W240-3))*((((AK240^2)/2)*(W240/(W240-1)))+1))*(1+(U240-1)*0.233)</f>
        <v>0.92441745925066232</v>
      </c>
      <c r="AN240" s="1" t="s">
        <v>464</v>
      </c>
    </row>
    <row r="241" spans="1:40" x14ac:dyDescent="0.2">
      <c r="A241" s="1">
        <v>240</v>
      </c>
      <c r="B241" s="1">
        <v>36</v>
      </c>
      <c r="C241" s="5" t="s">
        <v>189</v>
      </c>
      <c r="D241" s="1" t="s">
        <v>26</v>
      </c>
      <c r="E241" s="1" t="s">
        <v>480</v>
      </c>
      <c r="F241" s="5" t="s">
        <v>184</v>
      </c>
      <c r="G241" s="1" t="s">
        <v>213</v>
      </c>
      <c r="H241" s="1" t="s">
        <v>30</v>
      </c>
      <c r="I241" s="1" t="s">
        <v>217</v>
      </c>
      <c r="J241" s="5" t="s">
        <v>190</v>
      </c>
      <c r="K241" s="5" t="s">
        <v>494</v>
      </c>
      <c r="L241" s="1" t="s">
        <v>23</v>
      </c>
      <c r="M241" s="5" t="s">
        <v>314</v>
      </c>
      <c r="N241" s="5" t="s">
        <v>131</v>
      </c>
      <c r="O241" s="5" t="s">
        <v>146</v>
      </c>
      <c r="P241" s="5">
        <v>6</v>
      </c>
      <c r="Q241" s="5" t="s">
        <v>213</v>
      </c>
      <c r="R241" s="1" t="s">
        <v>7</v>
      </c>
      <c r="S241" s="1" t="s">
        <v>213</v>
      </c>
      <c r="T241" s="1">
        <v>4</v>
      </c>
      <c r="U241" s="14">
        <f t="shared" si="22"/>
        <v>5.75</v>
      </c>
      <c r="V241" s="1">
        <v>7</v>
      </c>
      <c r="W241" s="1">
        <v>16</v>
      </c>
      <c r="X241" s="1">
        <f t="shared" si="18"/>
        <v>23</v>
      </c>
      <c r="Y241" s="7">
        <v>97.5</v>
      </c>
      <c r="Z241" s="7">
        <v>100.9</v>
      </c>
      <c r="AA241" s="7">
        <v>123.2</v>
      </c>
      <c r="AB241" s="7">
        <v>104.1</v>
      </c>
      <c r="AC241" s="7">
        <v>10.99</v>
      </c>
      <c r="AD241" s="7">
        <v>13</v>
      </c>
      <c r="AE241" s="7">
        <f t="shared" si="19"/>
        <v>12.45884768806031</v>
      </c>
      <c r="AF241" s="8">
        <f t="shared" si="20"/>
        <v>1.8059455066267842</v>
      </c>
      <c r="AG241" s="8">
        <f>AF241*(1-(3/((4*X241)-9)))*SQRT(1-(2*(U241-1)*0.233)/(X241-2))</f>
        <v>1.6463790354210159</v>
      </c>
      <c r="AH241" s="8">
        <f>((Y241-Z241)/AE241)*(1-(3/((4*X241)-9)))</f>
        <v>-0.26303463336143817</v>
      </c>
      <c r="AI241" s="8">
        <f t="shared" si="21"/>
        <v>0.63555087099849317</v>
      </c>
      <c r="AJ241" s="8">
        <f>((AA241-Y241)/AC241)*(1-(3/((4*X241)-9)))</f>
        <v>2.253965817775196</v>
      </c>
      <c r="AK241" s="8">
        <f>((AB241-Z241)/AD241)*(1-(3/((4*X241)-9)))</f>
        <v>0.23725671918442917</v>
      </c>
      <c r="AL241" s="8">
        <f>4*(1+(AG241^2)/8)/AM241</f>
        <v>2.7522005077413447</v>
      </c>
      <c r="AM241" s="8">
        <f>((1/V241)*((V241-1)/(V241-3))*((((AJ241^2)/2)*(V241/(V241-1)))+1)+(1/W241)*((W241-1)/(W241-3))*((((AK241^2)/2)*(W241/(W241-1)))+1))*(1+(U241-1)*0.233)</f>
        <v>1.9458182458268094</v>
      </c>
      <c r="AN241" s="1" t="s">
        <v>464</v>
      </c>
    </row>
    <row r="242" spans="1:40" x14ac:dyDescent="0.2">
      <c r="A242" s="1">
        <v>241</v>
      </c>
      <c r="B242" s="1">
        <v>37</v>
      </c>
      <c r="C242" s="5" t="s">
        <v>191</v>
      </c>
      <c r="D242" s="1" t="s">
        <v>34</v>
      </c>
      <c r="E242" s="1" t="s">
        <v>480</v>
      </c>
      <c r="F242" s="5" t="s">
        <v>133</v>
      </c>
      <c r="G242" s="1" t="s">
        <v>213</v>
      </c>
      <c r="H242" s="1" t="s">
        <v>30</v>
      </c>
      <c r="I242" s="1" t="s">
        <v>217</v>
      </c>
      <c r="J242" s="5" t="s">
        <v>192</v>
      </c>
      <c r="K242" s="5" t="s">
        <v>494</v>
      </c>
      <c r="L242" s="1" t="s">
        <v>37</v>
      </c>
      <c r="M242" s="1" t="s">
        <v>27</v>
      </c>
      <c r="N242" s="5" t="s">
        <v>131</v>
      </c>
      <c r="O242" s="5" t="s">
        <v>127</v>
      </c>
      <c r="P242" s="5"/>
      <c r="Q242" s="5" t="s">
        <v>7</v>
      </c>
      <c r="R242" s="1" t="s">
        <v>7</v>
      </c>
      <c r="S242" s="1" t="s">
        <v>7</v>
      </c>
      <c r="T242" s="1">
        <v>4</v>
      </c>
      <c r="U242" s="14">
        <f t="shared" si="22"/>
        <v>7.25</v>
      </c>
      <c r="V242" s="1">
        <v>15</v>
      </c>
      <c r="W242" s="1">
        <v>14</v>
      </c>
      <c r="X242" s="1">
        <f t="shared" si="18"/>
        <v>29</v>
      </c>
      <c r="Y242" s="7">
        <v>98.5</v>
      </c>
      <c r="Z242" s="7">
        <v>96.5</v>
      </c>
      <c r="AA242" s="7">
        <v>102.2</v>
      </c>
      <c r="AB242" s="7">
        <v>97.3</v>
      </c>
      <c r="AC242" s="7">
        <v>10.4</v>
      </c>
      <c r="AD242" s="7">
        <v>12.1</v>
      </c>
      <c r="AE242" s="7">
        <f t="shared" si="19"/>
        <v>11.25062961201135</v>
      </c>
      <c r="AF242" s="8">
        <f t="shared" si="20"/>
        <v>0.25776335191978234</v>
      </c>
      <c r="AG242" s="8">
        <f>AF242*(1-(3/((4*X242)-9)))*SQRT(1-(2*(U242-1)*0.233)/(X242-2))</f>
        <v>0.23663812415341912</v>
      </c>
      <c r="AH242" s="8">
        <f>((Y242-Z242)/AE242)*(1-(3/((4*X242)-9)))</f>
        <v>0.17278368417439452</v>
      </c>
      <c r="AI242" s="8">
        <f t="shared" si="21"/>
        <v>0.11749945959909078</v>
      </c>
      <c r="AJ242" s="8">
        <f>((AA242-Y242)/AC242)*(1-(3/((4*X242)-9)))</f>
        <v>0.34579439252336469</v>
      </c>
      <c r="AK242" s="8">
        <f>((AB242-Z242)/AD242)*(1-(3/((4*X242)-9)))</f>
        <v>6.4261991194871165E-2</v>
      </c>
      <c r="AL242" s="8">
        <f>4*(1+(AG242^2)/8)/AM242</f>
        <v>9.7984302277647366</v>
      </c>
      <c r="AM242" s="8">
        <f>((1/V242)*((V242-1)/(V242-3))*((((AJ242^2)/2)*(V242/(V242-1)))+1)+(1/W242)*((W242-1)/(W242-3))*((((AK242^2)/2)*(W242/(W242-1)))+1))*(1+(U242-1)*0.233)</f>
        <v>0.41108613392864973</v>
      </c>
      <c r="AN242" s="1" t="s">
        <v>465</v>
      </c>
    </row>
    <row r="243" spans="1:40" x14ac:dyDescent="0.2">
      <c r="A243" s="1">
        <v>242</v>
      </c>
      <c r="B243" s="1">
        <v>37</v>
      </c>
      <c r="C243" s="5" t="s">
        <v>191</v>
      </c>
      <c r="D243" s="1" t="s">
        <v>34</v>
      </c>
      <c r="E243" s="1" t="s">
        <v>480</v>
      </c>
      <c r="F243" s="5" t="s">
        <v>133</v>
      </c>
      <c r="G243" s="1" t="s">
        <v>213</v>
      </c>
      <c r="H243" s="1" t="s">
        <v>30</v>
      </c>
      <c r="I243" s="1" t="s">
        <v>217</v>
      </c>
      <c r="J243" s="5" t="s">
        <v>193</v>
      </c>
      <c r="K243" s="5" t="s">
        <v>235</v>
      </c>
      <c r="L243" s="1" t="s">
        <v>37</v>
      </c>
      <c r="M243" s="1" t="s">
        <v>27</v>
      </c>
      <c r="N243" s="5" t="s">
        <v>131</v>
      </c>
      <c r="O243" s="5" t="s">
        <v>127</v>
      </c>
      <c r="P243" s="5"/>
      <c r="Q243" s="5" t="s">
        <v>7</v>
      </c>
      <c r="R243" s="1" t="s">
        <v>7</v>
      </c>
      <c r="S243" s="1" t="s">
        <v>7</v>
      </c>
      <c r="T243" s="1">
        <v>4</v>
      </c>
      <c r="U243" s="14">
        <f t="shared" si="22"/>
        <v>7</v>
      </c>
      <c r="V243" s="1">
        <v>14</v>
      </c>
      <c r="W243" s="1">
        <v>14</v>
      </c>
      <c r="X243" s="1">
        <f t="shared" si="18"/>
        <v>28</v>
      </c>
      <c r="Y243" s="7">
        <v>106.4</v>
      </c>
      <c r="Z243" s="7">
        <v>99.5</v>
      </c>
      <c r="AA243" s="7">
        <v>105.6</v>
      </c>
      <c r="AB243" s="7">
        <v>104.1</v>
      </c>
      <c r="AC243" s="7">
        <v>9.5</v>
      </c>
      <c r="AD243" s="7">
        <v>9.3000000000000007</v>
      </c>
      <c r="AE243" s="7">
        <f t="shared" si="19"/>
        <v>9.4005318998448164</v>
      </c>
      <c r="AF243" s="8">
        <f t="shared" si="20"/>
        <v>-0.5744355806174275</v>
      </c>
      <c r="AG243" s="8">
        <f>AF243*(1-(3/((4*X243)-9)))*SQRT(1-(2*(U243-1)*0.233)/(X243-2))</f>
        <v>-0.52686440917126476</v>
      </c>
      <c r="AH243" s="8">
        <f>((Y243-Z243)/AE243)*(1-(3/((4*X243)-9)))</f>
        <v>0.7126223492017707</v>
      </c>
      <c r="AI243" s="8">
        <f t="shared" si="21"/>
        <v>-0.25474137099759042</v>
      </c>
      <c r="AJ243" s="8">
        <f>((AA243-Y243)/AC243)*(1-(3/((4*X243)-9)))</f>
        <v>-8.1757792539602595E-2</v>
      </c>
      <c r="AK243" s="8">
        <f>((AB243-Z243)/AD243)*(1-(3/((4*X243)-9)))</f>
        <v>0.48021714166405616</v>
      </c>
      <c r="AL243" s="8">
        <f>4*(1+(AG243^2)/8)/AM243</f>
        <v>9.608964606596901</v>
      </c>
      <c r="AM243" s="8">
        <f>((1/V243)*((V243-1)/(V243-3))*((((AJ243^2)/2)*(V243/(V243-1)))+1)+(1/W243)*((W243-1)/(W243-3))*((((AK243^2)/2)*(W243/(W243-1)))+1))*(1+(U243-1)*0.233)</f>
        <v>0.43072206239413791</v>
      </c>
      <c r="AN243" s="1" t="s">
        <v>465</v>
      </c>
    </row>
    <row r="244" spans="1:40" x14ac:dyDescent="0.2">
      <c r="A244" s="1">
        <v>243</v>
      </c>
      <c r="B244" s="1">
        <v>38</v>
      </c>
      <c r="C244" s="5" t="s">
        <v>194</v>
      </c>
      <c r="D244" s="1" t="s">
        <v>34</v>
      </c>
      <c r="E244" s="1" t="s">
        <v>480</v>
      </c>
      <c r="F244" s="5" t="s">
        <v>177</v>
      </c>
      <c r="G244" s="1" t="s">
        <v>213</v>
      </c>
      <c r="H244" s="1" t="s">
        <v>30</v>
      </c>
      <c r="I244" s="1" t="s">
        <v>63</v>
      </c>
      <c r="J244" s="5" t="s">
        <v>195</v>
      </c>
      <c r="K244" s="5" t="s">
        <v>494</v>
      </c>
      <c r="L244" s="1" t="s">
        <v>23</v>
      </c>
      <c r="M244" s="1" t="s">
        <v>19</v>
      </c>
      <c r="N244" s="5" t="s">
        <v>367</v>
      </c>
      <c r="O244" s="5" t="s">
        <v>196</v>
      </c>
      <c r="P244" s="5">
        <v>6.5</v>
      </c>
      <c r="Q244" s="5" t="s">
        <v>213</v>
      </c>
      <c r="R244" s="1" t="s">
        <v>7</v>
      </c>
      <c r="S244" s="1" t="s">
        <v>7</v>
      </c>
      <c r="T244" s="1">
        <v>1</v>
      </c>
      <c r="U244" s="14">
        <v>1</v>
      </c>
      <c r="V244" s="1">
        <v>10</v>
      </c>
      <c r="W244" s="1">
        <v>10</v>
      </c>
      <c r="X244" s="1">
        <f t="shared" si="18"/>
        <v>20</v>
      </c>
      <c r="Y244" s="7">
        <v>87.9</v>
      </c>
      <c r="Z244" s="7">
        <v>88.5</v>
      </c>
      <c r="AA244" s="7">
        <v>95.8</v>
      </c>
      <c r="AB244" s="7">
        <v>88.7</v>
      </c>
      <c r="AC244" s="7">
        <v>6.5</v>
      </c>
      <c r="AD244" s="7">
        <v>5.4</v>
      </c>
      <c r="AE244" s="7">
        <f t="shared" si="19"/>
        <v>5.9753660975709266</v>
      </c>
      <c r="AF244" s="8">
        <f t="shared" si="20"/>
        <v>1.2886239728692357</v>
      </c>
      <c r="AG244" s="8">
        <f>AF244*(1-(3/((4*X244)-9)))*SQRT(1-(2*(U244-1)*0.233)/(X244-2))</f>
        <v>1.2341750726071554</v>
      </c>
      <c r="AH244" s="8">
        <f>((Y244-Z244)/AE244)*(1-(3/((4*X244)-9)))</f>
        <v>-9.6169486177180172E-2</v>
      </c>
      <c r="AI244" s="8">
        <f t="shared" si="21"/>
        <v>0.52514816594715963</v>
      </c>
      <c r="AJ244" s="8">
        <f>((AA244-Y244)/AC244)*(1-(3/((4*X244)-9)))</f>
        <v>1.1640303358613207</v>
      </c>
      <c r="AK244" s="8">
        <f>((AB244-Z244)/AD244)*(1-(3/((4*X244)-9)))</f>
        <v>3.5472091810120482E-2</v>
      </c>
      <c r="AL244" s="8">
        <f>4*(1+(AG244^2)/8)/AM244</f>
        <v>13.45022032295854</v>
      </c>
      <c r="AM244" s="8">
        <f>((1/V244)*((V244-1)/(V244-3))*((((AJ244^2)/2)*(V244/(V244-1)))+1)+(1/W244)*((W244-1)/(W244-3))*((((AK244^2)/2)*(W244/(W244-1)))+1))*(1+(U244-1)*0.233)</f>
        <v>0.35401606372162892</v>
      </c>
      <c r="AN244" s="1" t="s">
        <v>466</v>
      </c>
    </row>
    <row r="245" spans="1:40" x14ac:dyDescent="0.2">
      <c r="A245" s="1">
        <v>244</v>
      </c>
      <c r="B245" s="1">
        <v>38</v>
      </c>
      <c r="C245" s="5" t="s">
        <v>194</v>
      </c>
      <c r="D245" s="1" t="s">
        <v>28</v>
      </c>
      <c r="E245" s="1" t="s">
        <v>480</v>
      </c>
      <c r="F245" s="5" t="s">
        <v>181</v>
      </c>
      <c r="G245" s="1" t="s">
        <v>213</v>
      </c>
      <c r="H245" s="1" t="s">
        <v>30</v>
      </c>
      <c r="I245" s="1" t="s">
        <v>63</v>
      </c>
      <c r="J245" s="5" t="s">
        <v>195</v>
      </c>
      <c r="K245" s="5" t="s">
        <v>494</v>
      </c>
      <c r="L245" s="1" t="s">
        <v>23</v>
      </c>
      <c r="M245" s="1" t="s">
        <v>19</v>
      </c>
      <c r="N245" s="5" t="s">
        <v>367</v>
      </c>
      <c r="O245" s="5" t="s">
        <v>196</v>
      </c>
      <c r="P245" s="5">
        <v>6.5</v>
      </c>
      <c r="Q245" s="5" t="s">
        <v>213</v>
      </c>
      <c r="R245" s="1" t="s">
        <v>7</v>
      </c>
      <c r="S245" s="1" t="s">
        <v>7</v>
      </c>
      <c r="T245" s="1">
        <v>1</v>
      </c>
      <c r="U245" s="14">
        <v>1</v>
      </c>
      <c r="V245" s="1">
        <v>10</v>
      </c>
      <c r="W245" s="1">
        <v>10</v>
      </c>
      <c r="X245" s="1">
        <f t="shared" si="18"/>
        <v>20</v>
      </c>
      <c r="Y245" s="7">
        <v>76.599999999999994</v>
      </c>
      <c r="Z245" s="7">
        <v>76.3</v>
      </c>
      <c r="AA245" s="7">
        <v>83.4</v>
      </c>
      <c r="AB245" s="7">
        <v>75.400000000000006</v>
      </c>
      <c r="AC245" s="7">
        <v>4.8</v>
      </c>
      <c r="AD245" s="7">
        <v>6.2</v>
      </c>
      <c r="AE245" s="7">
        <f t="shared" si="19"/>
        <v>5.5443665102516446</v>
      </c>
      <c r="AF245" s="8">
        <f t="shared" si="20"/>
        <v>1.388797076413067</v>
      </c>
      <c r="AG245" s="8">
        <f>AF245*(1-(3/((4*X245)-9)))*SQRT(1-(2*(U245-1)*0.233)/(X245-2))</f>
        <v>1.3301155098040642</v>
      </c>
      <c r="AH245" s="8">
        <f>((Y245-Z245)/AE245)*(1-(3/((4*X245)-9)))</f>
        <v>5.1822682200157837E-2</v>
      </c>
      <c r="AI245" s="8">
        <f t="shared" si="21"/>
        <v>0.55377237426607506</v>
      </c>
      <c r="AJ245" s="8">
        <f>((AA245-Y245)/AC245)*(1-(3/((4*X245)-9)))</f>
        <v>1.3568075117370917</v>
      </c>
      <c r="AK245" s="8">
        <f>((AB245-Z245)/AD245)*(1-(3/((4*X245)-9)))</f>
        <v>-0.13902771467514635</v>
      </c>
      <c r="AL245" s="8">
        <f>4*(1+(AG245^2)/8)/AM245</f>
        <v>12.524039035009723</v>
      </c>
      <c r="AM245" s="8">
        <f>((1/V245)*((V245-1)/(V245-3))*((((AJ245^2)/2)*(V245/(V245-1)))+1)+(1/W245)*((W245-1)/(W245-3))*((((AK245^2)/2)*(W245/(W245-1)))+1))*(1+(U245-1)*0.233)</f>
        <v>0.39001823781099948</v>
      </c>
      <c r="AN245" s="1" t="s">
        <v>466</v>
      </c>
    </row>
    <row r="246" spans="1:40" x14ac:dyDescent="0.2">
      <c r="A246" s="1">
        <v>245</v>
      </c>
      <c r="B246" s="1">
        <v>39</v>
      </c>
      <c r="C246" s="5" t="s">
        <v>197</v>
      </c>
      <c r="D246" s="1" t="s">
        <v>26</v>
      </c>
      <c r="E246" s="1" t="s">
        <v>480</v>
      </c>
      <c r="F246" s="5" t="s">
        <v>184</v>
      </c>
      <c r="G246" s="1" t="s">
        <v>213</v>
      </c>
      <c r="H246" s="1" t="s">
        <v>30</v>
      </c>
      <c r="I246" s="1" t="s">
        <v>217</v>
      </c>
      <c r="J246" s="5" t="s">
        <v>198</v>
      </c>
      <c r="K246" s="5" t="s">
        <v>494</v>
      </c>
      <c r="L246" s="1" t="s">
        <v>23</v>
      </c>
      <c r="M246" s="5" t="s">
        <v>314</v>
      </c>
      <c r="N246" s="5" t="s">
        <v>131</v>
      </c>
      <c r="O246" s="5" t="s">
        <v>157</v>
      </c>
      <c r="P246" s="5">
        <v>30</v>
      </c>
      <c r="Q246" s="5" t="s">
        <v>213</v>
      </c>
      <c r="R246" s="1" t="s">
        <v>7</v>
      </c>
      <c r="S246" s="1" t="s">
        <v>7</v>
      </c>
      <c r="T246" s="3">
        <v>15</v>
      </c>
      <c r="U246" s="14">
        <f t="shared" ref="U246:U270" si="23">X246/T246</f>
        <v>11.133333333333333</v>
      </c>
      <c r="V246" s="1">
        <v>94</v>
      </c>
      <c r="W246" s="1">
        <v>73</v>
      </c>
      <c r="X246" s="1">
        <f t="shared" si="18"/>
        <v>167</v>
      </c>
      <c r="Y246" s="7">
        <v>104.09</v>
      </c>
      <c r="Z246" s="7">
        <v>106.32</v>
      </c>
      <c r="AA246" s="7">
        <v>103.88</v>
      </c>
      <c r="AB246" s="7">
        <v>104.73</v>
      </c>
      <c r="AC246" s="7">
        <v>16.928930858149315</v>
      </c>
      <c r="AD246" s="7">
        <v>16.928930858149315</v>
      </c>
      <c r="AE246" s="7">
        <f t="shared" si="19"/>
        <v>16.928930858149315</v>
      </c>
      <c r="AF246" s="8">
        <f t="shared" si="20"/>
        <v>8.1517256557030085E-2</v>
      </c>
      <c r="AG246" s="8">
        <f>AF246*(1-(3/((4*X246)-9)))*SQRT(1-(2*(U246-1)*0.233)/(X246-2))</f>
        <v>7.997657186047645E-2</v>
      </c>
      <c r="AH246" s="8">
        <f>((Y246-Z246)/AE246)*(1-(3/((4*X246)-9)))</f>
        <v>-0.13112749254706213</v>
      </c>
      <c r="AI246" s="8">
        <f t="shared" si="21"/>
        <v>3.9956352328554934E-2</v>
      </c>
      <c r="AJ246" s="8">
        <f>((AA246-Y246)/AC246)*(1-(3/((4*X246)-9)))</f>
        <v>-1.2348328894566914E-2</v>
      </c>
      <c r="AK246" s="8">
        <f>((AB246-Z246)/AD246)*(1-(3/((4*X246)-9)))</f>
        <v>-9.3494490201716754E-2</v>
      </c>
      <c r="AL246" s="8">
        <f>4*(1+(AG246^2)/8)/AM246</f>
        <v>47.593638533516909</v>
      </c>
      <c r="AM246" s="8">
        <f>((1/V246)*((V246-1)/(V246-3))*((((AJ246^2)/2)*(V246/(V246-1)))+1)+(1/W246)*((W246-1)/(W246-3))*((((AK246^2)/2)*(W246/(W246-1)))+1))*(1+(U246-1)*0.233)</f>
        <v>8.4112042057975914E-2</v>
      </c>
      <c r="AN246" s="1" t="s">
        <v>409</v>
      </c>
    </row>
    <row r="247" spans="1:40" x14ac:dyDescent="0.2">
      <c r="A247" s="1">
        <v>246</v>
      </c>
      <c r="B247" s="1">
        <v>39</v>
      </c>
      <c r="C247" s="5" t="s">
        <v>197</v>
      </c>
      <c r="D247" s="1" t="s">
        <v>34</v>
      </c>
      <c r="E247" s="1" t="s">
        <v>480</v>
      </c>
      <c r="F247" s="5" t="s">
        <v>177</v>
      </c>
      <c r="G247" s="1" t="s">
        <v>213</v>
      </c>
      <c r="H247" s="1" t="s">
        <v>30</v>
      </c>
      <c r="I247" s="1" t="s">
        <v>217</v>
      </c>
      <c r="J247" s="5" t="s">
        <v>198</v>
      </c>
      <c r="K247" s="5" t="s">
        <v>494</v>
      </c>
      <c r="L247" s="1" t="s">
        <v>23</v>
      </c>
      <c r="M247" s="5" t="s">
        <v>314</v>
      </c>
      <c r="N247" s="5" t="s">
        <v>131</v>
      </c>
      <c r="O247" s="5" t="s">
        <v>157</v>
      </c>
      <c r="P247" s="5">
        <v>30</v>
      </c>
      <c r="Q247" s="5" t="s">
        <v>213</v>
      </c>
      <c r="R247" s="1" t="s">
        <v>7</v>
      </c>
      <c r="S247" s="1" t="s">
        <v>7</v>
      </c>
      <c r="T247" s="3">
        <v>15</v>
      </c>
      <c r="U247" s="14">
        <f t="shared" si="23"/>
        <v>11.133333333333333</v>
      </c>
      <c r="V247" s="1">
        <v>94</v>
      </c>
      <c r="W247" s="1">
        <v>73</v>
      </c>
      <c r="X247" s="1">
        <f t="shared" si="18"/>
        <v>167</v>
      </c>
      <c r="Y247" s="7">
        <v>88.23</v>
      </c>
      <c r="Z247" s="7">
        <v>85.88</v>
      </c>
      <c r="AA247" s="7">
        <v>89.74</v>
      </c>
      <c r="AB247" s="7">
        <v>87.9</v>
      </c>
      <c r="AC247" s="7">
        <v>14.602818221151695</v>
      </c>
      <c r="AD247" s="7">
        <v>14.602818221151695</v>
      </c>
      <c r="AE247" s="7">
        <f t="shared" si="19"/>
        <v>14.602818221151695</v>
      </c>
      <c r="AF247" s="8">
        <f t="shared" si="20"/>
        <v>-3.4924765362161485E-2</v>
      </c>
      <c r="AG247" s="8">
        <f>AF247*(1-(3/((4*X247)-9)))*SQRT(1-(2*(U247-1)*0.233)/(X247-2))</f>
        <v>-3.4264683634723021E-2</v>
      </c>
      <c r="AH247" s="8">
        <f>((Y247-Z247)/AE247)*(1-(3/((4*X247)-9)))</f>
        <v>0.16019524021037906</v>
      </c>
      <c r="AI247" s="8">
        <f t="shared" si="21"/>
        <v>-1.7129828052769854E-2</v>
      </c>
      <c r="AJ247" s="8">
        <f>((AA247-Y247)/AC247)*(1-(3/((4*X247)-9)))</f>
        <v>0.10293396285858301</v>
      </c>
      <c r="AK247" s="8">
        <f>((AB247-Z247)/AD247)*(1-(3/((4*X247)-9)))</f>
        <v>0.13769973839360264</v>
      </c>
      <c r="AL247" s="8">
        <f>4*(1+(AG247^2)/8)/AM247</f>
        <v>47.316085655608987</v>
      </c>
      <c r="AM247" s="8">
        <f>((1/V247)*((V247-1)/(V247-3))*((((AJ247^2)/2)*(V247/(V247-1)))+1)+(1/W247)*((W247-1)/(W247-3))*((((AK247^2)/2)*(W247/(W247-1)))+1))*(1+(U247-1)*0.233)</f>
        <v>8.4550253446378495E-2</v>
      </c>
      <c r="AN247" s="1" t="s">
        <v>409</v>
      </c>
    </row>
    <row r="248" spans="1:40" x14ac:dyDescent="0.2">
      <c r="A248" s="1">
        <v>247</v>
      </c>
      <c r="B248" s="1">
        <v>39</v>
      </c>
      <c r="C248" s="5" t="s">
        <v>197</v>
      </c>
      <c r="D248" s="1" t="s">
        <v>28</v>
      </c>
      <c r="E248" s="1" t="s">
        <v>480</v>
      </c>
      <c r="F248" s="5" t="s">
        <v>181</v>
      </c>
      <c r="G248" s="1" t="s">
        <v>213</v>
      </c>
      <c r="H248" s="1" t="s">
        <v>30</v>
      </c>
      <c r="I248" s="1" t="s">
        <v>217</v>
      </c>
      <c r="J248" s="5" t="s">
        <v>198</v>
      </c>
      <c r="K248" s="5" t="s">
        <v>494</v>
      </c>
      <c r="L248" s="1" t="s">
        <v>23</v>
      </c>
      <c r="M248" s="5" t="s">
        <v>314</v>
      </c>
      <c r="N248" s="5" t="s">
        <v>131</v>
      </c>
      <c r="O248" s="5" t="s">
        <v>157</v>
      </c>
      <c r="P248" s="5">
        <v>30</v>
      </c>
      <c r="Q248" s="5" t="s">
        <v>213</v>
      </c>
      <c r="R248" s="1" t="s">
        <v>7</v>
      </c>
      <c r="S248" s="1" t="s">
        <v>7</v>
      </c>
      <c r="T248" s="3">
        <v>15</v>
      </c>
      <c r="U248" s="14">
        <f t="shared" si="23"/>
        <v>11.133333333333333</v>
      </c>
      <c r="V248" s="1">
        <v>94</v>
      </c>
      <c r="W248" s="1">
        <v>73</v>
      </c>
      <c r="X248" s="1">
        <f t="shared" si="18"/>
        <v>167</v>
      </c>
      <c r="Y248" s="7">
        <v>91.06</v>
      </c>
      <c r="Z248" s="7">
        <v>89.07</v>
      </c>
      <c r="AA248" s="7">
        <v>87.93</v>
      </c>
      <c r="AB248" s="7">
        <v>84.26</v>
      </c>
      <c r="AC248" s="7">
        <v>13.827447342152492</v>
      </c>
      <c r="AD248" s="7">
        <v>13.827447342152492</v>
      </c>
      <c r="AE248" s="7">
        <f t="shared" si="19"/>
        <v>13.827447342152492</v>
      </c>
      <c r="AF248" s="8">
        <f t="shared" si="20"/>
        <v>0.12149747950068636</v>
      </c>
      <c r="AG248" s="8">
        <f>AF248*(1-(3/((4*X248)-9)))*SQRT(1-(2*(U248-1)*0.233)/(X248-2))</f>
        <v>0.11920116439830572</v>
      </c>
      <c r="AH248" s="8">
        <f>((Y248-Z248)/AE248)*(1-(3/((4*X248)-9)))</f>
        <v>0.14326149797617008</v>
      </c>
      <c r="AI248" s="8">
        <f t="shared" si="21"/>
        <v>5.9495005919284853E-2</v>
      </c>
      <c r="AJ248" s="8">
        <f>((AA248-Y248)/AC248)*(1-(3/((4*X248)-9)))</f>
        <v>-0.22533089882683904</v>
      </c>
      <c r="AK248" s="8">
        <f>((AB248-Z248)/AD248)*(1-(3/((4*X248)-9)))</f>
        <v>-0.34627527902782579</v>
      </c>
      <c r="AL248" s="8">
        <f>4*(1+(AG248^2)/8)/AM248</f>
        <v>45.682861893254639</v>
      </c>
      <c r="AM248" s="8">
        <f>((1/V248)*((V248-1)/(V248-3))*((((AJ248^2)/2)*(V248/(V248-1)))+1)+(1/W248)*((W248-1)/(W248-3))*((((AK248^2)/2)*(W248/(W248-1)))+1))*(1+(U248-1)*0.233)</f>
        <v>8.7715705468720429E-2</v>
      </c>
      <c r="AN248" s="1" t="s">
        <v>409</v>
      </c>
    </row>
    <row r="249" spans="1:40" x14ac:dyDescent="0.2">
      <c r="A249" s="1">
        <v>248</v>
      </c>
      <c r="B249" s="1">
        <v>39</v>
      </c>
      <c r="C249" s="5" t="s">
        <v>197</v>
      </c>
      <c r="D249" s="1" t="s">
        <v>26</v>
      </c>
      <c r="E249" s="1" t="s">
        <v>480</v>
      </c>
      <c r="F249" s="5" t="s">
        <v>199</v>
      </c>
      <c r="G249" s="1" t="s">
        <v>213</v>
      </c>
      <c r="H249" s="1" t="s">
        <v>30</v>
      </c>
      <c r="I249" s="1" t="s">
        <v>217</v>
      </c>
      <c r="J249" s="5" t="s">
        <v>198</v>
      </c>
      <c r="K249" s="5" t="s">
        <v>494</v>
      </c>
      <c r="L249" s="1" t="s">
        <v>23</v>
      </c>
      <c r="M249" s="5" t="s">
        <v>314</v>
      </c>
      <c r="N249" s="5" t="s">
        <v>131</v>
      </c>
      <c r="O249" s="5" t="s">
        <v>157</v>
      </c>
      <c r="P249" s="5">
        <v>30</v>
      </c>
      <c r="Q249" s="5" t="s">
        <v>213</v>
      </c>
      <c r="R249" s="1" t="s">
        <v>7</v>
      </c>
      <c r="S249" s="1" t="s">
        <v>7</v>
      </c>
      <c r="T249" s="3">
        <v>15</v>
      </c>
      <c r="U249" s="14">
        <f t="shared" si="23"/>
        <v>11.133333333333333</v>
      </c>
      <c r="V249" s="1">
        <v>94</v>
      </c>
      <c r="W249" s="1">
        <v>73</v>
      </c>
      <c r="X249" s="1">
        <f t="shared" si="18"/>
        <v>167</v>
      </c>
      <c r="Y249" s="7">
        <v>0.03</v>
      </c>
      <c r="Z249" s="7">
        <v>0</v>
      </c>
      <c r="AA249" s="7">
        <v>0.09</v>
      </c>
      <c r="AB249" s="7">
        <v>0.02</v>
      </c>
      <c r="AC249" s="7">
        <v>0.12922847983320085</v>
      </c>
      <c r="AD249" s="7">
        <v>0.12922847983320085</v>
      </c>
      <c r="AE249" s="7">
        <f t="shared" si="19"/>
        <v>0.12922847983320085</v>
      </c>
      <c r="AF249" s="8">
        <f t="shared" si="20"/>
        <v>0.30952929301365473</v>
      </c>
      <c r="AG249" s="8">
        <f>AF249*(1-(3/((4*X249)-9)))*SQRT(1-(2*(U249-1)*0.233)/(X249-2))</f>
        <v>0.30367915691949449</v>
      </c>
      <c r="AH249" s="8">
        <f>((Y249-Z249)/AE249)*(1-(3/((4*X249)-9)))</f>
        <v>0.23109015502688637</v>
      </c>
      <c r="AI249" s="8">
        <f t="shared" si="21"/>
        <v>0.15011892424452283</v>
      </c>
      <c r="AJ249" s="8">
        <f>((AA249-Y249)/AC249)*(1-(3/((4*X249)-9)))</f>
        <v>0.46218031005377275</v>
      </c>
      <c r="AK249" s="8">
        <f>((AB249-Z249)/AD249)*(1-(3/((4*X249)-9)))</f>
        <v>0.15406010335125761</v>
      </c>
      <c r="AL249" s="8">
        <f>4*(1+(AG249^2)/8)/AM249</f>
        <v>45.763226942903515</v>
      </c>
      <c r="AM249" s="8">
        <f>((1/V249)*((V249-1)/(V249-3))*((((AJ249^2)/2)*(V249/(V249-1)))+1)+(1/W249)*((W249-1)/(W249-3))*((((AK249^2)/2)*(W249/(W249-1)))+1))*(1+(U249-1)*0.233)</f>
        <v>8.84140124170395E-2</v>
      </c>
      <c r="AN249" s="1" t="s">
        <v>409</v>
      </c>
    </row>
    <row r="250" spans="1:40" x14ac:dyDescent="0.2">
      <c r="A250" s="1">
        <v>249</v>
      </c>
      <c r="B250" s="1">
        <v>39</v>
      </c>
      <c r="C250" s="5" t="s">
        <v>197</v>
      </c>
      <c r="D250" s="1" t="s">
        <v>476</v>
      </c>
      <c r="E250" s="1" t="s">
        <v>479</v>
      </c>
      <c r="F250" s="5" t="s">
        <v>200</v>
      </c>
      <c r="G250" s="1" t="s">
        <v>213</v>
      </c>
      <c r="H250" s="1" t="s">
        <v>30</v>
      </c>
      <c r="I250" s="1" t="s">
        <v>217</v>
      </c>
      <c r="J250" s="5" t="s">
        <v>198</v>
      </c>
      <c r="K250" s="5" t="s">
        <v>494</v>
      </c>
      <c r="L250" s="1" t="s">
        <v>23</v>
      </c>
      <c r="M250" s="5" t="s">
        <v>314</v>
      </c>
      <c r="N250" s="5" t="s">
        <v>131</v>
      </c>
      <c r="O250" s="5" t="s">
        <v>157</v>
      </c>
      <c r="P250" s="5">
        <v>30</v>
      </c>
      <c r="Q250" s="5" t="s">
        <v>213</v>
      </c>
      <c r="R250" s="1" t="s">
        <v>7</v>
      </c>
      <c r="S250" s="1" t="s">
        <v>7</v>
      </c>
      <c r="T250" s="3">
        <v>15</v>
      </c>
      <c r="U250" s="14">
        <f t="shared" si="23"/>
        <v>11.133333333333333</v>
      </c>
      <c r="V250" s="1">
        <v>94</v>
      </c>
      <c r="W250" s="1">
        <v>73</v>
      </c>
      <c r="X250" s="1">
        <f t="shared" si="18"/>
        <v>167</v>
      </c>
      <c r="Y250" s="7">
        <v>1.71</v>
      </c>
      <c r="Z250" s="7">
        <v>1.1399999999999999</v>
      </c>
      <c r="AA250" s="7">
        <v>5.45</v>
      </c>
      <c r="AB250" s="7">
        <v>3.82</v>
      </c>
      <c r="AC250" s="7">
        <v>2.3261126369976153</v>
      </c>
      <c r="AD250" s="7">
        <v>2.3261126369976153</v>
      </c>
      <c r="AE250" s="7">
        <f t="shared" si="19"/>
        <v>2.3261126369976153</v>
      </c>
      <c r="AF250" s="8">
        <f t="shared" si="20"/>
        <v>0.45569590360343637</v>
      </c>
      <c r="AG250" s="8">
        <f>AF250*(1-(3/((4*X250)-9)))*SQRT(1-(2*(U250-1)*0.233)/(X250-2))</f>
        <v>0.44708320324258938</v>
      </c>
      <c r="AH250" s="8">
        <f>((Y250-Z250)/AE250)*(1-(3/((4*X250)-9)))</f>
        <v>0.24392849697282457</v>
      </c>
      <c r="AI250" s="8">
        <f t="shared" si="21"/>
        <v>0.21815729382484761</v>
      </c>
      <c r="AJ250" s="8">
        <f>((AA250-Y250)/AC250)*(1-(3/((4*X250)-9)))</f>
        <v>1.6005132959269541</v>
      </c>
      <c r="AK250" s="8">
        <f>((AB250-Z250)/AD250)*(1-(3/((4*X250)-9)))</f>
        <v>1.1468918805038064</v>
      </c>
      <c r="AL250" s="8">
        <f>4*(1+(AG250^2)/8)/AM250</f>
        <v>25.186247507614887</v>
      </c>
      <c r="AM250" s="8">
        <f>((1/V250)*((V250-1)/(V250-3))*((((AJ250^2)/2)*(V250/(V250-1)))+1)+(1/W250)*((W250-1)/(W250-3))*((((AK250^2)/2)*(W250/(W250-1)))+1))*(1+(U250-1)*0.233)</f>
        <v>0.16278493626616025</v>
      </c>
      <c r="AN250" s="1" t="s">
        <v>409</v>
      </c>
    </row>
    <row r="251" spans="1:40" x14ac:dyDescent="0.2">
      <c r="A251" s="1">
        <v>250</v>
      </c>
      <c r="B251" s="1">
        <v>39</v>
      </c>
      <c r="C251" s="5" t="s">
        <v>197</v>
      </c>
      <c r="D251" s="1" t="s">
        <v>236</v>
      </c>
      <c r="E251" s="1" t="s">
        <v>236</v>
      </c>
      <c r="F251" s="5" t="s">
        <v>201</v>
      </c>
      <c r="G251" s="1" t="s">
        <v>213</v>
      </c>
      <c r="H251" s="1" t="s">
        <v>30</v>
      </c>
      <c r="I251" s="1" t="s">
        <v>217</v>
      </c>
      <c r="J251" s="5" t="s">
        <v>198</v>
      </c>
      <c r="K251" s="5" t="s">
        <v>494</v>
      </c>
      <c r="L251" s="1" t="s">
        <v>23</v>
      </c>
      <c r="M251" s="5" t="s">
        <v>314</v>
      </c>
      <c r="N251" s="5" t="s">
        <v>131</v>
      </c>
      <c r="O251" s="5" t="s">
        <v>157</v>
      </c>
      <c r="P251" s="5">
        <v>30</v>
      </c>
      <c r="Q251" s="5" t="s">
        <v>213</v>
      </c>
      <c r="R251" s="1" t="s">
        <v>7</v>
      </c>
      <c r="S251" s="1" t="s">
        <v>7</v>
      </c>
      <c r="T251" s="3">
        <v>15</v>
      </c>
      <c r="U251" s="14">
        <f t="shared" si="23"/>
        <v>11.133333333333333</v>
      </c>
      <c r="V251" s="1">
        <v>94</v>
      </c>
      <c r="W251" s="1">
        <v>73</v>
      </c>
      <c r="X251" s="1">
        <f t="shared" si="18"/>
        <v>167</v>
      </c>
      <c r="Y251" s="7">
        <v>0.06</v>
      </c>
      <c r="Z251" s="7">
        <v>0.14000000000000001</v>
      </c>
      <c r="AA251" s="7">
        <v>0.86</v>
      </c>
      <c r="AB251" s="7">
        <v>0.37</v>
      </c>
      <c r="AC251" s="7">
        <v>0.38768543949960255</v>
      </c>
      <c r="AD251" s="7">
        <v>0.38768543949960255</v>
      </c>
      <c r="AE251" s="7">
        <f t="shared" si="19"/>
        <v>0.38768543949960255</v>
      </c>
      <c r="AF251" s="8">
        <f t="shared" si="20"/>
        <v>1.4702641418148603</v>
      </c>
      <c r="AG251" s="8">
        <f>AF251*(1-(3/((4*X251)-9)))*SQRT(1-(2*(U251-1)*0.233)/(X251-2))</f>
        <v>1.4424759953675992</v>
      </c>
      <c r="AH251" s="8">
        <f>((Y251-Z251)/AE251)*(1-(3/((4*X251)-9)))</f>
        <v>-0.20541347113501018</v>
      </c>
      <c r="AI251" s="8">
        <f t="shared" si="21"/>
        <v>0.5849658120661132</v>
      </c>
      <c r="AJ251" s="8">
        <f>((AA251-Y251)/AC251)*(1-(3/((4*X251)-9)))</f>
        <v>2.0541347113501014</v>
      </c>
      <c r="AK251" s="8">
        <f>((AB251-Z251)/AD251)*(1-(3/((4*X251)-9)))</f>
        <v>0.59056372951315406</v>
      </c>
      <c r="AL251" s="8">
        <f>4*(1+(AG251^2)/8)/AM251</f>
        <v>29.615251445856387</v>
      </c>
      <c r="AM251" s="8">
        <f>((1/V251)*((V251-1)/(V251-3))*((((AJ251^2)/2)*(V251/(V251-1)))+1)+(1/W251)*((W251-1)/(W251-3))*((((AK251^2)/2)*(W251/(W251-1)))+1))*(1+(U251-1)*0.233)</f>
        <v>0.17019502629652991</v>
      </c>
      <c r="AN251" s="1" t="s">
        <v>409</v>
      </c>
    </row>
    <row r="252" spans="1:40" x14ac:dyDescent="0.2">
      <c r="A252" s="1">
        <v>251</v>
      </c>
      <c r="B252" s="1">
        <v>39</v>
      </c>
      <c r="C252" s="5" t="s">
        <v>197</v>
      </c>
      <c r="D252" s="5" t="s">
        <v>126</v>
      </c>
      <c r="E252" s="5" t="s">
        <v>479</v>
      </c>
      <c r="F252" s="5" t="s">
        <v>202</v>
      </c>
      <c r="G252" s="1" t="s">
        <v>213</v>
      </c>
      <c r="H252" s="1" t="s">
        <v>30</v>
      </c>
      <c r="I252" s="1" t="s">
        <v>217</v>
      </c>
      <c r="J252" s="5" t="s">
        <v>198</v>
      </c>
      <c r="K252" s="5" t="s">
        <v>494</v>
      </c>
      <c r="L252" s="1" t="s">
        <v>23</v>
      </c>
      <c r="M252" s="5" t="s">
        <v>314</v>
      </c>
      <c r="N252" s="5" t="s">
        <v>131</v>
      </c>
      <c r="O252" s="5" t="s">
        <v>157</v>
      </c>
      <c r="P252" s="5">
        <v>30</v>
      </c>
      <c r="Q252" s="5" t="s">
        <v>213</v>
      </c>
      <c r="R252" s="1" t="s">
        <v>7</v>
      </c>
      <c r="S252" s="1" t="s">
        <v>7</v>
      </c>
      <c r="T252" s="3">
        <v>15</v>
      </c>
      <c r="U252" s="14">
        <f t="shared" si="23"/>
        <v>11.133333333333333</v>
      </c>
      <c r="V252" s="1">
        <v>94</v>
      </c>
      <c r="W252" s="1">
        <v>73</v>
      </c>
      <c r="X252" s="1">
        <f t="shared" si="18"/>
        <v>167</v>
      </c>
      <c r="Y252" s="7">
        <v>5.15</v>
      </c>
      <c r="Z252" s="7">
        <v>5.16</v>
      </c>
      <c r="AA252" s="7">
        <v>5.33</v>
      </c>
      <c r="AB252" s="7">
        <v>5.31</v>
      </c>
      <c r="AC252" s="7">
        <v>2.0676556773312136</v>
      </c>
      <c r="AD252" s="7">
        <v>2.0676556773312136</v>
      </c>
      <c r="AE252" s="7">
        <f t="shared" si="19"/>
        <v>2.0676556773312136</v>
      </c>
      <c r="AF252" s="8">
        <f t="shared" si="20"/>
        <v>1.4509185610015187E-2</v>
      </c>
      <c r="AG252" s="8">
        <f>AF252*(1-(3/((4*X252)-9)))*SQRT(1-(2*(U252-1)*0.233)/(X252-2))</f>
        <v>1.4234960480601423E-2</v>
      </c>
      <c r="AH252" s="8">
        <f>((Y252-Z252)/AE252)*(1-(3/((4*X252)-9)))</f>
        <v>-4.814378229726698E-3</v>
      </c>
      <c r="AI252" s="8">
        <f t="shared" si="21"/>
        <v>7.11729996662474E-3</v>
      </c>
      <c r="AJ252" s="8">
        <f>((AA252-Y252)/AC252)*(1-(3/((4*X252)-9)))</f>
        <v>8.6658808135082269E-2</v>
      </c>
      <c r="AK252" s="8">
        <f>((AB252-Z252)/AD252)*(1-(3/((4*X252)-9)))</f>
        <v>7.2215673445901754E-2</v>
      </c>
      <c r="AL252" s="8">
        <f>4*(1+(AG252^2)/8)/AM252</f>
        <v>47.527881071276255</v>
      </c>
      <c r="AM252" s="8">
        <f>((1/V252)*((V252-1)/(V252-3))*((((AJ252^2)/2)*(V252/(V252-1)))+1)+(1/W252)*((W252-1)/(W252-3))*((((AK252^2)/2)*(W252/(W252-1)))+1))*(1+(U252-1)*0.233)</f>
        <v>8.4163258005361105E-2</v>
      </c>
      <c r="AN252" s="1" t="s">
        <v>409</v>
      </c>
    </row>
    <row r="253" spans="1:40" x14ac:dyDescent="0.2">
      <c r="A253" s="1">
        <v>252</v>
      </c>
      <c r="B253" s="1">
        <v>39</v>
      </c>
      <c r="C253" s="5" t="s">
        <v>197</v>
      </c>
      <c r="D253" s="5" t="s">
        <v>126</v>
      </c>
      <c r="E253" s="5" t="s">
        <v>479</v>
      </c>
      <c r="F253" s="5" t="s">
        <v>203</v>
      </c>
      <c r="G253" s="1" t="s">
        <v>213</v>
      </c>
      <c r="H253" s="1" t="s">
        <v>30</v>
      </c>
      <c r="I253" s="1" t="s">
        <v>217</v>
      </c>
      <c r="J253" s="5" t="s">
        <v>198</v>
      </c>
      <c r="K253" s="5" t="s">
        <v>494</v>
      </c>
      <c r="L253" s="1" t="s">
        <v>23</v>
      </c>
      <c r="M253" s="5" t="s">
        <v>314</v>
      </c>
      <c r="N253" s="5" t="s">
        <v>131</v>
      </c>
      <c r="O253" s="5" t="s">
        <v>157</v>
      </c>
      <c r="P253" s="5">
        <v>30</v>
      </c>
      <c r="Q253" s="5" t="s">
        <v>213</v>
      </c>
      <c r="R253" s="1" t="s">
        <v>7</v>
      </c>
      <c r="S253" s="1" t="s">
        <v>7</v>
      </c>
      <c r="T253" s="3">
        <v>15</v>
      </c>
      <c r="U253" s="14">
        <f t="shared" si="23"/>
        <v>11.133333333333333</v>
      </c>
      <c r="V253" s="1">
        <v>94</v>
      </c>
      <c r="W253" s="1">
        <v>73</v>
      </c>
      <c r="X253" s="1">
        <f t="shared" si="18"/>
        <v>167</v>
      </c>
      <c r="Y253" s="7">
        <v>0.06</v>
      </c>
      <c r="Z253" s="7">
        <v>0.12</v>
      </c>
      <c r="AA253" s="7">
        <v>0.59</v>
      </c>
      <c r="AB253" s="7">
        <v>0.64</v>
      </c>
      <c r="AC253" s="7">
        <v>0.38768543949960255</v>
      </c>
      <c r="AD253" s="7">
        <v>0.38768543949960255</v>
      </c>
      <c r="AE253" s="7">
        <f t="shared" si="19"/>
        <v>0.38768543949960255</v>
      </c>
      <c r="AF253" s="8">
        <f t="shared" si="20"/>
        <v>2.5794107751137919E-2</v>
      </c>
      <c r="AG253" s="8">
        <f>AF253*(1-(3/((4*X253)-9)))*SQRT(1-(2*(U253-1)*0.233)/(X253-2))</f>
        <v>2.5306596409957898E-2</v>
      </c>
      <c r="AH253" s="8">
        <f>((Y253-Z253)/AE253)*(1-(3/((4*X253)-9)))</f>
        <v>-0.15406010335125758</v>
      </c>
      <c r="AI253" s="8">
        <f t="shared" si="21"/>
        <v>1.2652285392395881E-2</v>
      </c>
      <c r="AJ253" s="8">
        <f>((AA253-Y253)/AC253)*(1-(3/((4*X253)-9)))</f>
        <v>1.3608642462694422</v>
      </c>
      <c r="AK253" s="8">
        <f>((AB253-Z253)/AD253)*(1-(3/((4*X253)-9)))</f>
        <v>1.335187562377566</v>
      </c>
      <c r="AL253" s="8">
        <f>4*(1+(AG253^2)/8)/AM253</f>
        <v>24.862290714508543</v>
      </c>
      <c r="AM253" s="8">
        <f>((1/V253)*((V253-1)/(V253-3))*((((AJ253^2)/2)*(V253/(V253-1)))+1)+(1/W253)*((W253-1)/(W253-3))*((((AK253^2)/2)*(W253/(W253-1)))+1))*(1+(U253-1)*0.233)</f>
        <v>0.16089910048298633</v>
      </c>
      <c r="AN253" s="1" t="s">
        <v>409</v>
      </c>
    </row>
    <row r="254" spans="1:40" x14ac:dyDescent="0.2">
      <c r="A254" s="1">
        <v>253</v>
      </c>
      <c r="B254" s="1">
        <v>39</v>
      </c>
      <c r="C254" s="5" t="s">
        <v>197</v>
      </c>
      <c r="D254" s="5" t="s">
        <v>126</v>
      </c>
      <c r="E254" s="5" t="s">
        <v>479</v>
      </c>
      <c r="F254" s="5" t="s">
        <v>204</v>
      </c>
      <c r="G254" s="1" t="s">
        <v>213</v>
      </c>
      <c r="H254" s="1" t="s">
        <v>30</v>
      </c>
      <c r="I254" s="1" t="s">
        <v>217</v>
      </c>
      <c r="J254" s="5" t="s">
        <v>198</v>
      </c>
      <c r="K254" s="5" t="s">
        <v>494</v>
      </c>
      <c r="L254" s="1" t="s">
        <v>23</v>
      </c>
      <c r="M254" s="5" t="s">
        <v>314</v>
      </c>
      <c r="N254" s="5" t="s">
        <v>131</v>
      </c>
      <c r="O254" s="5" t="s">
        <v>157</v>
      </c>
      <c r="P254" s="5">
        <v>30</v>
      </c>
      <c r="Q254" s="5" t="s">
        <v>213</v>
      </c>
      <c r="R254" s="1" t="s">
        <v>7</v>
      </c>
      <c r="S254" s="1" t="s">
        <v>7</v>
      </c>
      <c r="T254" s="3">
        <v>15</v>
      </c>
      <c r="U254" s="14">
        <f t="shared" si="23"/>
        <v>11.133333333333333</v>
      </c>
      <c r="V254" s="1">
        <v>94</v>
      </c>
      <c r="W254" s="1">
        <v>73</v>
      </c>
      <c r="X254" s="1">
        <f t="shared" si="18"/>
        <v>167</v>
      </c>
      <c r="Y254" s="7">
        <v>1.85</v>
      </c>
      <c r="Z254" s="7">
        <v>2</v>
      </c>
      <c r="AA254" s="7">
        <v>2.8</v>
      </c>
      <c r="AB254" s="7">
        <v>2.72</v>
      </c>
      <c r="AC254" s="7">
        <v>1.4215132781652093</v>
      </c>
      <c r="AD254" s="7">
        <v>1.4215132781652093</v>
      </c>
      <c r="AE254" s="7">
        <f t="shared" si="19"/>
        <v>1.4215132781652093</v>
      </c>
      <c r="AF254" s="8">
        <f t="shared" si="20"/>
        <v>0.16179940316622829</v>
      </c>
      <c r="AG254" s="8">
        <f>AF254*(1-(3/((4*X254)-9)))*SQRT(1-(2*(U254-1)*0.233)/(X254-2))</f>
        <v>0.15874137748064454</v>
      </c>
      <c r="AH254" s="8">
        <f>((Y254-Z254)/AE254)*(1-(3/((4*X254)-9)))</f>
        <v>-0.10504097955767558</v>
      </c>
      <c r="AI254" s="8">
        <f t="shared" si="21"/>
        <v>7.9121857785285882E-2</v>
      </c>
      <c r="AJ254" s="8">
        <f>((AA254-Y254)/AC254)*(1-(3/((4*X254)-9)))</f>
        <v>0.66525953719861219</v>
      </c>
      <c r="AK254" s="8">
        <f>((AB254-Z254)/AD254)*(1-(3/((4*X254)-9)))</f>
        <v>0.50419670187684318</v>
      </c>
      <c r="AL254" s="8">
        <f>4*(1+(AG254^2)/8)/AM254</f>
        <v>40.871668197612216</v>
      </c>
      <c r="AM254" s="8">
        <f>((1/V254)*((V254-1)/(V254-3))*((((AJ254^2)/2)*(V254/(V254-1)))+1)+(1/W254)*((W254-1)/(W254-3))*((((AK254^2)/2)*(W254/(W254-1)))+1))*(1+(U254-1)*0.233)</f>
        <v>9.8175572209618006E-2</v>
      </c>
      <c r="AN254" s="1" t="s">
        <v>409</v>
      </c>
    </row>
    <row r="255" spans="1:40" x14ac:dyDescent="0.2">
      <c r="A255" s="1">
        <v>254</v>
      </c>
      <c r="B255" s="1">
        <v>39</v>
      </c>
      <c r="C255" s="5" t="s">
        <v>197</v>
      </c>
      <c r="D255" s="5" t="s">
        <v>126</v>
      </c>
      <c r="E255" s="5" t="s">
        <v>479</v>
      </c>
      <c r="F255" s="5" t="s">
        <v>205</v>
      </c>
      <c r="G255" s="1" t="s">
        <v>213</v>
      </c>
      <c r="H255" s="1" t="s">
        <v>30</v>
      </c>
      <c r="I255" s="1" t="s">
        <v>217</v>
      </c>
      <c r="J255" s="5" t="s">
        <v>198</v>
      </c>
      <c r="K255" s="5" t="s">
        <v>494</v>
      </c>
      <c r="L255" s="1" t="s">
        <v>23</v>
      </c>
      <c r="M255" s="5" t="s">
        <v>314</v>
      </c>
      <c r="N255" s="5" t="s">
        <v>131</v>
      </c>
      <c r="O255" s="5" t="s">
        <v>157</v>
      </c>
      <c r="P255" s="5">
        <v>30</v>
      </c>
      <c r="Q255" s="5" t="s">
        <v>213</v>
      </c>
      <c r="R255" s="1" t="s">
        <v>7</v>
      </c>
      <c r="S255" s="1" t="s">
        <v>7</v>
      </c>
      <c r="T255" s="3">
        <v>15</v>
      </c>
      <c r="U255" s="14">
        <f t="shared" si="23"/>
        <v>11.133333333333333</v>
      </c>
      <c r="V255" s="1">
        <v>94</v>
      </c>
      <c r="W255" s="1">
        <v>73</v>
      </c>
      <c r="X255" s="1">
        <f t="shared" si="18"/>
        <v>167</v>
      </c>
      <c r="Y255" s="7">
        <v>1.01</v>
      </c>
      <c r="Z255" s="7">
        <v>1.1599999999999999</v>
      </c>
      <c r="AA255" s="7">
        <v>1.5</v>
      </c>
      <c r="AB255" s="7">
        <v>1.1399999999999999</v>
      </c>
      <c r="AC255" s="7">
        <v>0.90459935883240605</v>
      </c>
      <c r="AD255" s="7">
        <v>0.90459935883240605</v>
      </c>
      <c r="AE255" s="7">
        <f t="shared" si="19"/>
        <v>0.90459935883240605</v>
      </c>
      <c r="AF255" s="8">
        <f t="shared" si="20"/>
        <v>0.56378549798915678</v>
      </c>
      <c r="AG255" s="8">
        <f>AF255*(1-(3/((4*X255)-9)))*SQRT(1-(2*(U255-1)*0.233)/(X255-2))</f>
        <v>0.55312989296050774</v>
      </c>
      <c r="AH255" s="8">
        <f>((Y255-Z255)/AE255)*(1-(3/((4*X255)-9)))</f>
        <v>-0.1650643964477759</v>
      </c>
      <c r="AI255" s="8">
        <f t="shared" si="21"/>
        <v>0.26655848012408928</v>
      </c>
      <c r="AJ255" s="8">
        <f>((AA255-Y255)/AC255)*(1-(3/((4*X255)-9)))</f>
        <v>0.53921036172940162</v>
      </c>
      <c r="AK255" s="8">
        <f>((AB255-Z255)/AD255)*(1-(3/((4*X255)-9)))</f>
        <v>-2.2008586193036816E-2</v>
      </c>
      <c r="AL255" s="8">
        <f>4*(1+(AG255^2)/8)/AM255</f>
        <v>46.516127091905268</v>
      </c>
      <c r="AM255" s="8">
        <f>((1/V255)*((V255-1)/(V255-3))*((((AJ255^2)/2)*(V255/(V255-1)))+1)+(1/W255)*((W255-1)/(W255-3))*((((AK255^2)/2)*(W255/(W255-1)))+1))*(1+(U255-1)*0.233)</f>
        <v>8.9280354983937424E-2</v>
      </c>
      <c r="AN255" s="1" t="s">
        <v>409</v>
      </c>
    </row>
    <row r="256" spans="1:40" ht="12" customHeight="1" x14ac:dyDescent="0.2">
      <c r="A256" s="1">
        <v>255</v>
      </c>
      <c r="B256" s="1">
        <v>39</v>
      </c>
      <c r="C256" s="5" t="s">
        <v>197</v>
      </c>
      <c r="D256" s="1" t="s">
        <v>476</v>
      </c>
      <c r="E256" s="1" t="s">
        <v>479</v>
      </c>
      <c r="F256" s="5" t="s">
        <v>206</v>
      </c>
      <c r="G256" s="1" t="s">
        <v>213</v>
      </c>
      <c r="H256" s="1" t="s">
        <v>30</v>
      </c>
      <c r="I256" s="1" t="s">
        <v>217</v>
      </c>
      <c r="J256" s="5" t="s">
        <v>198</v>
      </c>
      <c r="K256" s="5" t="s">
        <v>494</v>
      </c>
      <c r="L256" s="1" t="s">
        <v>23</v>
      </c>
      <c r="M256" s="5" t="s">
        <v>314</v>
      </c>
      <c r="N256" s="5" t="s">
        <v>131</v>
      </c>
      <c r="O256" s="5" t="s">
        <v>157</v>
      </c>
      <c r="P256" s="5">
        <v>30</v>
      </c>
      <c r="Q256" s="5" t="s">
        <v>213</v>
      </c>
      <c r="R256" s="1" t="s">
        <v>7</v>
      </c>
      <c r="S256" s="1" t="s">
        <v>7</v>
      </c>
      <c r="T256" s="3">
        <v>15</v>
      </c>
      <c r="U256" s="14">
        <f t="shared" si="23"/>
        <v>11.133333333333333</v>
      </c>
      <c r="V256" s="1">
        <v>94</v>
      </c>
      <c r="W256" s="1">
        <v>73</v>
      </c>
      <c r="X256" s="1">
        <f t="shared" si="18"/>
        <v>167</v>
      </c>
      <c r="Y256" s="7">
        <v>0.74</v>
      </c>
      <c r="Z256" s="7">
        <v>0.84</v>
      </c>
      <c r="AA256" s="7">
        <v>0.91</v>
      </c>
      <c r="AB256" s="7">
        <v>0.87</v>
      </c>
      <c r="AC256" s="7">
        <v>0.38768543949960255</v>
      </c>
      <c r="AD256" s="7">
        <v>0.38768543949960255</v>
      </c>
      <c r="AE256" s="7">
        <f t="shared" si="19"/>
        <v>0.38768543949960255</v>
      </c>
      <c r="AF256" s="8">
        <f t="shared" si="20"/>
        <v>0.36111750851593061</v>
      </c>
      <c r="AG256" s="8">
        <f>AF256*(1-(3/((4*X256)-9)))*SQRT(1-(2*(U256-1)*0.233)/(X256-2))</f>
        <v>0.35429234973941032</v>
      </c>
      <c r="AH256" s="8">
        <f>((Y256-Z256)/AE256)*(1-(3/((4*X256)-9)))</f>
        <v>-0.25676683891876262</v>
      </c>
      <c r="AI256" s="8">
        <f t="shared" si="21"/>
        <v>0.17443043534545824</v>
      </c>
      <c r="AJ256" s="8">
        <f>((AA256-Y256)/AC256)*(1-(3/((4*X256)-9)))</f>
        <v>0.43650362616189664</v>
      </c>
      <c r="AK256" s="8">
        <f>((AB256-Z256)/AD256)*(1-(3/((4*X256)-9)))</f>
        <v>7.7030051675628861E-2</v>
      </c>
      <c r="AL256" s="8">
        <f>4*(1+(AG256^2)/8)/AM256</f>
        <v>46.399469911305985</v>
      </c>
      <c r="AM256" s="8">
        <f>((1/V256)*((V256-1)/(V256-3))*((((AJ256^2)/2)*(V256/(V256-1)))+1)+(1/W256)*((W256-1)/(W256-3))*((((AK256^2)/2)*(W256/(W256-1)))+1))*(1+(U256-1)*0.233)</f>
        <v>8.7560516150465298E-2</v>
      </c>
      <c r="AN256" s="1" t="s">
        <v>409</v>
      </c>
    </row>
    <row r="257" spans="1:40" ht="12" customHeight="1" x14ac:dyDescent="0.2">
      <c r="A257" s="1">
        <v>256</v>
      </c>
      <c r="B257" s="1">
        <v>40</v>
      </c>
      <c r="C257" s="5" t="s">
        <v>207</v>
      </c>
      <c r="D257" s="1" t="s">
        <v>28</v>
      </c>
      <c r="E257" s="1" t="s">
        <v>480</v>
      </c>
      <c r="F257" s="5" t="s">
        <v>181</v>
      </c>
      <c r="G257" s="1" t="s">
        <v>213</v>
      </c>
      <c r="H257" s="1" t="s">
        <v>30</v>
      </c>
      <c r="I257" s="1" t="s">
        <v>63</v>
      </c>
      <c r="J257" s="5" t="s">
        <v>208</v>
      </c>
      <c r="K257" s="5" t="s">
        <v>494</v>
      </c>
      <c r="L257" s="1" t="s">
        <v>23</v>
      </c>
      <c r="M257" s="1" t="s">
        <v>31</v>
      </c>
      <c r="N257" s="5" t="s">
        <v>368</v>
      </c>
      <c r="O257" s="5" t="s">
        <v>146</v>
      </c>
      <c r="P257" s="5">
        <v>6</v>
      </c>
      <c r="Q257" s="5" t="s">
        <v>213</v>
      </c>
      <c r="R257" s="1" t="s">
        <v>7</v>
      </c>
      <c r="S257" s="1" t="s">
        <v>213</v>
      </c>
      <c r="T257" s="1">
        <v>5</v>
      </c>
      <c r="U257" s="14">
        <f t="shared" si="23"/>
        <v>10</v>
      </c>
      <c r="V257" s="1">
        <v>26</v>
      </c>
      <c r="W257" s="1">
        <v>24</v>
      </c>
      <c r="X257" s="1">
        <f t="shared" si="18"/>
        <v>50</v>
      </c>
      <c r="Y257" s="7">
        <v>84.31</v>
      </c>
      <c r="Z257" s="7">
        <v>84.88</v>
      </c>
      <c r="AA257" s="7">
        <v>88.12</v>
      </c>
      <c r="AB257" s="7">
        <v>85.18</v>
      </c>
      <c r="AC257" s="7">
        <v>7.1</v>
      </c>
      <c r="AD257" s="7">
        <v>10.44</v>
      </c>
      <c r="AE257" s="7">
        <f t="shared" si="19"/>
        <v>8.8589676787610721</v>
      </c>
      <c r="AF257" s="8">
        <f t="shared" si="20"/>
        <v>0.39620869239821688</v>
      </c>
      <c r="AG257" s="8">
        <f>AF257*(1-(3/((4*X257)-9)))*SQRT(1-(2*(U257-1)*0.233)/(X257-2))</f>
        <v>0.3725586592521391</v>
      </c>
      <c r="AH257" s="8">
        <f>((Y257-Z257)/AE257)*(1-(3/((4*X257)-9)))</f>
        <v>-6.3330981753542653E-2</v>
      </c>
      <c r="AI257" s="8">
        <f t="shared" si="21"/>
        <v>0.18312913505774564</v>
      </c>
      <c r="AJ257" s="8">
        <f>((AA257-Y257)/AC257)*(1-(3/((4*X257)-9)))</f>
        <v>0.52819113634687753</v>
      </c>
      <c r="AK257" s="8">
        <f>((AB257-Z257)/AD257)*(1-(3/((4*X257)-9)))</f>
        <v>2.8284287175784909E-2</v>
      </c>
      <c r="AL257" s="8">
        <f>4*(1+(AG257^2)/8)/AM257</f>
        <v>14.049534221497668</v>
      </c>
      <c r="AM257" s="8">
        <f>((1/V257)*((V257-1)/(V257-3))*((((AJ257^2)/2)*(V257/(V257-1)))+1)+(1/W257)*((W257-1)/(W257-3))*((((AK257^2)/2)*(W257/(W257-1)))+1))*(1+(U257-1)*0.233)</f>
        <v>0.28964661127805569</v>
      </c>
      <c r="AN257" s="1" t="s">
        <v>467</v>
      </c>
    </row>
    <row r="258" spans="1:40" ht="12" customHeight="1" x14ac:dyDescent="0.2">
      <c r="A258" s="1">
        <v>257</v>
      </c>
      <c r="B258" s="1">
        <v>40</v>
      </c>
      <c r="C258" s="5" t="s">
        <v>207</v>
      </c>
      <c r="D258" s="1" t="s">
        <v>34</v>
      </c>
      <c r="E258" s="1" t="s">
        <v>480</v>
      </c>
      <c r="F258" s="5" t="s">
        <v>177</v>
      </c>
      <c r="G258" s="1" t="s">
        <v>213</v>
      </c>
      <c r="H258" s="1" t="s">
        <v>30</v>
      </c>
      <c r="I258" s="1" t="s">
        <v>63</v>
      </c>
      <c r="J258" s="5" t="s">
        <v>208</v>
      </c>
      <c r="K258" s="5" t="s">
        <v>494</v>
      </c>
      <c r="L258" s="1" t="s">
        <v>23</v>
      </c>
      <c r="M258" s="1" t="s">
        <v>31</v>
      </c>
      <c r="N258" s="5" t="s">
        <v>368</v>
      </c>
      <c r="O258" s="5" t="s">
        <v>146</v>
      </c>
      <c r="P258" s="5">
        <v>6</v>
      </c>
      <c r="Q258" s="5" t="s">
        <v>213</v>
      </c>
      <c r="R258" s="1" t="s">
        <v>7</v>
      </c>
      <c r="S258" s="1" t="s">
        <v>213</v>
      </c>
      <c r="T258" s="1">
        <v>5</v>
      </c>
      <c r="U258" s="14">
        <f t="shared" si="23"/>
        <v>10</v>
      </c>
      <c r="V258" s="1">
        <v>26</v>
      </c>
      <c r="W258" s="1">
        <v>24</v>
      </c>
      <c r="X258" s="1">
        <f t="shared" ref="X258:X317" si="24">V258+W258</f>
        <v>50</v>
      </c>
      <c r="Y258" s="7">
        <v>83.12</v>
      </c>
      <c r="Z258" s="7">
        <v>83.54</v>
      </c>
      <c r="AA258" s="7">
        <v>85.73</v>
      </c>
      <c r="AB258" s="7">
        <v>83.68</v>
      </c>
      <c r="AC258" s="7">
        <v>10.81</v>
      </c>
      <c r="AD258" s="7">
        <v>17.14</v>
      </c>
      <c r="AE258" s="7">
        <f t="shared" ref="AE258:AE317" si="25">SQRT((((V258-1)*POWER(AC258,2))+((W258-1)*POWER(AD258,2)))/(X258-2))</f>
        <v>14.199716326391876</v>
      </c>
      <c r="AF258" s="8">
        <f t="shared" ref="AF258:AF317" si="26">((AA258-Y258)-(AB258-Z258))/AE258</f>
        <v>0.17394713691633457</v>
      </c>
      <c r="AG258" s="8">
        <f>AF258*(1-(3/((4*X258)-9)))*SQRT(1-(2*(U258-1)*0.233)/(X258-2))</f>
        <v>0.16356408466971215</v>
      </c>
      <c r="AH258" s="8">
        <f>((Y258-Z258)/AE258)*(1-(3/((4*X258)-9)))</f>
        <v>-2.9113478879356124E-2</v>
      </c>
      <c r="AI258" s="8">
        <f t="shared" ref="AI258:AI317" si="27">AG258/SQRT(4+AG258^2)</f>
        <v>8.1509915111453279E-2</v>
      </c>
      <c r="AJ258" s="8">
        <f>((AA258-Y258)/AC258)*(1-(3/((4*X258)-9)))</f>
        <v>0.23765080810380146</v>
      </c>
      <c r="AK258" s="8">
        <f>((AB258-Z258)/AD258)*(1-(3/((4*X258)-9)))</f>
        <v>8.0397343710863125E-3</v>
      </c>
      <c r="AL258" s="8">
        <f>4*(1+(AG258^2)/8)/AM258</f>
        <v>14.614727636647993</v>
      </c>
      <c r="AM258" s="8">
        <f>((1/V258)*((V258-1)/(V258-3))*((((AJ258^2)/2)*(V258/(V258-1)))+1)+(1/W258)*((W258-1)/(W258-3))*((((AK258^2)/2)*(W258/(W258-1)))+1))*(1+(U258-1)*0.233)</f>
        <v>0.27461179603737185</v>
      </c>
      <c r="AN258" s="1" t="s">
        <v>467</v>
      </c>
    </row>
    <row r="259" spans="1:40" ht="12" customHeight="1" x14ac:dyDescent="0.2">
      <c r="A259" s="1">
        <v>258</v>
      </c>
      <c r="B259" s="1">
        <v>40</v>
      </c>
      <c r="C259" s="5" t="s">
        <v>207</v>
      </c>
      <c r="D259" s="1" t="s">
        <v>28</v>
      </c>
      <c r="E259" s="1" t="s">
        <v>480</v>
      </c>
      <c r="F259" s="5" t="s">
        <v>209</v>
      </c>
      <c r="G259" s="1" t="s">
        <v>213</v>
      </c>
      <c r="H259" s="1" t="s">
        <v>30</v>
      </c>
      <c r="I259" s="1" t="s">
        <v>63</v>
      </c>
      <c r="J259" s="5" t="s">
        <v>208</v>
      </c>
      <c r="K259" s="5" t="s">
        <v>494</v>
      </c>
      <c r="L259" s="1" t="s">
        <v>23</v>
      </c>
      <c r="M259" s="1" t="s">
        <v>31</v>
      </c>
      <c r="N259" s="5" t="s">
        <v>368</v>
      </c>
      <c r="O259" s="5" t="s">
        <v>146</v>
      </c>
      <c r="P259" s="5">
        <v>6</v>
      </c>
      <c r="Q259" s="5" t="s">
        <v>213</v>
      </c>
      <c r="R259" s="1" t="s">
        <v>7</v>
      </c>
      <c r="S259" s="1" t="s">
        <v>213</v>
      </c>
      <c r="T259" s="1">
        <v>5</v>
      </c>
      <c r="U259" s="14">
        <f t="shared" si="23"/>
        <v>10</v>
      </c>
      <c r="V259" s="1">
        <v>26</v>
      </c>
      <c r="W259" s="1">
        <v>24</v>
      </c>
      <c r="X259" s="1">
        <f t="shared" si="24"/>
        <v>50</v>
      </c>
      <c r="Y259" s="7">
        <v>5.31</v>
      </c>
      <c r="Z259" s="7">
        <v>6.58</v>
      </c>
      <c r="AA259" s="7">
        <v>9.35</v>
      </c>
      <c r="AB259" s="7">
        <v>8.91</v>
      </c>
      <c r="AC259" s="7">
        <v>4.6399999999999997</v>
      </c>
      <c r="AD259" s="7">
        <v>5.49</v>
      </c>
      <c r="AE259" s="7">
        <f t="shared" si="25"/>
        <v>5.0651223660769871</v>
      </c>
      <c r="AF259" s="8">
        <f t="shared" si="26"/>
        <v>0.33760290007059013</v>
      </c>
      <c r="AG259" s="8">
        <f>AF259*(1-(3/((4*X259)-9)))*SQRT(1-(2*(U259-1)*0.233)/(X259-2))</f>
        <v>0.31745109641238917</v>
      </c>
      <c r="AH259" s="8">
        <f>((Y259-Z259)/AE259)*(1-(3/((4*X259)-9)))</f>
        <v>-0.24679608224137087</v>
      </c>
      <c r="AI259" s="8">
        <f t="shared" si="27"/>
        <v>0.15676310258620765</v>
      </c>
      <c r="AJ259" s="8">
        <f>((AA259-Y259)/AC259)*(1-(3/((4*X259)-9)))</f>
        <v>0.85701390142625022</v>
      </c>
      <c r="AK259" s="8">
        <f>((AB259-Z259)/AD259)*(1-(3/((4*X259)-9)))</f>
        <v>0.41774192010223254</v>
      </c>
      <c r="AL259" s="8">
        <f>4*(1+(AG259^2)/8)/AM259</f>
        <v>12.158883008822963</v>
      </c>
      <c r="AM259" s="8">
        <f>((1/V259)*((V259-1)/(V259-3))*((((AJ259^2)/2)*(V259/(V259-1)))+1)+(1/W259)*((W259-1)/(W259-3))*((((AK259^2)/2)*(W259/(W259-1)))+1))*(1+(U259-1)*0.233)</f>
        <v>0.33312168530346037</v>
      </c>
      <c r="AN259" s="1" t="s">
        <v>467</v>
      </c>
    </row>
    <row r="260" spans="1:40" ht="12" customHeight="1" x14ac:dyDescent="0.2">
      <c r="A260" s="1">
        <v>259</v>
      </c>
      <c r="B260" s="1">
        <v>40</v>
      </c>
      <c r="C260" s="5" t="s">
        <v>207</v>
      </c>
      <c r="D260" s="1" t="s">
        <v>26</v>
      </c>
      <c r="E260" s="1" t="s">
        <v>480</v>
      </c>
      <c r="F260" s="5" t="s">
        <v>184</v>
      </c>
      <c r="G260" s="1" t="s">
        <v>213</v>
      </c>
      <c r="H260" s="1" t="s">
        <v>30</v>
      </c>
      <c r="I260" s="1" t="s">
        <v>63</v>
      </c>
      <c r="J260" s="5" t="s">
        <v>208</v>
      </c>
      <c r="K260" s="5" t="s">
        <v>494</v>
      </c>
      <c r="L260" s="1" t="s">
        <v>23</v>
      </c>
      <c r="M260" s="1" t="s">
        <v>31</v>
      </c>
      <c r="N260" s="5" t="s">
        <v>368</v>
      </c>
      <c r="O260" s="5" t="s">
        <v>146</v>
      </c>
      <c r="P260" s="5">
        <v>6</v>
      </c>
      <c r="Q260" s="5" t="s">
        <v>213</v>
      </c>
      <c r="R260" s="1" t="s">
        <v>7</v>
      </c>
      <c r="S260" s="1" t="s">
        <v>213</v>
      </c>
      <c r="T260" s="1">
        <v>5</v>
      </c>
      <c r="U260" s="14">
        <f t="shared" si="23"/>
        <v>10</v>
      </c>
      <c r="V260" s="1">
        <v>26</v>
      </c>
      <c r="W260" s="1">
        <v>24</v>
      </c>
      <c r="X260" s="1">
        <f t="shared" si="24"/>
        <v>50</v>
      </c>
      <c r="Y260" s="7">
        <v>97.79</v>
      </c>
      <c r="Z260" s="7">
        <v>97.08</v>
      </c>
      <c r="AA260" s="7">
        <v>99.62</v>
      </c>
      <c r="AB260" s="7">
        <v>100.11</v>
      </c>
      <c r="AC260" s="7">
        <v>19.739999999999998</v>
      </c>
      <c r="AD260" s="7">
        <v>15.03</v>
      </c>
      <c r="AE260" s="7">
        <f t="shared" si="25"/>
        <v>17.640749877768801</v>
      </c>
      <c r="AF260" s="8">
        <f t="shared" si="26"/>
        <v>-6.8024319165267744E-2</v>
      </c>
      <c r="AG260" s="8">
        <f>AF260*(1-(3/((4*X260)-9)))*SQRT(1-(2*(U260-1)*0.233)/(X260-2))</f>
        <v>-6.3963889816128119E-2</v>
      </c>
      <c r="AH260" s="8">
        <f>((Y260-Z260)/AE260)*(1-(3/((4*X260)-9)))</f>
        <v>3.9615558997295026E-2</v>
      </c>
      <c r="AI260" s="8">
        <f t="shared" si="27"/>
        <v>-3.1965601161809631E-2</v>
      </c>
      <c r="AJ260" s="8">
        <f>((AA260-Y260)/AC260)*(1-(3/((4*X260)-9)))</f>
        <v>9.1249065071054514E-2</v>
      </c>
      <c r="AK260" s="8">
        <f>((AB260-Z260)/AD260)*(1-(3/((4*X260)-9)))</f>
        <v>0.19843036440208597</v>
      </c>
      <c r="AL260" s="8">
        <f>4*(1+(AG260^2)/8)/AM260</f>
        <v>14.591702812513354</v>
      </c>
      <c r="AM260" s="8">
        <f>((1/V260)*((V260-1)/(V260-3))*((((AJ260^2)/2)*(V260/(V260-1)))+1)+(1/W260)*((W260-1)/(W260-3))*((((AK260^2)/2)*(W260/(W260-1)))+1))*(1+(U260-1)*0.233)</f>
        <v>0.27426858544351557</v>
      </c>
      <c r="AN260" s="1" t="s">
        <v>467</v>
      </c>
    </row>
    <row r="261" spans="1:40" ht="12" customHeight="1" x14ac:dyDescent="0.2">
      <c r="A261" s="1">
        <v>260</v>
      </c>
      <c r="B261" s="1">
        <v>40</v>
      </c>
      <c r="C261" s="5" t="s">
        <v>207</v>
      </c>
      <c r="D261" s="1" t="s">
        <v>28</v>
      </c>
      <c r="E261" s="1" t="s">
        <v>480</v>
      </c>
      <c r="F261" s="5" t="s">
        <v>181</v>
      </c>
      <c r="G261" s="1" t="s">
        <v>213</v>
      </c>
      <c r="H261" s="1" t="s">
        <v>30</v>
      </c>
      <c r="I261" s="1" t="s">
        <v>63</v>
      </c>
      <c r="J261" s="5" t="s">
        <v>208</v>
      </c>
      <c r="K261" s="5" t="s">
        <v>494</v>
      </c>
      <c r="L261" s="1" t="s">
        <v>23</v>
      </c>
      <c r="M261" s="5" t="s">
        <v>314</v>
      </c>
      <c r="N261" s="5" t="s">
        <v>368</v>
      </c>
      <c r="O261" s="5" t="s">
        <v>146</v>
      </c>
      <c r="P261" s="5">
        <v>6</v>
      </c>
      <c r="Q261" s="5" t="s">
        <v>213</v>
      </c>
      <c r="R261" s="1" t="s">
        <v>7</v>
      </c>
      <c r="S261" s="1" t="s">
        <v>213</v>
      </c>
      <c r="T261" s="1">
        <v>5</v>
      </c>
      <c r="U261" s="14">
        <f t="shared" si="23"/>
        <v>8.8000000000000007</v>
      </c>
      <c r="V261" s="1">
        <v>20</v>
      </c>
      <c r="W261" s="1">
        <v>24</v>
      </c>
      <c r="X261" s="1">
        <f t="shared" si="24"/>
        <v>44</v>
      </c>
      <c r="Y261" s="7">
        <v>85.5</v>
      </c>
      <c r="Z261" s="7">
        <v>84.88</v>
      </c>
      <c r="AA261" s="7">
        <v>92.32</v>
      </c>
      <c r="AB261" s="7">
        <v>85.18</v>
      </c>
      <c r="AC261" s="7">
        <v>6.63</v>
      </c>
      <c r="AD261" s="7">
        <v>10.44</v>
      </c>
      <c r="AE261" s="7">
        <f t="shared" si="25"/>
        <v>8.9203271080317279</v>
      </c>
      <c r="AF261" s="8">
        <f t="shared" si="26"/>
        <v>0.73091490043335661</v>
      </c>
      <c r="AG261" s="8">
        <f>AF261*(1-(3/((4*X261)-9)))*SQRT(1-(2*(U261-1)*0.233)/(X261-2))</f>
        <v>0.68602237465787974</v>
      </c>
      <c r="AH261" s="8">
        <f>((Y261-Z261)/AE261)*(1-(3/((4*X261)-9)))</f>
        <v>6.8255599606980313E-2</v>
      </c>
      <c r="AI261" s="8">
        <f t="shared" si="27"/>
        <v>0.3244547053183986</v>
      </c>
      <c r="AJ261" s="8">
        <f>((AA261-Y261)/AC261)*(1-(3/((4*X261)-9)))</f>
        <v>1.0101787375475284</v>
      </c>
      <c r="AK261" s="8">
        <f>((AB261-Z261)/AD261)*(1-(3/((4*X261)-9)))</f>
        <v>2.8219423222521543E-2</v>
      </c>
      <c r="AL261" s="8">
        <f>4*(1+(AG261^2)/8)/AM261</f>
        <v>11.427385030011772</v>
      </c>
      <c r="AM261" s="8">
        <f>((1/V261)*((V261-1)/(V261-3))*((((AJ261^2)/2)*(V261/(V261-1)))+1)+(1/W261)*((W261-1)/(W261-3))*((((AK261^2)/2)*(W261/(W261-1)))+1))*(1+(U261-1)*0.233)</f>
        <v>0.3706283929475031</v>
      </c>
      <c r="AN261" s="1" t="s">
        <v>468</v>
      </c>
    </row>
    <row r="262" spans="1:40" ht="12.75" customHeight="1" x14ac:dyDescent="0.2">
      <c r="A262" s="1">
        <v>261</v>
      </c>
      <c r="B262" s="1">
        <v>40</v>
      </c>
      <c r="C262" s="5" t="s">
        <v>207</v>
      </c>
      <c r="D262" s="1" t="s">
        <v>34</v>
      </c>
      <c r="E262" s="1" t="s">
        <v>480</v>
      </c>
      <c r="F262" s="5" t="s">
        <v>177</v>
      </c>
      <c r="G262" s="1" t="s">
        <v>213</v>
      </c>
      <c r="H262" s="1" t="s">
        <v>30</v>
      </c>
      <c r="I262" s="1" t="s">
        <v>63</v>
      </c>
      <c r="J262" s="5" t="s">
        <v>208</v>
      </c>
      <c r="K262" s="5" t="s">
        <v>494</v>
      </c>
      <c r="L262" s="1" t="s">
        <v>23</v>
      </c>
      <c r="M262" s="5" t="s">
        <v>314</v>
      </c>
      <c r="N262" s="5" t="s">
        <v>368</v>
      </c>
      <c r="O262" s="5" t="s">
        <v>146</v>
      </c>
      <c r="P262" s="5">
        <v>6</v>
      </c>
      <c r="Q262" s="5" t="s">
        <v>213</v>
      </c>
      <c r="R262" s="1" t="s">
        <v>7</v>
      </c>
      <c r="S262" s="1" t="s">
        <v>213</v>
      </c>
      <c r="T262" s="1">
        <v>5</v>
      </c>
      <c r="U262" s="14">
        <f t="shared" si="23"/>
        <v>8.8000000000000007</v>
      </c>
      <c r="V262" s="1">
        <v>20</v>
      </c>
      <c r="W262" s="1">
        <v>24</v>
      </c>
      <c r="X262" s="1">
        <f t="shared" si="24"/>
        <v>44</v>
      </c>
      <c r="Y262" s="7">
        <v>80.650000000000006</v>
      </c>
      <c r="Z262" s="7">
        <v>83.54</v>
      </c>
      <c r="AA262" s="7">
        <v>87.53</v>
      </c>
      <c r="AB262" s="7">
        <v>83.68</v>
      </c>
      <c r="AC262" s="7">
        <v>13.08</v>
      </c>
      <c r="AD262" s="7">
        <v>17.14</v>
      </c>
      <c r="AE262" s="7">
        <f t="shared" si="25"/>
        <v>15.436176124070798</v>
      </c>
      <c r="AF262" s="8">
        <f t="shared" si="26"/>
        <v>0.43663663499471239</v>
      </c>
      <c r="AG262" s="8">
        <f>AF262*(1-(3/((4*X262)-9)))*SQRT(1-(2*(U262-1)*0.233)/(X262-2))</f>
        <v>0.40981857261919391</v>
      </c>
      <c r="AH262" s="8">
        <f>((Y262-Z262)/AE262)*(1-(3/((4*X262)-9)))</f>
        <v>-0.18385925435961378</v>
      </c>
      <c r="AI262" s="8">
        <f t="shared" si="27"/>
        <v>0.20073833627645638</v>
      </c>
      <c r="AJ262" s="8">
        <f>((AA262-Y262)/AC262)*(1-(3/((4*X262)-9)))</f>
        <v>0.51654489186764052</v>
      </c>
      <c r="AK262" s="8">
        <f>((AB262-Z262)/AD262)*(1-(3/((4*X262)-9)))</f>
        <v>8.021296962667462E-3</v>
      </c>
      <c r="AL262" s="8">
        <f>4*(1+(AG262^2)/8)/AM262</f>
        <v>13.254112936274449</v>
      </c>
      <c r="AM262" s="8">
        <f>((1/V262)*((V262-1)/(V262-3))*((((AJ262^2)/2)*(V262/(V262-1)))+1)+(1/W262)*((W262-1)/(W262-3))*((((AK262^2)/2)*(W262/(W262-1)))+1))*(1+(U262-1)*0.233)</f>
        <v>0.3081289295532264</v>
      </c>
      <c r="AN262" s="1" t="s">
        <v>468</v>
      </c>
    </row>
    <row r="263" spans="1:40" ht="12.75" customHeight="1" x14ac:dyDescent="0.2">
      <c r="A263" s="1">
        <v>262</v>
      </c>
      <c r="B263" s="1">
        <v>40</v>
      </c>
      <c r="C263" s="5" t="s">
        <v>207</v>
      </c>
      <c r="D263" s="1" t="s">
        <v>28</v>
      </c>
      <c r="E263" s="1" t="s">
        <v>480</v>
      </c>
      <c r="F263" s="5" t="s">
        <v>209</v>
      </c>
      <c r="G263" s="1" t="s">
        <v>213</v>
      </c>
      <c r="H263" s="1" t="s">
        <v>30</v>
      </c>
      <c r="I263" s="1" t="s">
        <v>63</v>
      </c>
      <c r="J263" s="5" t="s">
        <v>208</v>
      </c>
      <c r="K263" s="5" t="s">
        <v>494</v>
      </c>
      <c r="L263" s="1" t="s">
        <v>23</v>
      </c>
      <c r="M263" s="5" t="s">
        <v>314</v>
      </c>
      <c r="N263" s="5" t="s">
        <v>368</v>
      </c>
      <c r="O263" s="5" t="s">
        <v>146</v>
      </c>
      <c r="P263" s="5">
        <v>6</v>
      </c>
      <c r="Q263" s="5" t="s">
        <v>213</v>
      </c>
      <c r="R263" s="1" t="s">
        <v>7</v>
      </c>
      <c r="S263" s="1" t="s">
        <v>213</v>
      </c>
      <c r="T263" s="1">
        <v>5</v>
      </c>
      <c r="U263" s="14">
        <f t="shared" si="23"/>
        <v>8.8000000000000007</v>
      </c>
      <c r="V263" s="1">
        <v>20</v>
      </c>
      <c r="W263" s="1">
        <v>24</v>
      </c>
      <c r="X263" s="1">
        <f t="shared" si="24"/>
        <v>44</v>
      </c>
      <c r="Y263" s="7">
        <v>5.4</v>
      </c>
      <c r="Z263" s="7">
        <v>6.58</v>
      </c>
      <c r="AA263" s="7">
        <v>11.32</v>
      </c>
      <c r="AB263" s="7">
        <v>8.91</v>
      </c>
      <c r="AC263" s="7">
        <v>6.05</v>
      </c>
      <c r="AD263" s="7">
        <v>5.49</v>
      </c>
      <c r="AE263" s="7">
        <f t="shared" si="25"/>
        <v>5.7500927528750934</v>
      </c>
      <c r="AF263" s="8">
        <f t="shared" si="26"/>
        <v>0.62433775493533916</v>
      </c>
      <c r="AG263" s="8">
        <f>AF263*(1-(3/((4*X263)-9)))*SQRT(1-(2*(U263-1)*0.233)/(X263-2))</f>
        <v>0.58599115844452965</v>
      </c>
      <c r="AH263" s="8">
        <f>((Y263-Z263)/AE263)*(1-(3/((4*X263)-9)))</f>
        <v>-0.20152760051221258</v>
      </c>
      <c r="AI263" s="8">
        <f t="shared" si="27"/>
        <v>0.28117510621771891</v>
      </c>
      <c r="AJ263" s="8">
        <f>((AA263-Y263)/AC263)*(1-(3/((4*X263)-9)))</f>
        <v>0.96093432968773196</v>
      </c>
      <c r="AK263" s="8">
        <f>((AB263-Z263)/AD263)*(1-(3/((4*X263)-9)))</f>
        <v>0.41678391850179419</v>
      </c>
      <c r="AL263" s="8">
        <f>4*(1+(AG263^2)/8)/AM263</f>
        <v>11.148769208258825</v>
      </c>
      <c r="AM263" s="8">
        <f>((1/V263)*((V263-1)/(V263-3))*((((AJ263^2)/2)*(V263/(V263-1)))+1)+(1/W263)*((W263-1)/(W263-3))*((((AK263^2)/2)*(W263/(W263-1)))+1))*(1+(U263-1)*0.233)</f>
        <v>0.37418415799631582</v>
      </c>
      <c r="AN263" s="1" t="s">
        <v>468</v>
      </c>
    </row>
    <row r="264" spans="1:40" ht="12.75" customHeight="1" x14ac:dyDescent="0.2">
      <c r="A264" s="1">
        <v>263</v>
      </c>
      <c r="B264" s="1">
        <v>40</v>
      </c>
      <c r="C264" s="5" t="s">
        <v>207</v>
      </c>
      <c r="D264" s="1" t="s">
        <v>26</v>
      </c>
      <c r="E264" s="1" t="s">
        <v>480</v>
      </c>
      <c r="F264" s="5" t="s">
        <v>184</v>
      </c>
      <c r="G264" s="1" t="s">
        <v>213</v>
      </c>
      <c r="H264" s="1" t="s">
        <v>30</v>
      </c>
      <c r="I264" s="1" t="s">
        <v>63</v>
      </c>
      <c r="J264" s="5" t="s">
        <v>208</v>
      </c>
      <c r="K264" s="5" t="s">
        <v>494</v>
      </c>
      <c r="L264" s="1" t="s">
        <v>23</v>
      </c>
      <c r="M264" s="5" t="s">
        <v>314</v>
      </c>
      <c r="N264" s="5" t="s">
        <v>368</v>
      </c>
      <c r="O264" s="5" t="s">
        <v>146</v>
      </c>
      <c r="P264" s="5">
        <v>6</v>
      </c>
      <c r="Q264" s="5" t="s">
        <v>213</v>
      </c>
      <c r="R264" s="1" t="s">
        <v>7</v>
      </c>
      <c r="S264" s="1" t="s">
        <v>213</v>
      </c>
      <c r="T264" s="1">
        <v>5</v>
      </c>
      <c r="U264" s="14">
        <f t="shared" si="23"/>
        <v>8.8000000000000007</v>
      </c>
      <c r="V264" s="1">
        <v>20</v>
      </c>
      <c r="W264" s="1">
        <v>24</v>
      </c>
      <c r="X264" s="1">
        <f t="shared" si="24"/>
        <v>44</v>
      </c>
      <c r="Y264" s="7">
        <v>103.63</v>
      </c>
      <c r="Z264" s="7">
        <v>97.08</v>
      </c>
      <c r="AA264" s="7">
        <v>100.66</v>
      </c>
      <c r="AB264" s="7">
        <v>100.11</v>
      </c>
      <c r="AC264" s="7">
        <v>16.59</v>
      </c>
      <c r="AD264" s="7">
        <v>15.03</v>
      </c>
      <c r="AE264" s="7">
        <f t="shared" si="25"/>
        <v>15.754859114390255</v>
      </c>
      <c r="AF264" s="8">
        <f t="shared" si="26"/>
        <v>-0.38083488760110135</v>
      </c>
      <c r="AG264" s="8">
        <f>AF264*(1-(3/((4*X264)-9)))*SQRT(1-(2*(U264-1)*0.233)/(X264-2))</f>
        <v>-0.35744414813512959</v>
      </c>
      <c r="AH264" s="8">
        <f>((Y264-Z264)/AE264)*(1-(3/((4*X264)-9)))</f>
        <v>0.40827628369371544</v>
      </c>
      <c r="AI264" s="8">
        <f t="shared" si="27"/>
        <v>-0.17593434963753771</v>
      </c>
      <c r="AJ264" s="8">
        <f>((AA264-Y264)/AC264)*(1-(3/((4*X264)-9)))</f>
        <v>-0.17580751697328661</v>
      </c>
      <c r="AK264" s="8">
        <f>((AB264-Z264)/AD264)*(1-(3/((4*X264)-9)))</f>
        <v>0.19797530687128745</v>
      </c>
      <c r="AL264" s="8">
        <f>4*(1+(AG264^2)/8)/AM264</f>
        <v>13.955395522456675</v>
      </c>
      <c r="AM264" s="8">
        <f>((1/V264)*((V264-1)/(V264-3))*((((AJ264^2)/2)*(V264/(V264-1)))+1)+(1/W264)*((W264-1)/(W264-3))*((((AK264^2)/2)*(W264/(W264-1)))+1))*(1+(U264-1)*0.233)</f>
        <v>0.29120515810379755</v>
      </c>
      <c r="AN264" s="1" t="s">
        <v>468</v>
      </c>
    </row>
    <row r="265" spans="1:40" x14ac:dyDescent="0.2">
      <c r="A265" s="1">
        <v>264</v>
      </c>
      <c r="B265" s="1">
        <v>40</v>
      </c>
      <c r="C265" s="5" t="s">
        <v>207</v>
      </c>
      <c r="D265" s="1" t="s">
        <v>28</v>
      </c>
      <c r="E265" s="1" t="s">
        <v>480</v>
      </c>
      <c r="F265" s="5" t="s">
        <v>181</v>
      </c>
      <c r="G265" s="1" t="s">
        <v>213</v>
      </c>
      <c r="H265" s="1" t="s">
        <v>30</v>
      </c>
      <c r="I265" s="1" t="s">
        <v>63</v>
      </c>
      <c r="J265" s="5" t="s">
        <v>208</v>
      </c>
      <c r="K265" s="5" t="s">
        <v>494</v>
      </c>
      <c r="L265" s="1" t="s">
        <v>23</v>
      </c>
      <c r="M265" s="1" t="s">
        <v>31</v>
      </c>
      <c r="N265" s="5" t="s">
        <v>368</v>
      </c>
      <c r="O265" s="5" t="s">
        <v>146</v>
      </c>
      <c r="P265" s="5">
        <v>6</v>
      </c>
      <c r="Q265" s="5" t="s">
        <v>213</v>
      </c>
      <c r="R265" s="5" t="s">
        <v>213</v>
      </c>
      <c r="S265" s="5" t="s">
        <v>213</v>
      </c>
      <c r="T265" s="5">
        <v>5</v>
      </c>
      <c r="U265" s="14">
        <f t="shared" si="23"/>
        <v>10</v>
      </c>
      <c r="V265" s="1">
        <v>26</v>
      </c>
      <c r="W265" s="1">
        <v>24</v>
      </c>
      <c r="X265" s="1">
        <f t="shared" si="24"/>
        <v>50</v>
      </c>
      <c r="Y265" s="7">
        <v>84.31</v>
      </c>
      <c r="Z265" s="7">
        <v>84.88</v>
      </c>
      <c r="AA265" s="7">
        <v>91.17</v>
      </c>
      <c r="AB265" s="7">
        <v>88.07</v>
      </c>
      <c r="AC265" s="7">
        <v>7.1</v>
      </c>
      <c r="AD265" s="7">
        <v>10.44</v>
      </c>
      <c r="AE265" s="7">
        <f t="shared" si="25"/>
        <v>8.8589676787610721</v>
      </c>
      <c r="AF265" s="8">
        <f t="shared" si="26"/>
        <v>0.41426948749329356</v>
      </c>
      <c r="AG265" s="8">
        <f>AF265*(1-(3/((4*X265)-9)))*SQRT(1-(2*(U265-1)*0.233)/(X265-2))</f>
        <v>0.38954139015822076</v>
      </c>
      <c r="AH265" s="8">
        <f>((Y265-Z265)/AE265)*(1-(3/((4*X265)-9)))</f>
        <v>-6.3330981753542653E-2</v>
      </c>
      <c r="AI265" s="8">
        <f t="shared" si="27"/>
        <v>0.19117821624234274</v>
      </c>
      <c r="AJ265" s="8">
        <f>((AA265-Y265)/AC265)*(1-(3/((4*X265)-9)))</f>
        <v>0.95102131111274979</v>
      </c>
      <c r="AK265" s="8">
        <f>((AB265-Z265)/AD265)*(1-(3/((4*X265)-9)))</f>
        <v>0.30075625363583458</v>
      </c>
      <c r="AL265" s="8">
        <f>4*(1+(AG265^2)/8)/AM265</f>
        <v>12.045710303562704</v>
      </c>
      <c r="AM265" s="8">
        <f>((1/V265)*((V265-1)/(V265-3))*((((AJ265^2)/2)*(V265/(V265-1)))+1)+(1/W265)*((W265-1)/(W265-3))*((((AK265^2)/2)*(W265/(W265-1)))+1))*(1+(U265-1)*0.233)</f>
        <v>0.33836703229677523</v>
      </c>
      <c r="AN265" s="1" t="s">
        <v>469</v>
      </c>
    </row>
    <row r="266" spans="1:40" x14ac:dyDescent="0.2">
      <c r="A266" s="1">
        <v>265</v>
      </c>
      <c r="B266" s="1">
        <v>40</v>
      </c>
      <c r="C266" s="5" t="s">
        <v>207</v>
      </c>
      <c r="D266" s="1" t="s">
        <v>34</v>
      </c>
      <c r="E266" s="1" t="s">
        <v>480</v>
      </c>
      <c r="F266" s="5" t="s">
        <v>177</v>
      </c>
      <c r="G266" s="1" t="s">
        <v>213</v>
      </c>
      <c r="H266" s="1" t="s">
        <v>30</v>
      </c>
      <c r="I266" s="1" t="s">
        <v>63</v>
      </c>
      <c r="J266" s="5" t="s">
        <v>208</v>
      </c>
      <c r="K266" s="5" t="s">
        <v>494</v>
      </c>
      <c r="L266" s="1" t="s">
        <v>23</v>
      </c>
      <c r="M266" s="1" t="s">
        <v>31</v>
      </c>
      <c r="N266" s="5" t="s">
        <v>368</v>
      </c>
      <c r="O266" s="5" t="s">
        <v>146</v>
      </c>
      <c r="P266" s="5">
        <v>6</v>
      </c>
      <c r="Q266" s="5" t="s">
        <v>213</v>
      </c>
      <c r="R266" s="5" t="s">
        <v>213</v>
      </c>
      <c r="S266" s="5" t="s">
        <v>213</v>
      </c>
      <c r="T266" s="5">
        <v>5</v>
      </c>
      <c r="U266" s="14">
        <f t="shared" si="23"/>
        <v>10</v>
      </c>
      <c r="V266" s="1">
        <v>26</v>
      </c>
      <c r="W266" s="1">
        <v>24</v>
      </c>
      <c r="X266" s="1">
        <f t="shared" si="24"/>
        <v>50</v>
      </c>
      <c r="Y266" s="7">
        <v>83.12</v>
      </c>
      <c r="Z266" s="7">
        <v>83.54</v>
      </c>
      <c r="AA266" s="7">
        <v>79.52</v>
      </c>
      <c r="AB266" s="7">
        <v>83.21</v>
      </c>
      <c r="AC266" s="7">
        <v>10.81</v>
      </c>
      <c r="AD266" s="7">
        <v>17.14</v>
      </c>
      <c r="AE266" s="7">
        <f t="shared" si="25"/>
        <v>14.199716326391876</v>
      </c>
      <c r="AF266" s="8">
        <f t="shared" si="26"/>
        <v>-0.23028629057344679</v>
      </c>
      <c r="AG266" s="8">
        <f>AF266*(1-(3/((4*X266)-9)))*SQRT(1-(2*(U266-1)*0.233)/(X266-2))</f>
        <v>-0.21654030642508434</v>
      </c>
      <c r="AH266" s="8">
        <f>((Y266-Z266)/AE266)*(1-(3/((4*X266)-9)))</f>
        <v>-2.9113478879356124E-2</v>
      </c>
      <c r="AI266" s="8">
        <f t="shared" si="27"/>
        <v>-0.10764108406996584</v>
      </c>
      <c r="AJ266" s="8">
        <f>((AA266-Y266)/AC266)*(1-(3/((4*X266)-9)))</f>
        <v>-0.32779421807420972</v>
      </c>
      <c r="AK266" s="8">
        <f>((AB266-Z266)/AD266)*(1-(3/((4*X266)-9)))</f>
        <v>-1.8950802446132665E-2</v>
      </c>
      <c r="AL266" s="8">
        <f>4*(1+(AG266^2)/8)/AM266</f>
        <v>14.469429702478202</v>
      </c>
      <c r="AM266" s="8">
        <f>((1/V266)*((V266-1)/(V266-3))*((((AJ266^2)/2)*(V266/(V266-1)))+1)+(1/W266)*((W266-1)/(W266-3))*((((AK266^2)/2)*(W266/(W266-1)))+1))*(1+(U266-1)*0.233)</f>
        <v>0.27806519917396838</v>
      </c>
      <c r="AN266" s="1" t="s">
        <v>469</v>
      </c>
    </row>
    <row r="267" spans="1:40" x14ac:dyDescent="0.2">
      <c r="A267" s="1">
        <v>266</v>
      </c>
      <c r="B267" s="1">
        <v>40</v>
      </c>
      <c r="C267" s="5" t="s">
        <v>207</v>
      </c>
      <c r="D267" s="1" t="s">
        <v>28</v>
      </c>
      <c r="E267" s="1" t="s">
        <v>480</v>
      </c>
      <c r="F267" s="5" t="s">
        <v>184</v>
      </c>
      <c r="G267" s="1" t="s">
        <v>213</v>
      </c>
      <c r="H267" s="1" t="s">
        <v>30</v>
      </c>
      <c r="I267" s="1" t="s">
        <v>63</v>
      </c>
      <c r="J267" s="5" t="s">
        <v>208</v>
      </c>
      <c r="K267" s="5" t="s">
        <v>494</v>
      </c>
      <c r="L267" s="1" t="s">
        <v>23</v>
      </c>
      <c r="M267" s="1" t="s">
        <v>31</v>
      </c>
      <c r="N267" s="5" t="s">
        <v>368</v>
      </c>
      <c r="O267" s="5" t="s">
        <v>146</v>
      </c>
      <c r="P267" s="5">
        <v>6</v>
      </c>
      <c r="Q267" s="5" t="s">
        <v>213</v>
      </c>
      <c r="R267" s="5" t="s">
        <v>213</v>
      </c>
      <c r="S267" s="5" t="s">
        <v>213</v>
      </c>
      <c r="T267" s="5">
        <v>5</v>
      </c>
      <c r="U267" s="14">
        <f t="shared" si="23"/>
        <v>10</v>
      </c>
      <c r="V267" s="1">
        <v>26</v>
      </c>
      <c r="W267" s="1">
        <v>24</v>
      </c>
      <c r="X267" s="1">
        <f t="shared" si="24"/>
        <v>50</v>
      </c>
      <c r="Y267" s="7">
        <v>97.79</v>
      </c>
      <c r="Z267" s="7">
        <v>97.08</v>
      </c>
      <c r="AA267" s="7">
        <v>102.28</v>
      </c>
      <c r="AB267" s="7">
        <v>104.23</v>
      </c>
      <c r="AC267" s="7">
        <v>19.739999999999998</v>
      </c>
      <c r="AD267" s="7">
        <v>15.03</v>
      </c>
      <c r="AE267" s="7">
        <f t="shared" si="25"/>
        <v>17.640749877768801</v>
      </c>
      <c r="AF267" s="8">
        <f t="shared" si="26"/>
        <v>-0.15078724081634376</v>
      </c>
      <c r="AG267" s="8">
        <f>AF267*(1-(3/((4*X267)-9)))*SQRT(1-(2*(U267-1)*0.233)/(X267-2))</f>
        <v>-0.14178662242575091</v>
      </c>
      <c r="AH267" s="8">
        <f>((Y267-Z267)/AE267)*(1-(3/((4*X267)-9)))</f>
        <v>3.9615558997295026E-2</v>
      </c>
      <c r="AI267" s="8">
        <f t="shared" si="27"/>
        <v>-7.0715829946230505E-2</v>
      </c>
      <c r="AJ267" s="8">
        <f>((AA267-Y267)/AC267)*(1-(3/((4*X267)-9)))</f>
        <v>0.22388431812515558</v>
      </c>
      <c r="AK267" s="8">
        <f>((AB267-Z267)/AD267)*(1-(3/((4*X267)-9)))</f>
        <v>0.4682432691336354</v>
      </c>
      <c r="AL267" s="8">
        <f>4*(1+(AG267^2)/8)/AM267</f>
        <v>13.811264108209938</v>
      </c>
      <c r="AM267" s="8">
        <f>((1/V267)*((V267-1)/(V267-3))*((((AJ267^2)/2)*(V267/(V267-1)))+1)+(1/W267)*((W267-1)/(W267-3))*((((AK267^2)/2)*(W267/(W267-1)))+1))*(1+(U267-1)*0.233)</f>
        <v>0.29034646587966734</v>
      </c>
      <c r="AN267" s="1" t="s">
        <v>469</v>
      </c>
    </row>
    <row r="268" spans="1:40" x14ac:dyDescent="0.2">
      <c r="A268" s="1">
        <v>267</v>
      </c>
      <c r="B268" s="1">
        <v>40</v>
      </c>
      <c r="C268" s="5" t="s">
        <v>207</v>
      </c>
      <c r="D268" s="1" t="s">
        <v>26</v>
      </c>
      <c r="E268" s="1" t="s">
        <v>480</v>
      </c>
      <c r="F268" s="5" t="s">
        <v>181</v>
      </c>
      <c r="G268" s="1" t="s">
        <v>213</v>
      </c>
      <c r="H268" s="1" t="s">
        <v>30</v>
      </c>
      <c r="I268" s="1" t="s">
        <v>63</v>
      </c>
      <c r="J268" s="5" t="s">
        <v>208</v>
      </c>
      <c r="K268" s="5" t="s">
        <v>494</v>
      </c>
      <c r="L268" s="1" t="s">
        <v>23</v>
      </c>
      <c r="M268" s="5" t="s">
        <v>314</v>
      </c>
      <c r="N268" s="5" t="s">
        <v>368</v>
      </c>
      <c r="O268" s="5" t="s">
        <v>146</v>
      </c>
      <c r="P268" s="5">
        <v>6</v>
      </c>
      <c r="Q268" s="5" t="s">
        <v>213</v>
      </c>
      <c r="R268" s="5" t="s">
        <v>213</v>
      </c>
      <c r="S268" s="5" t="s">
        <v>213</v>
      </c>
      <c r="T268" s="5">
        <v>5</v>
      </c>
      <c r="U268" s="14">
        <f t="shared" si="23"/>
        <v>8.8000000000000007</v>
      </c>
      <c r="V268" s="1">
        <v>20</v>
      </c>
      <c r="W268" s="1">
        <v>24</v>
      </c>
      <c r="X268" s="1">
        <f t="shared" si="24"/>
        <v>44</v>
      </c>
      <c r="Y268" s="7">
        <v>85.5</v>
      </c>
      <c r="Z268" s="7">
        <v>84.88</v>
      </c>
      <c r="AA268" s="7">
        <v>91.14</v>
      </c>
      <c r="AB268" s="7">
        <v>88.07</v>
      </c>
      <c r="AC268" s="7">
        <v>6.63</v>
      </c>
      <c r="AD268" s="7">
        <v>10.44</v>
      </c>
      <c r="AE268" s="7">
        <f t="shared" si="25"/>
        <v>8.9203271080317279</v>
      </c>
      <c r="AF268" s="8">
        <f t="shared" si="26"/>
        <v>0.2746536052241918</v>
      </c>
      <c r="AG268" s="8">
        <f>AF268*(1-(3/((4*X268)-9)))*SQRT(1-(2*(U268-1)*0.233)/(X268-2))</f>
        <v>0.25778448127481773</v>
      </c>
      <c r="AH268" s="8">
        <f>((Y268-Z268)/AE268)*(1-(3/((4*X268)-9)))</f>
        <v>6.8255599606980313E-2</v>
      </c>
      <c r="AI268" s="8">
        <f t="shared" si="27"/>
        <v>0.12783474196996672</v>
      </c>
      <c r="AJ268" s="8">
        <f>((AA268-Y268)/AC268)*(1-(3/((4*X268)-9)))</f>
        <v>0.83539707914487771</v>
      </c>
      <c r="AK268" s="8">
        <f>((AB268-Z268)/AD268)*(1-(3/((4*X268)-9)))</f>
        <v>0.30006653359946756</v>
      </c>
      <c r="AL268" s="8">
        <f>4*(1+(AG268^2)/8)/AM268</f>
        <v>11.527290358113101</v>
      </c>
      <c r="AM268" s="8">
        <f>((1/V268)*((V268-1)/(V268-3))*((((AJ268^2)/2)*(V268/(V268-1)))+1)+(1/W268)*((W268-1)/(W268-3))*((((AK268^2)/2)*(W268/(W268-1)))+1))*(1+(U268-1)*0.233)</f>
        <v>0.349885037514858</v>
      </c>
      <c r="AN268" s="1" t="s">
        <v>470</v>
      </c>
    </row>
    <row r="269" spans="1:40" x14ac:dyDescent="0.2">
      <c r="A269" s="1">
        <v>268</v>
      </c>
      <c r="B269" s="1">
        <v>40</v>
      </c>
      <c r="C269" s="5" t="s">
        <v>207</v>
      </c>
      <c r="D269" s="1" t="s">
        <v>34</v>
      </c>
      <c r="E269" s="1" t="s">
        <v>480</v>
      </c>
      <c r="F269" s="5" t="s">
        <v>177</v>
      </c>
      <c r="G269" s="1" t="s">
        <v>213</v>
      </c>
      <c r="H269" s="1" t="s">
        <v>30</v>
      </c>
      <c r="I269" s="1" t="s">
        <v>63</v>
      </c>
      <c r="J269" s="5" t="s">
        <v>208</v>
      </c>
      <c r="K269" s="5" t="s">
        <v>494</v>
      </c>
      <c r="L269" s="1" t="s">
        <v>23</v>
      </c>
      <c r="M269" s="5" t="s">
        <v>314</v>
      </c>
      <c r="N269" s="5" t="s">
        <v>368</v>
      </c>
      <c r="O269" s="5" t="s">
        <v>146</v>
      </c>
      <c r="P269" s="5">
        <v>6</v>
      </c>
      <c r="Q269" s="5" t="s">
        <v>213</v>
      </c>
      <c r="R269" s="5" t="s">
        <v>213</v>
      </c>
      <c r="S269" s="5" t="s">
        <v>213</v>
      </c>
      <c r="T269" s="5">
        <v>5</v>
      </c>
      <c r="U269" s="14">
        <f t="shared" si="23"/>
        <v>8.8000000000000007</v>
      </c>
      <c r="V269" s="1">
        <v>20</v>
      </c>
      <c r="W269" s="1">
        <v>24</v>
      </c>
      <c r="X269" s="1">
        <f t="shared" si="24"/>
        <v>44</v>
      </c>
      <c r="Y269" s="7">
        <v>80.650000000000006</v>
      </c>
      <c r="Z269" s="7">
        <v>83.54</v>
      </c>
      <c r="AA269" s="7">
        <v>83.31</v>
      </c>
      <c r="AB269" s="7">
        <v>83.21</v>
      </c>
      <c r="AC269" s="7">
        <v>13.08</v>
      </c>
      <c r="AD269" s="7">
        <v>17.14</v>
      </c>
      <c r="AE269" s="7">
        <f t="shared" si="25"/>
        <v>15.436176124070798</v>
      </c>
      <c r="AF269" s="8">
        <f t="shared" si="26"/>
        <v>0.19370082175581527</v>
      </c>
      <c r="AG269" s="8">
        <f>AF269*(1-(3/((4*X269)-9)))*SQRT(1-(2*(U269-1)*0.233)/(X269-2))</f>
        <v>0.18180378815005852</v>
      </c>
      <c r="AH269" s="8">
        <f>((Y269-Z269)/AE269)*(1-(3/((4*X269)-9)))</f>
        <v>-0.18385925435961378</v>
      </c>
      <c r="AI269" s="8">
        <f t="shared" si="27"/>
        <v>9.0528637505631157E-2</v>
      </c>
      <c r="AJ269" s="8">
        <f>((AA269-Y269)/AC269)*(1-(3/((4*X269)-9)))</f>
        <v>0.19971067040231438</v>
      </c>
      <c r="AK269" s="8">
        <f>((AB269-Z269)/AD269)*(1-(3/((4*X269)-9)))</f>
        <v>-1.8907342840573944E-2</v>
      </c>
      <c r="AL269" s="8">
        <f>4*(1+(AG269^2)/8)/AM269</f>
        <v>13.881503496034194</v>
      </c>
      <c r="AM269" s="8">
        <f>((1/V269)*((V269-1)/(V269-3))*((((AJ269^2)/2)*(V269/(V269-1)))+1)+(1/W269)*((W269-1)/(W269-3))*((((AK269^2)/2)*(W269/(W269-1)))+1))*(1+(U269-1)*0.233)</f>
        <v>0.28934375227008641</v>
      </c>
      <c r="AN269" s="1" t="s">
        <v>470</v>
      </c>
    </row>
    <row r="270" spans="1:40" x14ac:dyDescent="0.2">
      <c r="A270" s="1">
        <v>269</v>
      </c>
      <c r="B270" s="1">
        <v>40</v>
      </c>
      <c r="C270" s="5" t="s">
        <v>207</v>
      </c>
      <c r="D270" s="1" t="s">
        <v>26</v>
      </c>
      <c r="E270" s="1" t="s">
        <v>480</v>
      </c>
      <c r="F270" s="5" t="s">
        <v>184</v>
      </c>
      <c r="G270" s="1" t="s">
        <v>213</v>
      </c>
      <c r="H270" s="1" t="s">
        <v>30</v>
      </c>
      <c r="I270" s="1" t="s">
        <v>63</v>
      </c>
      <c r="J270" s="5" t="s">
        <v>208</v>
      </c>
      <c r="K270" s="5" t="s">
        <v>494</v>
      </c>
      <c r="L270" s="1" t="s">
        <v>23</v>
      </c>
      <c r="M270" s="5" t="s">
        <v>314</v>
      </c>
      <c r="N270" s="5" t="s">
        <v>368</v>
      </c>
      <c r="O270" s="5" t="s">
        <v>146</v>
      </c>
      <c r="P270" s="5">
        <v>6</v>
      </c>
      <c r="Q270" s="5" t="s">
        <v>213</v>
      </c>
      <c r="R270" s="5" t="s">
        <v>213</v>
      </c>
      <c r="S270" s="5" t="s">
        <v>213</v>
      </c>
      <c r="T270" s="5">
        <v>5</v>
      </c>
      <c r="U270" s="14">
        <f t="shared" si="23"/>
        <v>8.8000000000000007</v>
      </c>
      <c r="V270" s="1">
        <v>20</v>
      </c>
      <c r="W270" s="1">
        <v>24</v>
      </c>
      <c r="X270" s="1">
        <f t="shared" si="24"/>
        <v>44</v>
      </c>
      <c r="Y270" s="7">
        <v>103.63</v>
      </c>
      <c r="Z270" s="7">
        <v>97.08</v>
      </c>
      <c r="AA270" s="7">
        <v>109.22</v>
      </c>
      <c r="AB270" s="7">
        <v>104.23</v>
      </c>
      <c r="AC270" s="7">
        <v>16.59</v>
      </c>
      <c r="AD270" s="7">
        <v>15.03</v>
      </c>
      <c r="AE270" s="7">
        <f t="shared" si="25"/>
        <v>15.754859114390255</v>
      </c>
      <c r="AF270" s="8">
        <f t="shared" si="26"/>
        <v>-9.9017070776286492E-2</v>
      </c>
      <c r="AG270" s="8">
        <f>AF270*(1-(3/((4*X270)-9)))*SQRT(1-(2*(U270-1)*0.233)/(X270-2))</f>
        <v>-9.2935478515133826E-2</v>
      </c>
      <c r="AH270" s="8">
        <f>((Y270-Z270)/AE270)*(1-(3/((4*X270)-9)))</f>
        <v>0.40827628369371544</v>
      </c>
      <c r="AI270" s="8">
        <f t="shared" si="27"/>
        <v>-4.6417652603832134E-2</v>
      </c>
      <c r="AJ270" s="8">
        <f>((AA270-Y270)/AC270)*(1-(3/((4*X270)-9)))</f>
        <v>0.33089697639079907</v>
      </c>
      <c r="AK270" s="8">
        <f>((AB270-Z270)/AD270)*(1-(3/((4*X270)-9)))</f>
        <v>0.46716945350815375</v>
      </c>
      <c r="AL270" s="8">
        <f>4*(1+(AG270^2)/8)/AM270</f>
        <v>12.928496307326849</v>
      </c>
      <c r="AM270" s="8">
        <f>((1/V270)*((V270-1)/(V270-3))*((((AJ270^2)/2)*(V270/(V270-1)))+1)+(1/W270)*((W270-1)/(W270-3))*((((AK270^2)/2)*(W270/(W270-1)))+1))*(1+(U270-1)*0.233)</f>
        <v>0.30972809260997258</v>
      </c>
      <c r="AN270" s="1" t="s">
        <v>470</v>
      </c>
    </row>
    <row r="271" spans="1:40" x14ac:dyDescent="0.2">
      <c r="A271" s="1">
        <v>270</v>
      </c>
      <c r="B271" s="1">
        <v>41</v>
      </c>
      <c r="C271" s="5" t="s">
        <v>376</v>
      </c>
      <c r="D271" s="1" t="s">
        <v>28</v>
      </c>
      <c r="E271" s="1" t="s">
        <v>480</v>
      </c>
      <c r="F271" s="5" t="s">
        <v>181</v>
      </c>
      <c r="G271" s="1" t="s">
        <v>213</v>
      </c>
      <c r="H271" s="1" t="s">
        <v>30</v>
      </c>
      <c r="I271" s="1" t="s">
        <v>217</v>
      </c>
      <c r="J271" s="5" t="s">
        <v>210</v>
      </c>
      <c r="K271" s="5" t="s">
        <v>494</v>
      </c>
      <c r="L271" s="1" t="s">
        <v>313</v>
      </c>
      <c r="M271" s="1" t="s">
        <v>27</v>
      </c>
      <c r="N271" s="5" t="s">
        <v>131</v>
      </c>
      <c r="O271" s="5" t="s">
        <v>146</v>
      </c>
      <c r="P271" s="5">
        <v>6</v>
      </c>
      <c r="Q271" s="5" t="s">
        <v>213</v>
      </c>
      <c r="R271" s="1" t="s">
        <v>7</v>
      </c>
      <c r="S271" s="1" t="s">
        <v>7</v>
      </c>
      <c r="T271" s="1">
        <v>1</v>
      </c>
      <c r="U271" s="14">
        <v>1</v>
      </c>
      <c r="V271" s="1">
        <v>78</v>
      </c>
      <c r="W271" s="1">
        <v>36</v>
      </c>
      <c r="X271" s="1">
        <f t="shared" si="24"/>
        <v>114</v>
      </c>
      <c r="Y271" s="7">
        <v>114.39</v>
      </c>
      <c r="Z271" s="7">
        <v>102.97</v>
      </c>
      <c r="AA271" s="7">
        <v>117.36</v>
      </c>
      <c r="AB271" s="7">
        <v>114.03</v>
      </c>
      <c r="AC271" s="7">
        <v>24.44</v>
      </c>
      <c r="AD271" s="7">
        <v>24.94</v>
      </c>
      <c r="AE271" s="7">
        <f t="shared" si="25"/>
        <v>24.597341827929295</v>
      </c>
      <c r="AF271" s="8">
        <f t="shared" si="26"/>
        <v>-0.32889732787362141</v>
      </c>
      <c r="AG271" s="8">
        <f>AF271*(1-(3/((4*X271)-9)))*SQRT(1-(2*(U271-1)*0.233)/(X271-2))</f>
        <v>-0.32668996325701993</v>
      </c>
      <c r="AH271" s="8">
        <f>((Y271-Z271)/AE271)*(1-(3/((4*X271)-9)))</f>
        <v>0.46116185171757312</v>
      </c>
      <c r="AI271" s="8">
        <f t="shared" si="27"/>
        <v>-0.16120849020020384</v>
      </c>
      <c r="AJ271" s="8">
        <f>((AA271-Y271)/AC271)*(1-(3/((4*X271)-9)))</f>
        <v>0.12070651039664314</v>
      </c>
      <c r="AK271" s="8">
        <f>((AB271-Z271)/AD271)*(1-(3/((4*X271)-9)))</f>
        <v>0.44048804378831352</v>
      </c>
      <c r="AL271" s="8">
        <f>4*(1+(AG271^2)/8)/AM271</f>
        <v>88.771472072067468</v>
      </c>
      <c r="AM271" s="8">
        <f>((1/V271)*((V271-1)/(V271-3))*((((AJ271^2)/2)*(V271/(V271-1)))+1)+(1/W271)*((W271-1)/(W271-3))*((((AK271^2)/2)*(W271/(W271-1)))+1))*(1+(U271-1)*0.233)</f>
        <v>4.566065056075435E-2</v>
      </c>
      <c r="AN271" s="1" t="s">
        <v>282</v>
      </c>
    </row>
    <row r="272" spans="1:40" x14ac:dyDescent="0.2">
      <c r="A272" s="1">
        <v>271</v>
      </c>
      <c r="B272" s="1">
        <v>41</v>
      </c>
      <c r="C272" s="5" t="s">
        <v>376</v>
      </c>
      <c r="D272" s="1" t="s">
        <v>34</v>
      </c>
      <c r="E272" s="1" t="s">
        <v>480</v>
      </c>
      <c r="F272" s="5" t="s">
        <v>177</v>
      </c>
      <c r="G272" s="1" t="s">
        <v>213</v>
      </c>
      <c r="H272" s="1" t="s">
        <v>30</v>
      </c>
      <c r="I272" s="1" t="s">
        <v>217</v>
      </c>
      <c r="J272" s="5" t="s">
        <v>210</v>
      </c>
      <c r="K272" s="5" t="s">
        <v>494</v>
      </c>
      <c r="L272" s="1" t="s">
        <v>313</v>
      </c>
      <c r="M272" s="1" t="s">
        <v>27</v>
      </c>
      <c r="N272" s="5" t="s">
        <v>131</v>
      </c>
      <c r="O272" s="5" t="s">
        <v>218</v>
      </c>
      <c r="P272" s="5">
        <v>6</v>
      </c>
      <c r="Q272" s="5" t="s">
        <v>213</v>
      </c>
      <c r="R272" s="1" t="s">
        <v>7</v>
      </c>
      <c r="S272" s="1" t="s">
        <v>7</v>
      </c>
      <c r="T272" s="1">
        <v>1</v>
      </c>
      <c r="U272" s="14">
        <v>1</v>
      </c>
      <c r="V272" s="1">
        <v>79</v>
      </c>
      <c r="W272" s="1">
        <v>36</v>
      </c>
      <c r="X272" s="1">
        <f t="shared" si="24"/>
        <v>115</v>
      </c>
      <c r="Y272" s="7">
        <v>106.42</v>
      </c>
      <c r="Z272" s="7">
        <v>102.55</v>
      </c>
      <c r="AA272" s="7">
        <v>115</v>
      </c>
      <c r="AB272" s="7">
        <v>111.11</v>
      </c>
      <c r="AC272" s="7">
        <v>17.350000000000001</v>
      </c>
      <c r="AD272" s="7">
        <v>15.1</v>
      </c>
      <c r="AE272" s="7">
        <f t="shared" si="25"/>
        <v>16.685562886805993</v>
      </c>
      <c r="AF272" s="8">
        <f t="shared" si="26"/>
        <v>1.1986410129328569E-3</v>
      </c>
      <c r="AG272" s="8">
        <f>AF272*(1-(3/((4*X272)-9)))*SQRT(1-(2*(U272-1)*0.233)/(X272-2))</f>
        <v>1.190667791117339E-3</v>
      </c>
      <c r="AH272" s="8">
        <f>((Y272-Z272)/AE272)*(1-(3/((4*X272)-9)))</f>
        <v>0.23039421758125123</v>
      </c>
      <c r="AI272" s="8">
        <f t="shared" si="27"/>
        <v>5.9533379005884948E-4</v>
      </c>
      <c r="AJ272" s="8">
        <f>((AA272-Y272)/AC272)*(1-(3/((4*X272)-9)))</f>
        <v>0.49123497575033376</v>
      </c>
      <c r="AK272" s="8">
        <f>((AB272-Z272)/AD272)*(1-(3/((4*X272)-9)))</f>
        <v>0.56311654748094764</v>
      </c>
      <c r="AL272" s="8">
        <f>4*(1+(AG272^2)/8)/AM272</f>
        <v>81.892139609992711</v>
      </c>
      <c r="AM272" s="8">
        <f>((1/V272)*((V272-1)/(V272-3))*((((AJ272^2)/2)*(V272/(V272-1)))+1)+(1/W272)*((W272-1)/(W272-3))*((((AK272^2)/2)*(W272/(W272-1)))+1))*(1+(U272-1)*0.233)</f>
        <v>4.8844745391861802E-2</v>
      </c>
      <c r="AN272" s="1" t="s">
        <v>282</v>
      </c>
    </row>
    <row r="273" spans="1:40" x14ac:dyDescent="0.2">
      <c r="A273" s="1">
        <v>272</v>
      </c>
      <c r="B273" s="1">
        <v>42</v>
      </c>
      <c r="C273" s="1" t="s">
        <v>219</v>
      </c>
      <c r="D273" s="1" t="s">
        <v>34</v>
      </c>
      <c r="E273" s="1" t="s">
        <v>480</v>
      </c>
      <c r="F273" s="1" t="s">
        <v>220</v>
      </c>
      <c r="G273" s="1" t="s">
        <v>7</v>
      </c>
      <c r="H273" s="1" t="s">
        <v>30</v>
      </c>
      <c r="I273" s="1" t="s">
        <v>217</v>
      </c>
      <c r="J273" s="3" t="s">
        <v>491</v>
      </c>
      <c r="K273" s="5" t="s">
        <v>494</v>
      </c>
      <c r="L273" s="1" t="s">
        <v>23</v>
      </c>
      <c r="M273" s="1" t="s">
        <v>31</v>
      </c>
      <c r="N273" s="5" t="s">
        <v>131</v>
      </c>
      <c r="O273" s="3" t="s">
        <v>222</v>
      </c>
      <c r="P273" s="3">
        <v>8</v>
      </c>
      <c r="Q273" s="3" t="s">
        <v>213</v>
      </c>
      <c r="R273" s="3" t="s">
        <v>7</v>
      </c>
      <c r="S273" s="3" t="s">
        <v>213</v>
      </c>
      <c r="T273" s="4">
        <v>4</v>
      </c>
      <c r="U273" s="14">
        <f t="shared" ref="U273:U296" si="28">X273/T273</f>
        <v>10</v>
      </c>
      <c r="V273" s="1">
        <v>23</v>
      </c>
      <c r="W273" s="1">
        <v>17</v>
      </c>
      <c r="X273" s="1">
        <f t="shared" si="24"/>
        <v>40</v>
      </c>
      <c r="Y273" s="7">
        <v>16</v>
      </c>
      <c r="Z273" s="7">
        <v>15</v>
      </c>
      <c r="AA273" s="7">
        <v>19.04</v>
      </c>
      <c r="AB273" s="7">
        <v>16.41</v>
      </c>
      <c r="AC273" s="7">
        <v>2.82</v>
      </c>
      <c r="AD273" s="7">
        <v>4.12</v>
      </c>
      <c r="AE273" s="7">
        <f t="shared" si="25"/>
        <v>3.4279931216537269</v>
      </c>
      <c r="AF273" s="8">
        <f t="shared" si="26"/>
        <v>0.47549687007938246</v>
      </c>
      <c r="AG273" s="8">
        <f>AF273*(1-(3/((4*X273)-9)))*SQRT(1-(2*(U273-1)*0.233)/(X273-2))</f>
        <v>0.43957959639844546</v>
      </c>
      <c r="AH273" s="8">
        <f>((Y273-Z273)/AE273)*(1-(3/((4*X273)-9)))</f>
        <v>0.2859201916537954</v>
      </c>
      <c r="AI273" s="8">
        <f t="shared" si="27"/>
        <v>0.21466595474178254</v>
      </c>
      <c r="AJ273" s="8">
        <f>((AA273-Y273)/AC273)*(1-(3/((4*X273)-9)))</f>
        <v>1.0565966840449015</v>
      </c>
      <c r="AK273" s="8">
        <f>((AB273-Z273)/AD273)*(1-(3/((4*X273)-9)))</f>
        <v>0.33543367839002125</v>
      </c>
      <c r="AL273" s="8">
        <f>4*(1+(AG273^2)/8)/AM273</f>
        <v>8.9995716659146368</v>
      </c>
      <c r="AM273" s="8">
        <f>((1/V273)*((V273-1)/(V273-3))*((((AJ273^2)/2)*(V273/(V273-1)))+1)+(1/W273)*((W273-1)/(W273-3))*((((AK273^2)/2)*(W273/(W273-1)))+1))*(1+(U273-1)*0.233)</f>
        <v>0.45520112099341414</v>
      </c>
      <c r="AN273" s="1" t="s">
        <v>283</v>
      </c>
    </row>
    <row r="274" spans="1:40" x14ac:dyDescent="0.2">
      <c r="A274" s="1">
        <v>273</v>
      </c>
      <c r="B274" s="1">
        <v>42</v>
      </c>
      <c r="C274" s="1" t="s">
        <v>219</v>
      </c>
      <c r="D274" s="1" t="s">
        <v>34</v>
      </c>
      <c r="E274" s="1" t="s">
        <v>480</v>
      </c>
      <c r="F274" s="1" t="s">
        <v>220</v>
      </c>
      <c r="G274" s="1" t="s">
        <v>7</v>
      </c>
      <c r="H274" s="1" t="s">
        <v>30</v>
      </c>
      <c r="I274" s="1" t="s">
        <v>217</v>
      </c>
      <c r="J274" s="3" t="s">
        <v>491</v>
      </c>
      <c r="K274" s="5" t="s">
        <v>494</v>
      </c>
      <c r="L274" s="1" t="s">
        <v>23</v>
      </c>
      <c r="M274" s="1" t="s">
        <v>31</v>
      </c>
      <c r="N274" s="5" t="s">
        <v>131</v>
      </c>
      <c r="O274" s="3" t="s">
        <v>222</v>
      </c>
      <c r="P274" s="3">
        <v>8</v>
      </c>
      <c r="Q274" s="3" t="s">
        <v>213</v>
      </c>
      <c r="R274" s="3" t="s">
        <v>7</v>
      </c>
      <c r="S274" s="3" t="s">
        <v>213</v>
      </c>
      <c r="T274" s="4">
        <v>4</v>
      </c>
      <c r="U274" s="14">
        <f t="shared" si="28"/>
        <v>10</v>
      </c>
      <c r="V274" s="1">
        <v>23</v>
      </c>
      <c r="W274" s="1">
        <v>17</v>
      </c>
      <c r="X274" s="1">
        <f t="shared" si="24"/>
        <v>40</v>
      </c>
      <c r="Y274" s="7">
        <v>16.350000000000001</v>
      </c>
      <c r="Z274" s="7">
        <v>15</v>
      </c>
      <c r="AA274" s="7">
        <v>23.87</v>
      </c>
      <c r="AB274" s="7">
        <v>16.41</v>
      </c>
      <c r="AC274" s="7">
        <v>3.26</v>
      </c>
      <c r="AD274" s="7">
        <v>4.12</v>
      </c>
      <c r="AE274" s="7">
        <f t="shared" si="25"/>
        <v>3.6469078466702807</v>
      </c>
      <c r="AF274" s="8">
        <f t="shared" si="26"/>
        <v>1.6753919366453376</v>
      </c>
      <c r="AG274" s="8">
        <f>AF274*(1-(3/((4*X274)-9)))*SQRT(1-(2*(U274-1)*0.233)/(X274-2))</f>
        <v>1.5488390306266722</v>
      </c>
      <c r="AH274" s="8">
        <f>((Y274-Z274)/AE274)*(1-(3/((4*X274)-9)))</f>
        <v>0.36282211220530758</v>
      </c>
      <c r="AI274" s="8">
        <f t="shared" si="27"/>
        <v>0.61228489163592037</v>
      </c>
      <c r="AJ274" s="8">
        <f>((AA274-Y274)/AC274)*(1-(3/((4*X274)-9)))</f>
        <v>2.2609190265306953</v>
      </c>
      <c r="AK274" s="8">
        <f>((AB274-Z274)/AD274)*(1-(3/((4*X274)-9)))</f>
        <v>0.33543367839002125</v>
      </c>
      <c r="AL274" s="8">
        <f>4*(1+(AG274^2)/8)/AM274</f>
        <v>6.8007420936847218</v>
      </c>
      <c r="AM274" s="8">
        <f>((1/V274)*((V274-1)/(V274-3))*((((AJ274^2)/2)*(V274/(V274-1)))+1)+(1/W274)*((W274-1)/(W274-3))*((((AK274^2)/2)*(W274/(W274-1)))+1))*(1+(U274-1)*0.233)</f>
        <v>0.76454173673555104</v>
      </c>
      <c r="AN274" s="1" t="s">
        <v>284</v>
      </c>
    </row>
    <row r="275" spans="1:40" x14ac:dyDescent="0.2">
      <c r="A275" s="1">
        <v>274</v>
      </c>
      <c r="B275" s="1">
        <v>42</v>
      </c>
      <c r="C275" s="1" t="s">
        <v>219</v>
      </c>
      <c r="D275" s="1" t="s">
        <v>236</v>
      </c>
      <c r="E275" s="1" t="s">
        <v>236</v>
      </c>
      <c r="F275" s="1" t="s">
        <v>221</v>
      </c>
      <c r="G275" s="1" t="s">
        <v>213</v>
      </c>
      <c r="H275" s="1" t="s">
        <v>30</v>
      </c>
      <c r="I275" s="1" t="s">
        <v>217</v>
      </c>
      <c r="J275" s="3" t="s">
        <v>491</v>
      </c>
      <c r="K275" s="5" t="s">
        <v>494</v>
      </c>
      <c r="L275" s="1" t="s">
        <v>23</v>
      </c>
      <c r="M275" s="1" t="s">
        <v>31</v>
      </c>
      <c r="N275" s="5" t="s">
        <v>131</v>
      </c>
      <c r="O275" s="3" t="s">
        <v>222</v>
      </c>
      <c r="P275" s="3">
        <v>8</v>
      </c>
      <c r="Q275" s="3" t="s">
        <v>213</v>
      </c>
      <c r="R275" s="3" t="s">
        <v>7</v>
      </c>
      <c r="S275" s="3" t="s">
        <v>213</v>
      </c>
      <c r="T275" s="4">
        <v>4</v>
      </c>
      <c r="U275" s="14">
        <f t="shared" si="28"/>
        <v>10</v>
      </c>
      <c r="V275" s="1">
        <v>23</v>
      </c>
      <c r="W275" s="1">
        <v>17</v>
      </c>
      <c r="X275" s="1">
        <f t="shared" si="24"/>
        <v>40</v>
      </c>
      <c r="Y275" s="7">
        <v>21.78</v>
      </c>
      <c r="Z275" s="7">
        <v>19.82</v>
      </c>
      <c r="AA275" s="7">
        <v>23.3</v>
      </c>
      <c r="AB275" s="7">
        <v>21.24</v>
      </c>
      <c r="AC275" s="7">
        <v>5.74</v>
      </c>
      <c r="AD275" s="7">
        <v>4.9000000000000004</v>
      </c>
      <c r="AE275" s="7">
        <f t="shared" si="25"/>
        <v>5.4022587868409264</v>
      </c>
      <c r="AF275" s="8">
        <f t="shared" si="26"/>
        <v>1.8510775574762557E-2</v>
      </c>
      <c r="AG275" s="8">
        <f>AF275*(1-(3/((4*X275)-9)))*SQRT(1-(2*(U275-1)*0.233)/(X275-2))</f>
        <v>1.7112540098987175E-2</v>
      </c>
      <c r="AH275" s="8">
        <f>((Y275-Z275)/AE275)*(1-(3/((4*X275)-9)))</f>
        <v>0.35560303170377805</v>
      </c>
      <c r="AI275" s="8">
        <f t="shared" si="27"/>
        <v>8.555956865463319E-3</v>
      </c>
      <c r="AJ275" s="8">
        <f>((AA275-Y275)/AC275)*(1-(3/((4*X275)-9)))</f>
        <v>0.25954726907723186</v>
      </c>
      <c r="AK275" s="8">
        <f>((AB275-Z275)/AD275)*(1-(3/((4*X275)-9)))</f>
        <v>0.28403838356534628</v>
      </c>
      <c r="AL275" s="8">
        <f>4*(1+(AG275^2)/8)/AM275</f>
        <v>10.797830893556634</v>
      </c>
      <c r="AM275" s="8">
        <f>((1/V275)*((V275-1)/(V275-3))*((((AJ275^2)/2)*(V275/(V275-1)))+1)+(1/W275)*((W275-1)/(W275-3))*((((AK275^2)/2)*(W275/(W275-1)))+1))*(1+(U275-1)*0.233)</f>
        <v>0.37045833176562515</v>
      </c>
      <c r="AN275" s="1" t="s">
        <v>283</v>
      </c>
    </row>
    <row r="276" spans="1:40" x14ac:dyDescent="0.2">
      <c r="A276" s="1">
        <v>275</v>
      </c>
      <c r="B276" s="1">
        <v>42</v>
      </c>
      <c r="C276" s="1" t="s">
        <v>219</v>
      </c>
      <c r="D276" s="1" t="s">
        <v>236</v>
      </c>
      <c r="E276" s="1" t="s">
        <v>236</v>
      </c>
      <c r="F276" s="1" t="s">
        <v>221</v>
      </c>
      <c r="G276" s="1" t="s">
        <v>213</v>
      </c>
      <c r="H276" s="1" t="s">
        <v>30</v>
      </c>
      <c r="I276" s="1" t="s">
        <v>217</v>
      </c>
      <c r="J276" s="3" t="s">
        <v>491</v>
      </c>
      <c r="K276" s="5" t="s">
        <v>494</v>
      </c>
      <c r="L276" s="1" t="s">
        <v>23</v>
      </c>
      <c r="M276" s="1" t="s">
        <v>31</v>
      </c>
      <c r="N276" s="5" t="s">
        <v>131</v>
      </c>
      <c r="O276" s="3" t="s">
        <v>222</v>
      </c>
      <c r="P276" s="3">
        <v>8</v>
      </c>
      <c r="Q276" s="3" t="s">
        <v>213</v>
      </c>
      <c r="R276" s="3" t="s">
        <v>7</v>
      </c>
      <c r="S276" s="3" t="s">
        <v>213</v>
      </c>
      <c r="T276" s="4">
        <v>4</v>
      </c>
      <c r="U276" s="14">
        <f t="shared" si="28"/>
        <v>10</v>
      </c>
      <c r="V276" s="1">
        <v>23</v>
      </c>
      <c r="W276" s="1">
        <v>17</v>
      </c>
      <c r="X276" s="1">
        <f t="shared" si="24"/>
        <v>40</v>
      </c>
      <c r="Y276" s="7">
        <v>21.35</v>
      </c>
      <c r="Z276" s="7">
        <v>19.82</v>
      </c>
      <c r="AA276" s="7">
        <v>29.22</v>
      </c>
      <c r="AB276" s="7">
        <v>21.24</v>
      </c>
      <c r="AC276" s="7">
        <v>3.67</v>
      </c>
      <c r="AD276" s="7">
        <v>4.9000000000000004</v>
      </c>
      <c r="AE276" s="7">
        <f t="shared" si="25"/>
        <v>4.231696810351238</v>
      </c>
      <c r="AF276" s="8">
        <f t="shared" si="26"/>
        <v>1.524211277193235</v>
      </c>
      <c r="AG276" s="8">
        <f>AF276*(1-(3/((4*X276)-9)))*SQRT(1-(2*(U276-1)*0.233)/(X276-2))</f>
        <v>1.4090779986474049</v>
      </c>
      <c r="AH276" s="8">
        <f>((Y276-Z276)/AE276)*(1-(3/((4*X276)-9)))</f>
        <v>0.35437384014337125</v>
      </c>
      <c r="AI276" s="8">
        <f t="shared" si="27"/>
        <v>0.5759500058962852</v>
      </c>
      <c r="AJ276" s="8">
        <f>((AA276-Y276)/AC276)*(1-(3/((4*X276)-9)))</f>
        <v>2.101809913925329</v>
      </c>
      <c r="AK276" s="8">
        <f>((AB276-Z276)/AD276)*(1-(3/((4*X276)-9)))</f>
        <v>0.28403838356534628</v>
      </c>
      <c r="AL276" s="8">
        <f>4*(1+(AG276^2)/8)/AM276</f>
        <v>7.059129259214016</v>
      </c>
      <c r="AM276" s="8">
        <f>((1/V276)*((V276-1)/(V276-3))*((((AJ276^2)/2)*(V276/(V276-1)))+1)+(1/W276)*((W276-1)/(W276-3))*((((AK276^2)/2)*(W276/(W276-1)))+1))*(1+(U276-1)*0.233)</f>
        <v>0.70727567378359568</v>
      </c>
      <c r="AN276" s="1" t="s">
        <v>284</v>
      </c>
    </row>
    <row r="277" spans="1:40" x14ac:dyDescent="0.2">
      <c r="A277" s="1">
        <v>276</v>
      </c>
      <c r="B277" s="1">
        <v>43</v>
      </c>
      <c r="C277" s="1" t="s">
        <v>223</v>
      </c>
      <c r="D277" s="1" t="s">
        <v>34</v>
      </c>
      <c r="E277" s="1" t="s">
        <v>480</v>
      </c>
      <c r="F277" s="1" t="s">
        <v>233</v>
      </c>
      <c r="G277" s="1" t="s">
        <v>7</v>
      </c>
      <c r="H277" s="1" t="s">
        <v>30</v>
      </c>
      <c r="I277" s="1" t="s">
        <v>217</v>
      </c>
      <c r="J277" s="4" t="s">
        <v>232</v>
      </c>
      <c r="K277" s="5" t="s">
        <v>494</v>
      </c>
      <c r="L277" s="1" t="s">
        <v>58</v>
      </c>
      <c r="M277" s="1" t="s">
        <v>19</v>
      </c>
      <c r="N277" s="5" t="s">
        <v>131</v>
      </c>
      <c r="O277" s="3" t="s">
        <v>234</v>
      </c>
      <c r="P277" s="3">
        <v>10</v>
      </c>
      <c r="Q277" s="3" t="s">
        <v>213</v>
      </c>
      <c r="R277" s="4" t="s">
        <v>7</v>
      </c>
      <c r="S277" s="4" t="s">
        <v>213</v>
      </c>
      <c r="T277" s="1">
        <v>7</v>
      </c>
      <c r="U277" s="14">
        <f t="shared" si="28"/>
        <v>3.1428571428571428</v>
      </c>
      <c r="V277" s="1">
        <v>10</v>
      </c>
      <c r="W277" s="1">
        <v>12</v>
      </c>
      <c r="X277" s="1">
        <f t="shared" si="24"/>
        <v>22</v>
      </c>
      <c r="Y277" s="7">
        <v>14</v>
      </c>
      <c r="Z277" s="7">
        <v>18.3</v>
      </c>
      <c r="AA277" s="7">
        <v>22.6</v>
      </c>
      <c r="AB277" s="7">
        <v>19.8</v>
      </c>
      <c r="AC277" s="7">
        <v>2.2000000000000002</v>
      </c>
      <c r="AD277" s="7">
        <v>2.2999999999999998</v>
      </c>
      <c r="AE277" s="7">
        <f t="shared" si="25"/>
        <v>2.2555487137279924</v>
      </c>
      <c r="AF277" s="8">
        <f t="shared" si="26"/>
        <v>3.1477927995024562</v>
      </c>
      <c r="AG277" s="8">
        <f>AF277*(1-(3/((4*X277)-9)))*SQRT(1-(2*(U277-1)*0.233)/(X277-2))</f>
        <v>2.951690159941434</v>
      </c>
      <c r="AH277" s="8">
        <f>((Y277-Z277)/AE277)*(1-(3/((4*X277)-9)))</f>
        <v>-1.8340144176812314</v>
      </c>
      <c r="AI277" s="8">
        <f t="shared" si="27"/>
        <v>0.82785774270298496</v>
      </c>
      <c r="AJ277" s="8">
        <f>((AA277-Y277)/AC277)*(1-(3/((4*X277)-9)))</f>
        <v>3.7606444188722676</v>
      </c>
      <c r="AK277" s="8">
        <f>((AB277-Z277)/AD277)*(1-(3/((4*X277)-9)))</f>
        <v>0.62740781507980192</v>
      </c>
      <c r="AL277" s="8">
        <f>4*(1+(AG277^2)/8)/AM277</f>
        <v>4.4147523900526879</v>
      </c>
      <c r="AM277" s="8">
        <f>((1/V277)*((V277-1)/(V277-3))*((((AJ277^2)/2)*(V277/(V277-1)))+1)+(1/W277)*((W277-1)/(W277-3))*((((AK277^2)/2)*(W277/(W277-1)))+1))*(1+(U277-1)*0.233)</f>
        <v>1.8927986581933349</v>
      </c>
      <c r="AN277" s="1" t="s">
        <v>471</v>
      </c>
    </row>
    <row r="278" spans="1:40" x14ac:dyDescent="0.2">
      <c r="A278" s="1">
        <v>277</v>
      </c>
      <c r="B278" s="1">
        <v>43</v>
      </c>
      <c r="C278" s="1" t="s">
        <v>223</v>
      </c>
      <c r="D278" s="1" t="s">
        <v>34</v>
      </c>
      <c r="E278" s="1" t="s">
        <v>480</v>
      </c>
      <c r="F278" s="1" t="s">
        <v>233</v>
      </c>
      <c r="G278" s="1" t="s">
        <v>7</v>
      </c>
      <c r="H278" s="1" t="s">
        <v>30</v>
      </c>
      <c r="I278" s="1" t="s">
        <v>217</v>
      </c>
      <c r="J278" s="4" t="s">
        <v>232</v>
      </c>
      <c r="K278" s="5" t="s">
        <v>494</v>
      </c>
      <c r="L278" s="1" t="s">
        <v>58</v>
      </c>
      <c r="M278" s="1" t="s">
        <v>19</v>
      </c>
      <c r="N278" s="5" t="s">
        <v>131</v>
      </c>
      <c r="O278" s="3" t="s">
        <v>234</v>
      </c>
      <c r="P278" s="3">
        <v>10</v>
      </c>
      <c r="Q278" s="3" t="s">
        <v>213</v>
      </c>
      <c r="R278" s="4" t="s">
        <v>7</v>
      </c>
      <c r="S278" s="4" t="s">
        <v>213</v>
      </c>
      <c r="T278" s="1">
        <v>7</v>
      </c>
      <c r="U278" s="14">
        <f t="shared" si="28"/>
        <v>3.5714285714285716</v>
      </c>
      <c r="V278" s="1">
        <v>13</v>
      </c>
      <c r="W278" s="1">
        <v>12</v>
      </c>
      <c r="X278" s="1">
        <f t="shared" si="24"/>
        <v>25</v>
      </c>
      <c r="Y278" s="7">
        <v>16.2</v>
      </c>
      <c r="Z278" s="7">
        <v>18.3</v>
      </c>
      <c r="AA278" s="7">
        <v>22.6</v>
      </c>
      <c r="AB278" s="7">
        <v>19.8</v>
      </c>
      <c r="AC278" s="7">
        <v>2.4</v>
      </c>
      <c r="AD278" s="7">
        <v>2.2999999999999998</v>
      </c>
      <c r="AE278" s="7">
        <f t="shared" si="25"/>
        <v>2.3527042719611719</v>
      </c>
      <c r="AF278" s="8">
        <f t="shared" si="26"/>
        <v>2.0827096964105269</v>
      </c>
      <c r="AG278" s="8">
        <f>AF278*(1-(3/((4*X278)-9)))*SQRT(1-(2*(U278-1)*0.233)/(X278-2))</f>
        <v>1.960881832049906</v>
      </c>
      <c r="AH278" s="8">
        <f>((Y278-Z278)/AE278)*(1-(3/((4*X278)-9)))</f>
        <v>-0.86316383022351528</v>
      </c>
      <c r="AI278" s="8">
        <f t="shared" si="27"/>
        <v>0.70008916376851948</v>
      </c>
      <c r="AJ278" s="8">
        <f>((AA278-Y278)/AC278)*(1-(3/((4*X278)-9)))</f>
        <v>2.5787545787545798</v>
      </c>
      <c r="AK278" s="8">
        <f>((AB278-Z278)/AD278)*(1-(3/((4*X278)-9)))</f>
        <v>0.63067367415193498</v>
      </c>
      <c r="AL278" s="8">
        <f>4*(1+(AG278^2)/8)/AM278</f>
        <v>6.7490250904026601</v>
      </c>
      <c r="AM278" s="8">
        <f>((1/V278)*((V278-1)/(V278-3))*((((AJ278^2)/2)*(V278/(V278-1)))+1)+(1/W278)*((W278-1)/(W278-3))*((((AK278^2)/2)*(W278/(W278-1)))+1))*(1+(U278-1)*0.233)</f>
        <v>0.8775384148524995</v>
      </c>
      <c r="AN278" s="1" t="s">
        <v>472</v>
      </c>
    </row>
    <row r="279" spans="1:40" x14ac:dyDescent="0.2">
      <c r="A279" s="1">
        <v>278</v>
      </c>
      <c r="B279" s="1">
        <v>43</v>
      </c>
      <c r="C279" s="1" t="s">
        <v>223</v>
      </c>
      <c r="D279" s="1" t="s">
        <v>476</v>
      </c>
      <c r="E279" s="1" t="s">
        <v>479</v>
      </c>
      <c r="F279" s="1" t="s">
        <v>224</v>
      </c>
      <c r="G279" s="1" t="s">
        <v>213</v>
      </c>
      <c r="H279" s="1" t="s">
        <v>30</v>
      </c>
      <c r="I279" s="1" t="s">
        <v>217</v>
      </c>
      <c r="J279" s="4" t="s">
        <v>232</v>
      </c>
      <c r="K279" s="5" t="s">
        <v>494</v>
      </c>
      <c r="L279" s="1" t="s">
        <v>58</v>
      </c>
      <c r="M279" s="1" t="s">
        <v>19</v>
      </c>
      <c r="N279" s="5" t="s">
        <v>131</v>
      </c>
      <c r="O279" s="3" t="s">
        <v>234</v>
      </c>
      <c r="P279" s="3">
        <v>10</v>
      </c>
      <c r="Q279" s="3" t="s">
        <v>213</v>
      </c>
      <c r="R279" s="4" t="s">
        <v>7</v>
      </c>
      <c r="S279" s="4" t="s">
        <v>213</v>
      </c>
      <c r="T279" s="1">
        <v>7</v>
      </c>
      <c r="U279" s="14">
        <f t="shared" si="28"/>
        <v>3.1428571428571428</v>
      </c>
      <c r="V279" s="1">
        <v>10</v>
      </c>
      <c r="W279" s="1">
        <v>12</v>
      </c>
      <c r="X279" s="1">
        <f t="shared" si="24"/>
        <v>22</v>
      </c>
      <c r="Y279" s="7">
        <v>6.5</v>
      </c>
      <c r="Z279" s="7">
        <v>9.6</v>
      </c>
      <c r="AA279" s="7">
        <v>15</v>
      </c>
      <c r="AB279" s="7">
        <v>11.8</v>
      </c>
      <c r="AC279" s="7">
        <v>2.8</v>
      </c>
      <c r="AD279" s="7">
        <v>3.2</v>
      </c>
      <c r="AE279" s="7">
        <f t="shared" si="25"/>
        <v>3.0265491900843111</v>
      </c>
      <c r="AF279" s="8">
        <f t="shared" si="26"/>
        <v>2.0815785914335323</v>
      </c>
      <c r="AG279" s="8">
        <f>AF279*(1-(3/((4*X279)-9)))*SQRT(1-(2*(U279-1)*0.233)/(X279-2))</f>
        <v>1.9518994536267644</v>
      </c>
      <c r="AH279" s="8">
        <f>((Y279-Z279)/AE279)*(1-(3/((4*X279)-9)))</f>
        <v>-0.98537254599505786</v>
      </c>
      <c r="AI279" s="8">
        <f t="shared" si="27"/>
        <v>0.69844849655151575</v>
      </c>
      <c r="AJ279" s="8">
        <f>((AA279-Y279)/AC279)*(1-(3/((4*X279)-9)))</f>
        <v>2.9204339963833639</v>
      </c>
      <c r="AK279" s="8">
        <f>((AB279-Z279)/AD279)*(1-(3/((4*X279)-9)))</f>
        <v>0.66139240506329144</v>
      </c>
      <c r="AL279" s="8">
        <f>4*(1+(AG279^2)/8)/AM279</f>
        <v>4.5588060312982863</v>
      </c>
      <c r="AM279" s="8">
        <f>((1/V279)*((V279-1)/(V279-3))*((((AJ279^2)/2)*(V279/(V279-1)))+1)+(1/W279)*((W279-1)/(W279-3))*((((AK279^2)/2)*(W279/(W279-1)))+1))*(1+(U279-1)*0.233)</f>
        <v>1.2952855853032594</v>
      </c>
      <c r="AN279" s="1" t="s">
        <v>473</v>
      </c>
    </row>
    <row r="280" spans="1:40" x14ac:dyDescent="0.2">
      <c r="A280" s="1">
        <v>279</v>
      </c>
      <c r="B280" s="1">
        <v>43</v>
      </c>
      <c r="C280" s="1" t="s">
        <v>223</v>
      </c>
      <c r="D280" s="1" t="s">
        <v>476</v>
      </c>
      <c r="E280" s="1" t="s">
        <v>479</v>
      </c>
      <c r="F280" s="1" t="s">
        <v>224</v>
      </c>
      <c r="G280" s="1" t="s">
        <v>213</v>
      </c>
      <c r="H280" s="1" t="s">
        <v>30</v>
      </c>
      <c r="I280" s="1" t="s">
        <v>217</v>
      </c>
      <c r="J280" s="4" t="s">
        <v>232</v>
      </c>
      <c r="K280" s="5" t="s">
        <v>494</v>
      </c>
      <c r="L280" s="1" t="s">
        <v>58</v>
      </c>
      <c r="M280" s="1" t="s">
        <v>19</v>
      </c>
      <c r="N280" s="5" t="s">
        <v>131</v>
      </c>
      <c r="O280" s="3" t="s">
        <v>234</v>
      </c>
      <c r="P280" s="3">
        <v>10</v>
      </c>
      <c r="Q280" s="3" t="s">
        <v>213</v>
      </c>
      <c r="R280" s="4" t="s">
        <v>7</v>
      </c>
      <c r="S280" s="4" t="s">
        <v>213</v>
      </c>
      <c r="T280" s="1">
        <v>7</v>
      </c>
      <c r="U280" s="14">
        <f t="shared" si="28"/>
        <v>3.5714285714285716</v>
      </c>
      <c r="V280" s="1">
        <v>13</v>
      </c>
      <c r="W280" s="1">
        <v>12</v>
      </c>
      <c r="X280" s="1">
        <f t="shared" si="24"/>
        <v>25</v>
      </c>
      <c r="Y280" s="7">
        <v>5.0999999999999996</v>
      </c>
      <c r="Z280" s="7">
        <v>9.6</v>
      </c>
      <c r="AA280" s="7">
        <v>14.4</v>
      </c>
      <c r="AB280" s="7">
        <v>11.8</v>
      </c>
      <c r="AC280" s="7">
        <v>2.5</v>
      </c>
      <c r="AD280" s="7">
        <v>3.2</v>
      </c>
      <c r="AE280" s="7">
        <f t="shared" si="25"/>
        <v>2.8562669464819317</v>
      </c>
      <c r="AF280" s="8">
        <f t="shared" si="26"/>
        <v>2.4857620569201631</v>
      </c>
      <c r="AG280" s="8">
        <f>AF280*(1-(3/((4*X280)-9)))*SQRT(1-(2*(U280-1)*0.233)/(X280-2))</f>
        <v>2.3403576910475823</v>
      </c>
      <c r="AH280" s="8">
        <f>((Y280-Z280)/AE280)*(1-(3/((4*X280)-9)))</f>
        <v>-1.523543994026288</v>
      </c>
      <c r="AI280" s="8">
        <f t="shared" si="27"/>
        <v>0.76022214647767228</v>
      </c>
      <c r="AJ280" s="8">
        <f>((AA280-Y280)/AC280)*(1-(3/((4*X280)-9)))</f>
        <v>3.5973626373626377</v>
      </c>
      <c r="AK280" s="8">
        <f>((AB280-Z280)/AD280)*(1-(3/((4*X280)-9)))</f>
        <v>0.66483516483516514</v>
      </c>
      <c r="AL280" s="8">
        <f>4*(1+(AG280^2)/8)/AM280</f>
        <v>4.8672551937316344</v>
      </c>
      <c r="AM280" s="8">
        <f>((1/V280)*((V280-1)/(V280-3))*((((AJ280^2)/2)*(V280/(V280-1)))+1)+(1/W280)*((W280-1)/(W280-3))*((((AK280^2)/2)*(W280/(W280-1)))+1))*(1+(U280-1)*0.233)</f>
        <v>1.3844840249389918</v>
      </c>
      <c r="AN280" s="1" t="s">
        <v>474</v>
      </c>
    </row>
    <row r="281" spans="1:40" x14ac:dyDescent="0.2">
      <c r="A281" s="1">
        <v>280</v>
      </c>
      <c r="B281" s="1">
        <v>43</v>
      </c>
      <c r="C281" s="1" t="s">
        <v>223</v>
      </c>
      <c r="D281" s="5" t="s">
        <v>126</v>
      </c>
      <c r="E281" s="5" t="s">
        <v>479</v>
      </c>
      <c r="F281" s="1" t="s">
        <v>225</v>
      </c>
      <c r="G281" s="1" t="s">
        <v>213</v>
      </c>
      <c r="H281" s="1" t="s">
        <v>30</v>
      </c>
      <c r="I281" s="1" t="s">
        <v>217</v>
      </c>
      <c r="J281" s="4" t="s">
        <v>232</v>
      </c>
      <c r="K281" s="5" t="s">
        <v>494</v>
      </c>
      <c r="L281" s="1" t="s">
        <v>58</v>
      </c>
      <c r="M281" s="1" t="s">
        <v>19</v>
      </c>
      <c r="N281" s="5" t="s">
        <v>131</v>
      </c>
      <c r="O281" s="3" t="s">
        <v>234</v>
      </c>
      <c r="P281" s="3">
        <v>10</v>
      </c>
      <c r="Q281" s="3" t="s">
        <v>213</v>
      </c>
      <c r="R281" s="4" t="s">
        <v>7</v>
      </c>
      <c r="S281" s="4" t="s">
        <v>213</v>
      </c>
      <c r="T281" s="1">
        <v>7</v>
      </c>
      <c r="U281" s="14">
        <f t="shared" si="28"/>
        <v>3.1428571428571428</v>
      </c>
      <c r="V281" s="1">
        <v>10</v>
      </c>
      <c r="W281" s="1">
        <v>12</v>
      </c>
      <c r="X281" s="1">
        <f t="shared" si="24"/>
        <v>22</v>
      </c>
      <c r="Y281" s="7">
        <v>15.2</v>
      </c>
      <c r="Z281" s="7">
        <v>19</v>
      </c>
      <c r="AA281" s="7">
        <v>29.5</v>
      </c>
      <c r="AB281" s="7">
        <v>22.8</v>
      </c>
      <c r="AC281" s="7">
        <v>5.9</v>
      </c>
      <c r="AD281" s="7">
        <v>7.5</v>
      </c>
      <c r="AE281" s="7">
        <f t="shared" si="25"/>
        <v>6.8265657544624876</v>
      </c>
      <c r="AF281" s="8">
        <f t="shared" si="26"/>
        <v>1.5381086739164871</v>
      </c>
      <c r="AG281" s="8">
        <f>AF281*(1-(3/((4*X281)-9)))*SQRT(1-(2*(U281-1)*0.233)/(X281-2))</f>
        <v>1.4422868742940969</v>
      </c>
      <c r="AH281" s="8">
        <f>((Y281-Z281)/AE281)*(1-(3/((4*X281)-9)))</f>
        <v>-0.53551028936357037</v>
      </c>
      <c r="AI281" s="8">
        <f t="shared" si="27"/>
        <v>0.58491535815801143</v>
      </c>
      <c r="AJ281" s="8">
        <f>((AA281-Y281)/AC281)*(1-(3/((4*X281)-9)))</f>
        <v>2.3316884788671959</v>
      </c>
      <c r="AK281" s="8">
        <f>((AB281-Z281)/AD281)*(1-(3/((4*X281)-9)))</f>
        <v>0.48742616033755282</v>
      </c>
      <c r="AL281" s="8">
        <f>4*(1+(AG281^2)/8)/AM281</f>
        <v>5.3193992685748492</v>
      </c>
      <c r="AM281" s="8">
        <f>((1/V281)*((V281-1)/(V281-3))*((((AJ281^2)/2)*(V281/(V281-1)))+1)+(1/W281)*((W281-1)/(W281-3))*((((AK281^2)/2)*(W281/(W281-1)))+1))*(1+(U281-1)*0.233)</f>
        <v>0.94749340280877981</v>
      </c>
      <c r="AN281" s="1" t="s">
        <v>473</v>
      </c>
    </row>
    <row r="282" spans="1:40" x14ac:dyDescent="0.2">
      <c r="A282" s="1">
        <v>281</v>
      </c>
      <c r="B282" s="1">
        <v>43</v>
      </c>
      <c r="C282" s="1" t="s">
        <v>223</v>
      </c>
      <c r="D282" s="5" t="s">
        <v>126</v>
      </c>
      <c r="E282" s="5" t="s">
        <v>479</v>
      </c>
      <c r="F282" s="1" t="s">
        <v>225</v>
      </c>
      <c r="G282" s="1" t="s">
        <v>213</v>
      </c>
      <c r="H282" s="1" t="s">
        <v>30</v>
      </c>
      <c r="I282" s="1" t="s">
        <v>217</v>
      </c>
      <c r="J282" s="4" t="s">
        <v>232</v>
      </c>
      <c r="K282" s="5" t="s">
        <v>494</v>
      </c>
      <c r="L282" s="1" t="s">
        <v>58</v>
      </c>
      <c r="M282" s="1" t="s">
        <v>19</v>
      </c>
      <c r="N282" s="5" t="s">
        <v>131</v>
      </c>
      <c r="O282" s="3" t="s">
        <v>234</v>
      </c>
      <c r="P282" s="3">
        <v>10</v>
      </c>
      <c r="Q282" s="3" t="s">
        <v>213</v>
      </c>
      <c r="R282" s="3" t="s">
        <v>7</v>
      </c>
      <c r="S282" s="3" t="s">
        <v>213</v>
      </c>
      <c r="T282" s="1">
        <v>7</v>
      </c>
      <c r="U282" s="14">
        <f t="shared" si="28"/>
        <v>3.5714285714285716</v>
      </c>
      <c r="V282" s="1">
        <v>13</v>
      </c>
      <c r="W282" s="1">
        <v>12</v>
      </c>
      <c r="X282" s="1">
        <f t="shared" si="24"/>
        <v>25</v>
      </c>
      <c r="Y282" s="7">
        <v>13.9</v>
      </c>
      <c r="Z282" s="7">
        <v>19</v>
      </c>
      <c r="AA282" s="7">
        <v>17.8</v>
      </c>
      <c r="AB282" s="7">
        <v>22.8</v>
      </c>
      <c r="AC282" s="7">
        <v>7.8</v>
      </c>
      <c r="AD282" s="7">
        <v>7.5</v>
      </c>
      <c r="AE282" s="7">
        <f t="shared" si="25"/>
        <v>7.6579881567351391</v>
      </c>
      <c r="AF282" s="8">
        <f t="shared" si="26"/>
        <v>1.3058259944166987E-2</v>
      </c>
      <c r="AG282" s="8">
        <f>AF282*(1-(3/((4*X282)-9)))*SQRT(1-(2*(U282-1)*0.233)/(X282-2))</f>
        <v>1.2294418529299857E-2</v>
      </c>
      <c r="AH282" s="8">
        <f>((Y282-Z282)/AE282)*(1-(3/((4*X282)-9)))</f>
        <v>-0.64401616076287527</v>
      </c>
      <c r="AI282" s="8">
        <f t="shared" si="27"/>
        <v>6.1470931220110785E-3</v>
      </c>
      <c r="AJ282" s="8">
        <f>((AA282-Y282)/AC282)*(1-(3/((4*X282)-9)))</f>
        <v>0.48351648351648363</v>
      </c>
      <c r="AK282" s="8">
        <f>((AB282-Z282)/AD282)*(1-(3/((4*X282)-9)))</f>
        <v>0.48996336996337003</v>
      </c>
      <c r="AL282" s="8">
        <f>4*(1+(AG282^2)/8)/AM282</f>
        <v>11.412175025786151</v>
      </c>
      <c r="AM282" s="8">
        <f>((1/V282)*((V282-1)/(V282-3))*((((AJ282^2)/2)*(V282/(V282-1)))+1)+(1/W282)*((W282-1)/(W282-3))*((((AK282^2)/2)*(W282/(W282-1)))+1))*(1+(U282-1)*0.233)</f>
        <v>0.35050948371587326</v>
      </c>
      <c r="AN282" s="1" t="s">
        <v>474</v>
      </c>
    </row>
    <row r="283" spans="1:40" x14ac:dyDescent="0.2">
      <c r="A283" s="1">
        <v>282</v>
      </c>
      <c r="B283" s="1">
        <v>44</v>
      </c>
      <c r="C283" s="1" t="s">
        <v>226</v>
      </c>
      <c r="D283" s="1" t="s">
        <v>476</v>
      </c>
      <c r="E283" s="1" t="s">
        <v>479</v>
      </c>
      <c r="F283" s="1" t="s">
        <v>228</v>
      </c>
      <c r="G283" s="1" t="s">
        <v>7</v>
      </c>
      <c r="H283" s="5" t="s">
        <v>211</v>
      </c>
      <c r="I283" s="1" t="s">
        <v>217</v>
      </c>
      <c r="J283" s="1" t="s">
        <v>230</v>
      </c>
      <c r="K283" s="5" t="s">
        <v>235</v>
      </c>
      <c r="L283" s="1" t="s">
        <v>23</v>
      </c>
      <c r="M283" s="1" t="s">
        <v>19</v>
      </c>
      <c r="N283" s="5" t="s">
        <v>131</v>
      </c>
      <c r="O283" s="1" t="s">
        <v>231</v>
      </c>
      <c r="P283" s="1">
        <v>16</v>
      </c>
      <c r="Q283" s="1" t="s">
        <v>7</v>
      </c>
      <c r="R283" s="3" t="s">
        <v>7</v>
      </c>
      <c r="S283" s="3" t="s">
        <v>213</v>
      </c>
      <c r="T283" s="1">
        <v>12</v>
      </c>
      <c r="U283" s="14">
        <f t="shared" si="28"/>
        <v>3.1666666666666665</v>
      </c>
      <c r="V283" s="1">
        <v>19</v>
      </c>
      <c r="W283" s="1">
        <v>19</v>
      </c>
      <c r="X283" s="1">
        <f t="shared" si="24"/>
        <v>38</v>
      </c>
      <c r="Y283" s="7">
        <v>0.63</v>
      </c>
      <c r="Z283" s="7">
        <v>1.21</v>
      </c>
      <c r="AA283" s="7">
        <v>3.05</v>
      </c>
      <c r="AB283" s="7">
        <v>2.1</v>
      </c>
      <c r="AC283" s="7">
        <v>1.06</v>
      </c>
      <c r="AD283" s="7">
        <v>1.62</v>
      </c>
      <c r="AE283" s="7">
        <f t="shared" si="25"/>
        <v>1.3689411966918084</v>
      </c>
      <c r="AF283" s="8">
        <f t="shared" si="26"/>
        <v>1.1176520976192454</v>
      </c>
      <c r="AG283" s="8">
        <f>AF283*(1-(3/((4*X283)-9)))*SQRT(1-(2*(U283-1)*0.233)/(X283-2))</f>
        <v>1.078751531432208</v>
      </c>
      <c r="AH283" s="8">
        <f>((Y283-Z283)/AE283)*(1-(3/((4*X283)-9)))</f>
        <v>-0.41479661011327185</v>
      </c>
      <c r="AI283" s="8">
        <f t="shared" si="27"/>
        <v>0.47472348724102853</v>
      </c>
      <c r="AJ283" s="8">
        <f>((AA283-Y283)/AC283)*(1-(3/((4*X283)-9)))</f>
        <v>2.2351233671988386</v>
      </c>
      <c r="AK283" s="8">
        <f>((AB283-Z283)/AD283)*(1-(3/((4*X283)-9)))</f>
        <v>0.5378572045238712</v>
      </c>
      <c r="AL283" s="8">
        <f>4*(1+(AG283^2)/8)/AM283</f>
        <v>10.736878266683689</v>
      </c>
      <c r="AM283" s="8">
        <f>((1/V283)*((V283-1)/(V283-3))*((((AJ283^2)/2)*(V283/(V283-1)))+1)+(1/W283)*((W283-1)/(W283-3))*((((AK283^2)/2)*(W283/(W283-1)))+1))*(1+(U283-1)*0.233)</f>
        <v>0.4267397207530107</v>
      </c>
      <c r="AN283" s="1" t="s">
        <v>285</v>
      </c>
    </row>
    <row r="284" spans="1:40" x14ac:dyDescent="0.2">
      <c r="A284" s="1">
        <v>283</v>
      </c>
      <c r="B284" s="1">
        <v>44</v>
      </c>
      <c r="C284" s="1" t="s">
        <v>226</v>
      </c>
      <c r="D284" s="5" t="s">
        <v>126</v>
      </c>
      <c r="E284" s="5" t="s">
        <v>479</v>
      </c>
      <c r="F284" s="1" t="s">
        <v>229</v>
      </c>
      <c r="G284" s="1" t="s">
        <v>7</v>
      </c>
      <c r="H284" s="5" t="s">
        <v>211</v>
      </c>
      <c r="I284" s="1" t="s">
        <v>217</v>
      </c>
      <c r="J284" s="1" t="s">
        <v>230</v>
      </c>
      <c r="K284" s="5" t="s">
        <v>235</v>
      </c>
      <c r="L284" s="1" t="s">
        <v>23</v>
      </c>
      <c r="M284" s="1" t="s">
        <v>19</v>
      </c>
      <c r="N284" s="5" t="s">
        <v>131</v>
      </c>
      <c r="O284" s="1" t="s">
        <v>231</v>
      </c>
      <c r="P284" s="1">
        <v>16</v>
      </c>
      <c r="Q284" s="1" t="s">
        <v>7</v>
      </c>
      <c r="R284" s="3" t="s">
        <v>7</v>
      </c>
      <c r="S284" s="3" t="s">
        <v>213</v>
      </c>
      <c r="T284" s="1">
        <v>12</v>
      </c>
      <c r="U284" s="14">
        <f t="shared" si="28"/>
        <v>3.1666666666666665</v>
      </c>
      <c r="V284" s="1">
        <v>19</v>
      </c>
      <c r="W284" s="1">
        <v>19</v>
      </c>
      <c r="X284" s="1">
        <f t="shared" si="24"/>
        <v>38</v>
      </c>
      <c r="Y284" s="7">
        <v>2.74</v>
      </c>
      <c r="Z284" s="7">
        <v>3.1</v>
      </c>
      <c r="AA284" s="7">
        <v>5.74</v>
      </c>
      <c r="AB284" s="7">
        <v>4.05</v>
      </c>
      <c r="AC284" s="7">
        <v>1.82</v>
      </c>
      <c r="AD284" s="7">
        <v>1.33</v>
      </c>
      <c r="AE284" s="7">
        <f t="shared" si="25"/>
        <v>1.5939416551429981</v>
      </c>
      <c r="AF284" s="8">
        <f t="shared" si="26"/>
        <v>1.2861198484809582</v>
      </c>
      <c r="AG284" s="8">
        <f>AF284*(1-(3/((4*X284)-9)))*SQRT(1-(2*(U284-1)*0.233)/(X284-2))</f>
        <v>1.2413556589832884</v>
      </c>
      <c r="AH284" s="8">
        <f>((Y284-Z284)/AE284)*(1-(3/((4*X284)-9)))</f>
        <v>-0.22111697207381975</v>
      </c>
      <c r="AI284" s="8">
        <f t="shared" si="27"/>
        <v>0.52735560849370555</v>
      </c>
      <c r="AJ284" s="8">
        <f>((AA284-Y284)/AC284)*(1-(3/((4*X284)-9)))</f>
        <v>1.6137708445400754</v>
      </c>
      <c r="AK284" s="8">
        <f>((AB284-Z284)/AD284)*(1-(3/((4*X284)-9)))</f>
        <v>0.69930069930069916</v>
      </c>
      <c r="AL284" s="8">
        <f>4*(1+(AG284^2)/8)/AM284</f>
        <v>14.738786985400244</v>
      </c>
      <c r="AM284" s="8">
        <f>((1/V284)*((V284-1)/(V284-3))*((((AJ284^2)/2)*(V284/(V284-1)))+1)+(1/W284)*((W284-1)/(W284-3))*((((AK284^2)/2)*(W284/(W284-1)))+1))*(1+(U284-1)*0.233)</f>
        <v>0.32366855839428299</v>
      </c>
      <c r="AN284" s="1" t="s">
        <v>285</v>
      </c>
    </row>
    <row r="285" spans="1:40" x14ac:dyDescent="0.2">
      <c r="A285" s="1">
        <v>284</v>
      </c>
      <c r="B285" s="1">
        <v>44</v>
      </c>
      <c r="C285" s="1" t="s">
        <v>226</v>
      </c>
      <c r="D285" s="1" t="s">
        <v>34</v>
      </c>
      <c r="E285" s="1" t="s">
        <v>480</v>
      </c>
      <c r="F285" s="1" t="s">
        <v>227</v>
      </c>
      <c r="G285" s="1" t="s">
        <v>213</v>
      </c>
      <c r="H285" s="5" t="s">
        <v>211</v>
      </c>
      <c r="I285" s="1" t="s">
        <v>217</v>
      </c>
      <c r="J285" s="1" t="s">
        <v>230</v>
      </c>
      <c r="K285" s="5" t="s">
        <v>235</v>
      </c>
      <c r="L285" s="1" t="s">
        <v>23</v>
      </c>
      <c r="M285" s="1" t="s">
        <v>19</v>
      </c>
      <c r="N285" s="5" t="s">
        <v>131</v>
      </c>
      <c r="O285" s="1" t="s">
        <v>231</v>
      </c>
      <c r="P285" s="1">
        <v>16</v>
      </c>
      <c r="Q285" s="1" t="s">
        <v>7</v>
      </c>
      <c r="R285" s="3" t="s">
        <v>7</v>
      </c>
      <c r="S285" s="3" t="s">
        <v>213</v>
      </c>
      <c r="T285" s="1">
        <v>12</v>
      </c>
      <c r="U285" s="14">
        <f t="shared" si="28"/>
        <v>3.1666666666666665</v>
      </c>
      <c r="V285" s="1">
        <v>19</v>
      </c>
      <c r="W285" s="1">
        <v>19</v>
      </c>
      <c r="X285" s="1">
        <f t="shared" si="24"/>
        <v>38</v>
      </c>
      <c r="Y285" s="7">
        <v>9.32</v>
      </c>
      <c r="Z285" s="7">
        <v>9.16</v>
      </c>
      <c r="AA285" s="7">
        <v>14.95</v>
      </c>
      <c r="AB285" s="7">
        <v>12.68</v>
      </c>
      <c r="AC285" s="7">
        <v>3.07</v>
      </c>
      <c r="AD285" s="7">
        <v>5.49</v>
      </c>
      <c r="AE285" s="7">
        <f t="shared" si="25"/>
        <v>4.4477522413012176</v>
      </c>
      <c r="AF285" s="8">
        <f t="shared" si="26"/>
        <v>0.47439692804982003</v>
      </c>
      <c r="AG285" s="8">
        <f>AF285*(1-(3/((4*X285)-9)))*SQRT(1-(2*(U285-1)*0.233)/(X285-2))</f>
        <v>0.45788525224494347</v>
      </c>
      <c r="AH285" s="8">
        <f>((Y285-Z285)/AE285)*(1-(3/((4*X285)-9)))</f>
        <v>3.521854369242694E-2</v>
      </c>
      <c r="AI285" s="8">
        <f t="shared" si="27"/>
        <v>0.22316865805683761</v>
      </c>
      <c r="AJ285" s="8">
        <f>((AA285-Y285)/AC285)*(1-(3/((4*X285)-9)))</f>
        <v>1.7954032937746291</v>
      </c>
      <c r="AK285" s="8">
        <f>((AB285-Z285)/AD285)*(1-(3/((4*X285)-9)))</f>
        <v>0.6277147260753817</v>
      </c>
      <c r="AL285" s="8">
        <f>4*(1+(AG285^2)/8)/AM285</f>
        <v>11.784630340553857</v>
      </c>
      <c r="AM285" s="8">
        <f>((1/V285)*((V285-1)/(V285-3))*((((AJ285^2)/2)*(V285/(V285-1)))+1)+(1/W285)*((W285-1)/(W285-3))*((((AK285^2)/2)*(W285/(W285-1)))+1))*(1+(U285-1)*0.233)</f>
        <v>0.34832059500296453</v>
      </c>
      <c r="AN285" s="1" t="s">
        <v>285</v>
      </c>
    </row>
    <row r="286" spans="1:40" x14ac:dyDescent="0.2">
      <c r="A286" s="1">
        <v>285</v>
      </c>
      <c r="B286" s="1">
        <v>45</v>
      </c>
      <c r="C286" s="1" t="s">
        <v>275</v>
      </c>
      <c r="D286" s="1" t="s">
        <v>34</v>
      </c>
      <c r="E286" s="1" t="s">
        <v>480</v>
      </c>
      <c r="F286" s="1" t="s">
        <v>29</v>
      </c>
      <c r="G286" s="1" t="s">
        <v>7</v>
      </c>
      <c r="H286" s="5" t="s">
        <v>211</v>
      </c>
      <c r="I286" s="1" t="s">
        <v>217</v>
      </c>
      <c r="J286" s="5" t="s">
        <v>277</v>
      </c>
      <c r="K286" s="5" t="s">
        <v>494</v>
      </c>
      <c r="L286" s="1" t="s">
        <v>58</v>
      </c>
      <c r="M286" s="1" t="s">
        <v>27</v>
      </c>
      <c r="N286" s="5" t="s">
        <v>131</v>
      </c>
      <c r="O286" s="5" t="s">
        <v>482</v>
      </c>
      <c r="P286" s="5">
        <v>2</v>
      </c>
      <c r="Q286" s="5" t="s">
        <v>7</v>
      </c>
      <c r="R286" s="4" t="s">
        <v>7</v>
      </c>
      <c r="S286" s="4" t="s">
        <v>7</v>
      </c>
      <c r="T286" s="4">
        <v>4</v>
      </c>
      <c r="U286" s="14">
        <f t="shared" si="28"/>
        <v>17.75</v>
      </c>
      <c r="V286" s="1">
        <v>44</v>
      </c>
      <c r="W286" s="1">
        <v>27</v>
      </c>
      <c r="X286" s="1">
        <f t="shared" si="24"/>
        <v>71</v>
      </c>
      <c r="Y286" s="7">
        <v>21.32</v>
      </c>
      <c r="Z286" s="7">
        <v>18.11</v>
      </c>
      <c r="AA286" s="7">
        <v>22.11</v>
      </c>
      <c r="AB286" s="7">
        <v>18.59</v>
      </c>
      <c r="AC286" s="7">
        <v>4.76</v>
      </c>
      <c r="AD286" s="7">
        <v>6.02</v>
      </c>
      <c r="AE286" s="7">
        <f t="shared" si="25"/>
        <v>5.2702710102744366</v>
      </c>
      <c r="AF286" s="8">
        <f t="shared" si="26"/>
        <v>5.8820504561463954E-2</v>
      </c>
      <c r="AG286" s="8">
        <f>AF286*(1-(3/((4*X286)-9)))*SQRT(1-(2*(U286-1)*0.233)/(X286-2))</f>
        <v>5.4789407724861384E-2</v>
      </c>
      <c r="AH286" s="8">
        <f>((Y286-Z286)/AE286)*(1-(3/((4*X286)-9)))</f>
        <v>0.60243236296428893</v>
      </c>
      <c r="AI286" s="8">
        <f t="shared" si="27"/>
        <v>2.738443019566629E-2</v>
      </c>
      <c r="AJ286" s="8">
        <f>((AA286-Y286)/AC286)*(1-(3/((4*X286)-9)))</f>
        <v>0.164155844155844</v>
      </c>
      <c r="AK286" s="8">
        <f>((AB286-Z286)/AD286)*(1-(3/((4*X286)-9)))</f>
        <v>7.8864391422531044E-2</v>
      </c>
      <c r="AL286" s="8">
        <f>4*(1+(AG286^2)/8)/AM286</f>
        <v>12.670063743852641</v>
      </c>
      <c r="AM286" s="8">
        <f>((1/V286)*((V286-1)/(V286-3))*((((AJ286^2)/2)*(V286/(V286-1)))+1)+(1/W286)*((W286-1)/(W286-3))*((((AK286^2)/2)*(W286/(W286-1)))+1))*(1+(U286-1)*0.233)</f>
        <v>0.31582326817739176</v>
      </c>
      <c r="AN286" s="1" t="s">
        <v>286</v>
      </c>
    </row>
    <row r="287" spans="1:40" x14ac:dyDescent="0.2">
      <c r="A287" s="1">
        <v>286</v>
      </c>
      <c r="B287" s="1">
        <v>45</v>
      </c>
      <c r="C287" s="1" t="s">
        <v>275</v>
      </c>
      <c r="D287" s="1" t="s">
        <v>28</v>
      </c>
      <c r="E287" s="1" t="s">
        <v>480</v>
      </c>
      <c r="F287" s="1" t="s">
        <v>29</v>
      </c>
      <c r="G287" s="1" t="s">
        <v>7</v>
      </c>
      <c r="H287" s="5" t="s">
        <v>211</v>
      </c>
      <c r="I287" s="1" t="s">
        <v>217</v>
      </c>
      <c r="J287" s="5" t="s">
        <v>277</v>
      </c>
      <c r="K287" s="5" t="s">
        <v>494</v>
      </c>
      <c r="L287" s="1" t="s">
        <v>58</v>
      </c>
      <c r="M287" s="1" t="s">
        <v>27</v>
      </c>
      <c r="N287" s="5" t="s">
        <v>131</v>
      </c>
      <c r="O287" s="5" t="s">
        <v>482</v>
      </c>
      <c r="P287" s="5">
        <v>2</v>
      </c>
      <c r="Q287" s="5" t="s">
        <v>7</v>
      </c>
      <c r="R287" s="3" t="s">
        <v>7</v>
      </c>
      <c r="S287" s="3" t="s">
        <v>7</v>
      </c>
      <c r="T287" s="3">
        <v>4</v>
      </c>
      <c r="U287" s="14">
        <f t="shared" si="28"/>
        <v>17.75</v>
      </c>
      <c r="V287" s="1">
        <v>44</v>
      </c>
      <c r="W287" s="1">
        <v>27</v>
      </c>
      <c r="X287" s="1">
        <f t="shared" si="24"/>
        <v>71</v>
      </c>
      <c r="Y287" s="7">
        <v>12.93</v>
      </c>
      <c r="Z287" s="7">
        <v>11.7</v>
      </c>
      <c r="AA287" s="7">
        <v>15.59</v>
      </c>
      <c r="AB287" s="7">
        <v>13.07</v>
      </c>
      <c r="AC287" s="7">
        <v>5.87</v>
      </c>
      <c r="AD287" s="7">
        <v>5.8</v>
      </c>
      <c r="AE287" s="7">
        <f t="shared" si="25"/>
        <v>5.8437216402473906</v>
      </c>
      <c r="AF287" s="8">
        <f t="shared" si="26"/>
        <v>0.22074973440134424</v>
      </c>
      <c r="AG287" s="8">
        <f>AF287*(1-(3/((4*X287)-9)))*SQRT(1-(2*(U287-1)*0.233)/(X287-2))</f>
        <v>0.20562127600642752</v>
      </c>
      <c r="AH287" s="8">
        <f>((Y287-Z287)/AE287)*(1-(3/((4*X287)-9)))</f>
        <v>0.20818613429545821</v>
      </c>
      <c r="AI287" s="8">
        <f t="shared" si="27"/>
        <v>0.10227155224746343</v>
      </c>
      <c r="AJ287" s="8">
        <f>((AA287-Y287)/AC287)*(1-(3/((4*X287)-9)))</f>
        <v>0.44820814619792476</v>
      </c>
      <c r="AK287" s="8">
        <f>((AB287-Z287)/AD287)*(1-(3/((4*X287)-9)))</f>
        <v>0.23363009404388732</v>
      </c>
      <c r="AL287" s="8">
        <f>4*(1+(AG287^2)/8)/AM287</f>
        <v>12.14247430172262</v>
      </c>
      <c r="AM287" s="8">
        <f>((1/V287)*((V287-1)/(V287-3))*((((AJ287^2)/2)*(V287/(V287-1)))+1)+(1/W287)*((W287-1)/(W287-3))*((((AK287^2)/2)*(W287/(W287-1)))+1))*(1+(U287-1)*0.233)</f>
        <v>0.33116315131939689</v>
      </c>
      <c r="AN287" s="1" t="s">
        <v>286</v>
      </c>
    </row>
    <row r="288" spans="1:40" x14ac:dyDescent="0.2">
      <c r="A288" s="1">
        <v>287</v>
      </c>
      <c r="B288" s="1">
        <v>46</v>
      </c>
      <c r="C288" s="1" t="s">
        <v>289</v>
      </c>
      <c r="D288" s="5" t="s">
        <v>126</v>
      </c>
      <c r="E288" s="5" t="s">
        <v>479</v>
      </c>
      <c r="F288" s="10" t="s">
        <v>290</v>
      </c>
      <c r="G288" s="1" t="s">
        <v>213</v>
      </c>
      <c r="H288" s="5" t="s">
        <v>211</v>
      </c>
      <c r="I288" s="1" t="s">
        <v>217</v>
      </c>
      <c r="J288" s="10" t="s">
        <v>288</v>
      </c>
      <c r="K288" s="5" t="s">
        <v>494</v>
      </c>
      <c r="L288" s="1" t="s">
        <v>313</v>
      </c>
      <c r="M288" s="1" t="s">
        <v>31</v>
      </c>
      <c r="N288" s="10" t="s">
        <v>322</v>
      </c>
      <c r="O288" s="1" t="s">
        <v>291</v>
      </c>
      <c r="P288" s="1">
        <v>4</v>
      </c>
      <c r="Q288" s="1" t="s">
        <v>7</v>
      </c>
      <c r="R288" s="1" t="s">
        <v>7</v>
      </c>
      <c r="S288" s="1" t="s">
        <v>213</v>
      </c>
      <c r="T288" s="1">
        <v>2</v>
      </c>
      <c r="U288" s="14">
        <f t="shared" si="28"/>
        <v>19.5</v>
      </c>
      <c r="V288" s="1">
        <v>21</v>
      </c>
      <c r="W288" s="1">
        <v>18</v>
      </c>
      <c r="X288" s="1">
        <f t="shared" si="24"/>
        <v>39</v>
      </c>
      <c r="Y288" s="7">
        <v>12.19</v>
      </c>
      <c r="Z288" s="7">
        <v>8.33</v>
      </c>
      <c r="AA288" s="7">
        <v>13.71</v>
      </c>
      <c r="AB288" s="7">
        <v>10.06</v>
      </c>
      <c r="AC288" s="7">
        <v>7.84</v>
      </c>
      <c r="AD288" s="7">
        <v>5.21</v>
      </c>
      <c r="AE288" s="7">
        <f t="shared" si="25"/>
        <v>6.7599010467729599</v>
      </c>
      <c r="AF288" s="8">
        <f t="shared" si="26"/>
        <v>-3.1065543496416836E-2</v>
      </c>
      <c r="AG288" s="8">
        <f>AF288*(1-(3/((4*X288)-9)))*SQRT(1-(2*(U288-1)*0.233)/(X288-2))</f>
        <v>-2.6651508491295887E-2</v>
      </c>
      <c r="AH288" s="8">
        <f>((Y288-Z288)/AE288)*(1-(3/((4*X288)-9)))</f>
        <v>0.55936092313081986</v>
      </c>
      <c r="AI288" s="8">
        <f t="shared" si="27"/>
        <v>-1.3324571237956931E-2</v>
      </c>
      <c r="AJ288" s="8">
        <f>((AA288-Y288)/AC288)*(1-(3/((4*X288)-9)))</f>
        <v>0.18992086630570615</v>
      </c>
      <c r="AK288" s="8">
        <f>((AB288-Z288)/AD288)*(1-(3/((4*X288)-9)))</f>
        <v>0.32527713580633794</v>
      </c>
      <c r="AL288" s="8">
        <f>4*(1+(AG288^2)/8)/AM288</f>
        <v>6.2564814374389366</v>
      </c>
      <c r="AM288" s="8">
        <f>((1/V288)*((V288-1)/(V288-3))*((((AJ288^2)/2)*(V288/(V288-1)))+1)+(1/W288)*((W288-1)/(W288-3))*((((AK288^2)/2)*(W288/(W288-1)))+1))*(1+(U288-1)*0.233)</f>
        <v>0.63939375373420093</v>
      </c>
      <c r="AN288" s="1" t="s">
        <v>292</v>
      </c>
    </row>
    <row r="289" spans="1:40" x14ac:dyDescent="0.2">
      <c r="A289" s="1">
        <v>288</v>
      </c>
      <c r="B289" s="1">
        <v>46</v>
      </c>
      <c r="C289" s="1" t="s">
        <v>289</v>
      </c>
      <c r="D289" s="5" t="s">
        <v>126</v>
      </c>
      <c r="E289" s="5" t="s">
        <v>479</v>
      </c>
      <c r="F289" s="10" t="s">
        <v>290</v>
      </c>
      <c r="G289" s="1" t="s">
        <v>213</v>
      </c>
      <c r="H289" s="5" t="s">
        <v>211</v>
      </c>
      <c r="I289" s="1" t="s">
        <v>217</v>
      </c>
      <c r="J289" s="10" t="s">
        <v>288</v>
      </c>
      <c r="K289" s="5" t="s">
        <v>494</v>
      </c>
      <c r="L289" s="1" t="s">
        <v>313</v>
      </c>
      <c r="M289" s="1" t="s">
        <v>31</v>
      </c>
      <c r="N289" s="10" t="s">
        <v>322</v>
      </c>
      <c r="O289" s="1" t="s">
        <v>291</v>
      </c>
      <c r="P289" s="1">
        <v>4</v>
      </c>
      <c r="Q289" s="1" t="s">
        <v>7</v>
      </c>
      <c r="R289" s="1" t="s">
        <v>213</v>
      </c>
      <c r="S289" s="1" t="s">
        <v>213</v>
      </c>
      <c r="T289" s="1">
        <v>2</v>
      </c>
      <c r="U289" s="14">
        <f t="shared" si="28"/>
        <v>19.5</v>
      </c>
      <c r="V289" s="1">
        <v>21</v>
      </c>
      <c r="W289" s="1">
        <v>18</v>
      </c>
      <c r="X289" s="1">
        <f t="shared" si="24"/>
        <v>39</v>
      </c>
      <c r="Y289" s="7">
        <v>12.19</v>
      </c>
      <c r="Z289" s="7">
        <v>8.33</v>
      </c>
      <c r="AA289" s="7">
        <v>16.52</v>
      </c>
      <c r="AB289" s="7">
        <v>9.67</v>
      </c>
      <c r="AC289" s="7">
        <v>7.84</v>
      </c>
      <c r="AD289" s="7">
        <v>5.21</v>
      </c>
      <c r="AE289" s="7">
        <f t="shared" si="25"/>
        <v>6.7599010467729599</v>
      </c>
      <c r="AF289" s="8">
        <f t="shared" si="26"/>
        <v>0.442314166925175</v>
      </c>
      <c r="AG289" s="8">
        <f>AF289*(1-(3/((4*X289)-9)))*SQRT(1-(2*(U289-1)*0.233)/(X289-2))</f>
        <v>0.37946671613797645</v>
      </c>
      <c r="AH289" s="8">
        <f>((Y289-Z289)/AE289)*(1-(3/((4*X289)-9)))</f>
        <v>0.55936092313081986</v>
      </c>
      <c r="AI289" s="8">
        <f t="shared" si="27"/>
        <v>0.18640779884070977</v>
      </c>
      <c r="AJ289" s="8">
        <f>((AA289-Y289)/AC289)*(1-(3/((4*X289)-9)))</f>
        <v>0.54102457309454388</v>
      </c>
      <c r="AK289" s="8">
        <f>((AB289-Z289)/AD289)*(1-(3/((4*X289)-9)))</f>
        <v>0.25194876415057382</v>
      </c>
      <c r="AL289" s="8">
        <f>4*(1+(AG289^2)/8)/AM289</f>
        <v>6.0797970971750077</v>
      </c>
      <c r="AM289" s="8">
        <f>((1/V289)*((V289-1)/(V289-3))*((((AJ289^2)/2)*(V289/(V289-1)))+1)+(1/W289)*((W289-1)/(W289-3))*((((AK289^2)/2)*(W289/(W289-1)))+1))*(1+(U289-1)*0.233)</f>
        <v>0.66975878129556876</v>
      </c>
      <c r="AN289" s="1" t="s">
        <v>293</v>
      </c>
    </row>
    <row r="290" spans="1:40" x14ac:dyDescent="0.2">
      <c r="A290" s="1">
        <v>289</v>
      </c>
      <c r="B290" s="1">
        <v>47</v>
      </c>
      <c r="C290" s="1" t="s">
        <v>294</v>
      </c>
      <c r="D290" s="1" t="s">
        <v>476</v>
      </c>
      <c r="E290" s="1" t="s">
        <v>479</v>
      </c>
      <c r="F290" s="13" t="s">
        <v>295</v>
      </c>
      <c r="G290" s="1" t="s">
        <v>213</v>
      </c>
      <c r="H290" s="1" t="s">
        <v>30</v>
      </c>
      <c r="I290" s="1" t="s">
        <v>217</v>
      </c>
      <c r="J290" s="10" t="s">
        <v>296</v>
      </c>
      <c r="K290" s="5" t="s">
        <v>235</v>
      </c>
      <c r="L290" s="1" t="s">
        <v>23</v>
      </c>
      <c r="M290" s="1" t="s">
        <v>19</v>
      </c>
      <c r="N290" s="10" t="s">
        <v>323</v>
      </c>
      <c r="O290" s="10" t="s">
        <v>297</v>
      </c>
      <c r="P290" s="10">
        <v>13</v>
      </c>
      <c r="Q290" s="1" t="s">
        <v>7</v>
      </c>
      <c r="R290" s="1" t="s">
        <v>7</v>
      </c>
      <c r="S290" s="1" t="s">
        <v>213</v>
      </c>
      <c r="T290" s="1">
        <v>2</v>
      </c>
      <c r="U290" s="14">
        <f t="shared" si="28"/>
        <v>21</v>
      </c>
      <c r="V290" s="1">
        <v>21</v>
      </c>
      <c r="W290" s="1">
        <v>21</v>
      </c>
      <c r="X290" s="1">
        <f t="shared" si="24"/>
        <v>42</v>
      </c>
      <c r="Y290" s="7">
        <v>3.2856999999999998</v>
      </c>
      <c r="Z290" s="7">
        <v>4.1428000000000003</v>
      </c>
      <c r="AA290" s="7">
        <v>6.6666999999999996</v>
      </c>
      <c r="AB290" s="7">
        <v>4.9047999999999998</v>
      </c>
      <c r="AC290" s="7">
        <v>2.3481999999999998</v>
      </c>
      <c r="AD290" s="7">
        <v>3.1981999999999999</v>
      </c>
      <c r="AE290" s="7">
        <f t="shared" si="25"/>
        <v>2.8055771670014709</v>
      </c>
      <c r="AF290" s="8">
        <f t="shared" si="26"/>
        <v>0.93349775967813442</v>
      </c>
      <c r="AG290" s="8">
        <f>AF290*(1-(3/((4*X290)-9)))*SQRT(1-(2*(U290-1)*0.233)/(X290-2))</f>
        <v>0.80211832090441404</v>
      </c>
      <c r="AH290" s="8">
        <f>((Y290-Z290)/AE290)*(1-(3/((4*X290)-9)))</f>
        <v>-0.29973451159269143</v>
      </c>
      <c r="AI290" s="8">
        <f t="shared" si="27"/>
        <v>0.37223797540068371</v>
      </c>
      <c r="AJ290" s="8">
        <f>((AA290-Y290)/AC290)*(1-(3/((4*X290)-9)))</f>
        <v>1.4126597168766764</v>
      </c>
      <c r="AK290" s="8">
        <f>((AB290-Z290)/AD290)*(1-(3/((4*X290)-9)))</f>
        <v>0.2337635674784046</v>
      </c>
      <c r="AL290" s="8">
        <f>4*(1+(AG290^2)/8)/AM290</f>
        <v>4.6909338459345875</v>
      </c>
      <c r="AM290" s="8">
        <f>((1/V290)*((V290-1)/(V290-3))*((((AJ290^2)/2)*(V290/(V290-1)))+1)+(1/W290)*((W290-1)/(W290-3))*((((AK290^2)/2)*(W290/(W290-1)))+1))*(1+(U290-1)*0.233)</f>
        <v>0.92128711303628175</v>
      </c>
      <c r="AN290" s="1" t="s">
        <v>298</v>
      </c>
    </row>
    <row r="291" spans="1:40" x14ac:dyDescent="0.2">
      <c r="A291" s="1">
        <v>290</v>
      </c>
      <c r="B291" s="1">
        <v>47</v>
      </c>
      <c r="C291" s="1" t="s">
        <v>294</v>
      </c>
      <c r="D291" s="1" t="s">
        <v>476</v>
      </c>
      <c r="E291" s="1" t="s">
        <v>479</v>
      </c>
      <c r="F291" s="13" t="s">
        <v>295</v>
      </c>
      <c r="G291" s="1" t="s">
        <v>213</v>
      </c>
      <c r="H291" s="1" t="s">
        <v>30</v>
      </c>
      <c r="I291" s="1" t="s">
        <v>217</v>
      </c>
      <c r="J291" s="10" t="s">
        <v>296</v>
      </c>
      <c r="K291" s="5" t="s">
        <v>235</v>
      </c>
      <c r="L291" s="1" t="s">
        <v>23</v>
      </c>
      <c r="M291" s="1" t="s">
        <v>19</v>
      </c>
      <c r="N291" s="10" t="s">
        <v>323</v>
      </c>
      <c r="O291" s="10" t="s">
        <v>297</v>
      </c>
      <c r="P291" s="10">
        <v>13</v>
      </c>
      <c r="Q291" s="1" t="s">
        <v>7</v>
      </c>
      <c r="R291" s="1" t="s">
        <v>7</v>
      </c>
      <c r="S291" s="1" t="s">
        <v>213</v>
      </c>
      <c r="T291" s="1">
        <v>2</v>
      </c>
      <c r="U291" s="14">
        <f t="shared" si="28"/>
        <v>20</v>
      </c>
      <c r="V291" s="1">
        <v>21</v>
      </c>
      <c r="W291" s="1">
        <v>19</v>
      </c>
      <c r="X291" s="1">
        <f t="shared" si="24"/>
        <v>40</v>
      </c>
      <c r="Y291" s="7">
        <v>3.29</v>
      </c>
      <c r="Z291" s="7">
        <v>2.8420999999999998</v>
      </c>
      <c r="AA291" s="7">
        <v>6.67</v>
      </c>
      <c r="AB291" s="7">
        <v>3.2105000000000001</v>
      </c>
      <c r="AC291" s="7">
        <v>2.35</v>
      </c>
      <c r="AD291" s="7">
        <v>2.2425999999999999</v>
      </c>
      <c r="AE291" s="7">
        <f t="shared" si="25"/>
        <v>2.2997516209136015</v>
      </c>
      <c r="AF291" s="8">
        <f t="shared" si="26"/>
        <v>1.309532721974388</v>
      </c>
      <c r="AG291" s="8">
        <f>AF291*(1-(3/((4*X291)-9)))*SQRT(1-(2*(U291-1)*0.233)/(X291-2))</f>
        <v>1.124084100227648</v>
      </c>
      <c r="AH291" s="8">
        <f>((Y291-Z291)/AE291)*(1-(3/((4*X291)-9)))</f>
        <v>0.19089075555425128</v>
      </c>
      <c r="AI291" s="8">
        <f t="shared" si="27"/>
        <v>0.48995794793936426</v>
      </c>
      <c r="AJ291" s="8">
        <f>((AA291-Y291)/AC291)*(1-(3/((4*X291)-9)))</f>
        <v>1.4097224179230659</v>
      </c>
      <c r="AK291" s="8">
        <f>((AB291-Z291)/AD291)*(1-(3/((4*X291)-9)))</f>
        <v>0.16100989686167264</v>
      </c>
      <c r="AL291" s="8">
        <f>4*(1+(AG291^2)/8)/AM291</f>
        <v>5.0761316343840006</v>
      </c>
      <c r="AM291" s="8">
        <f>((1/V291)*((V291-1)/(V291-3))*((((AJ291^2)/2)*(V291/(V291-1)))+1)+(1/W291)*((W291-1)/(W291-3))*((((AK291^2)/2)*(W291/(W291-1)))+1))*(1+(U291-1)*0.233)</f>
        <v>0.9124630458395071</v>
      </c>
      <c r="AN291" s="1" t="s">
        <v>299</v>
      </c>
    </row>
    <row r="292" spans="1:40" x14ac:dyDescent="0.2">
      <c r="A292" s="1">
        <v>291</v>
      </c>
      <c r="B292" s="1">
        <v>47</v>
      </c>
      <c r="C292" s="1" t="s">
        <v>294</v>
      </c>
      <c r="D292" s="1" t="s">
        <v>476</v>
      </c>
      <c r="E292" s="1" t="s">
        <v>479</v>
      </c>
      <c r="F292" s="13" t="s">
        <v>295</v>
      </c>
      <c r="G292" s="1" t="s">
        <v>213</v>
      </c>
      <c r="H292" s="1" t="s">
        <v>30</v>
      </c>
      <c r="I292" s="1" t="s">
        <v>217</v>
      </c>
      <c r="J292" s="10" t="s">
        <v>296</v>
      </c>
      <c r="K292" s="5" t="s">
        <v>235</v>
      </c>
      <c r="L292" s="1" t="s">
        <v>23</v>
      </c>
      <c r="M292" s="1" t="s">
        <v>19</v>
      </c>
      <c r="N292" s="10" t="s">
        <v>323</v>
      </c>
      <c r="O292" s="10" t="s">
        <v>297</v>
      </c>
      <c r="P292" s="10">
        <v>13</v>
      </c>
      <c r="Q292" s="1" t="s">
        <v>7</v>
      </c>
      <c r="R292" s="1" t="s">
        <v>213</v>
      </c>
      <c r="S292" s="1" t="s">
        <v>213</v>
      </c>
      <c r="T292" s="1">
        <v>2</v>
      </c>
      <c r="U292" s="14">
        <f t="shared" si="28"/>
        <v>19.5</v>
      </c>
      <c r="V292" s="1">
        <v>21</v>
      </c>
      <c r="W292" s="1">
        <v>18</v>
      </c>
      <c r="X292" s="1">
        <f t="shared" si="24"/>
        <v>39</v>
      </c>
      <c r="Y292" s="7">
        <v>3.2856999999999998</v>
      </c>
      <c r="Z292" s="7">
        <v>3.5</v>
      </c>
      <c r="AA292" s="7">
        <v>5.0476000000000001</v>
      </c>
      <c r="AB292" s="7">
        <v>3.9443999999999999</v>
      </c>
      <c r="AC292" s="7">
        <v>2.3481999999999998</v>
      </c>
      <c r="AD292" s="7">
        <v>2.8128000000000002</v>
      </c>
      <c r="AE292" s="7">
        <f t="shared" si="25"/>
        <v>2.5721071920834806</v>
      </c>
      <c r="AF292" s="8">
        <f t="shared" si="26"/>
        <v>0.51222593057359622</v>
      </c>
      <c r="AG292" s="8">
        <f>AF292*(1-(3/((4*X292)-9)))*SQRT(1-(2*(U292-1)*0.233)/(X292-2))</f>
        <v>0.43944487047904818</v>
      </c>
      <c r="AH292" s="8">
        <f>((Y292-Z292)/AE292)*(1-(3/((4*X292)-9)))</f>
        <v>-8.1616555973391819E-2</v>
      </c>
      <c r="AI292" s="8">
        <f t="shared" si="27"/>
        <v>0.21460319266782707</v>
      </c>
      <c r="AJ292" s="8">
        <f>((AA292-Y292)/AC292)*(1-(3/((4*X292)-9)))</f>
        <v>0.73500675289279349</v>
      </c>
      <c r="AK292" s="8">
        <f>((AB292-Z292)/AD292)*(1-(3/((4*X292)-9)))</f>
        <v>0.15476770913143409</v>
      </c>
      <c r="AL292" s="8">
        <f>4*(1+(AG292^2)/8)/AM292</f>
        <v>5.8582827376743971</v>
      </c>
      <c r="AM292" s="8">
        <f>((1/V292)*((V292-1)/(V292-3))*((((AJ292^2)/2)*(V292/(V292-1)))+1)+(1/W292)*((W292-1)/(W292-3))*((((AK292^2)/2)*(W292/(W292-1)))+1))*(1+(U292-1)*0.233)</f>
        <v>0.69927589372741883</v>
      </c>
      <c r="AN292" s="1" t="s">
        <v>300</v>
      </c>
    </row>
    <row r="293" spans="1:40" x14ac:dyDescent="0.2">
      <c r="A293" s="1">
        <v>292</v>
      </c>
      <c r="B293" s="1">
        <v>47</v>
      </c>
      <c r="C293" s="1" t="s">
        <v>294</v>
      </c>
      <c r="D293" s="1" t="s">
        <v>476</v>
      </c>
      <c r="E293" s="1" t="s">
        <v>479</v>
      </c>
      <c r="F293" s="13" t="s">
        <v>295</v>
      </c>
      <c r="G293" s="1" t="s">
        <v>213</v>
      </c>
      <c r="H293" s="1" t="s">
        <v>30</v>
      </c>
      <c r="I293" s="1" t="s">
        <v>217</v>
      </c>
      <c r="J293" s="10" t="s">
        <v>296</v>
      </c>
      <c r="K293" s="5" t="s">
        <v>235</v>
      </c>
      <c r="L293" s="1" t="s">
        <v>23</v>
      </c>
      <c r="M293" s="1" t="s">
        <v>19</v>
      </c>
      <c r="N293" s="10" t="s">
        <v>323</v>
      </c>
      <c r="O293" s="10" t="s">
        <v>297</v>
      </c>
      <c r="P293" s="10">
        <v>13</v>
      </c>
      <c r="Q293" s="1" t="s">
        <v>7</v>
      </c>
      <c r="R293" s="1" t="s">
        <v>213</v>
      </c>
      <c r="S293" s="1" t="s">
        <v>213</v>
      </c>
      <c r="T293" s="1">
        <v>2</v>
      </c>
      <c r="U293" s="14">
        <f t="shared" si="28"/>
        <v>18</v>
      </c>
      <c r="V293" s="1">
        <v>21</v>
      </c>
      <c r="W293" s="1">
        <v>15</v>
      </c>
      <c r="X293" s="1">
        <f t="shared" si="24"/>
        <v>36</v>
      </c>
      <c r="Y293" s="7">
        <v>3.29</v>
      </c>
      <c r="Z293" s="7">
        <v>3</v>
      </c>
      <c r="AA293" s="7">
        <v>5.05</v>
      </c>
      <c r="AB293" s="7">
        <v>3.8</v>
      </c>
      <c r="AC293" s="7">
        <v>2.35</v>
      </c>
      <c r="AD293" s="7">
        <v>2.42</v>
      </c>
      <c r="AE293" s="7">
        <f t="shared" si="25"/>
        <v>2.3790729781354161</v>
      </c>
      <c r="AF293" s="8">
        <f t="shared" si="26"/>
        <v>0.40351851701177915</v>
      </c>
      <c r="AG293" s="8">
        <f>AF293*(1-(3/((4*X293)-9)))*SQRT(1-(2*(U293-1)*0.233)/(X293-2))</f>
        <v>0.34554237463998339</v>
      </c>
      <c r="AH293" s="8">
        <f>((Y293-Z293)/AE293)*(1-(3/((4*X293)-9)))</f>
        <v>0.11918741382107183</v>
      </c>
      <c r="AI293" s="8">
        <f t="shared" si="27"/>
        <v>0.17024891616300641</v>
      </c>
      <c r="AJ293" s="8">
        <f>((AA293-Y293)/AC293)*(1-(3/((4*X293)-9)))</f>
        <v>0.73229314420803771</v>
      </c>
      <c r="AK293" s="8">
        <f>((AB293-Z293)/AD293)*(1-(3/((4*X293)-9)))</f>
        <v>0.32323232323232315</v>
      </c>
      <c r="AL293" s="8">
        <f>4*(1+(AG293^2)/8)/AM293</f>
        <v>5.4577762012653732</v>
      </c>
      <c r="AM293" s="8">
        <f>((1/V293)*((V293-1)/(V293-3))*((((AJ293^2)/2)*(V293/(V293-1)))+1)+(1/W293)*((W293-1)/(W293-3))*((((AK293^2)/2)*(W293/(W293-1)))+1))*(1+(U293-1)*0.233)</f>
        <v>0.74383771276562916</v>
      </c>
      <c r="AN293" s="1" t="s">
        <v>301</v>
      </c>
    </row>
    <row r="294" spans="1:40" x14ac:dyDescent="0.2">
      <c r="A294" s="1">
        <v>293</v>
      </c>
      <c r="B294" s="1">
        <v>48</v>
      </c>
      <c r="C294" s="1" t="s">
        <v>302</v>
      </c>
      <c r="D294" s="1" t="s">
        <v>26</v>
      </c>
      <c r="E294" s="1" t="s">
        <v>480</v>
      </c>
      <c r="F294" s="1" t="s">
        <v>303</v>
      </c>
      <c r="G294" s="1" t="s">
        <v>213</v>
      </c>
      <c r="H294" s="1" t="s">
        <v>30</v>
      </c>
      <c r="I294" s="1" t="s">
        <v>63</v>
      </c>
      <c r="J294" s="10" t="s">
        <v>288</v>
      </c>
      <c r="K294" s="5" t="s">
        <v>494</v>
      </c>
      <c r="L294" s="1" t="s">
        <v>23</v>
      </c>
      <c r="M294" s="10"/>
      <c r="N294" s="10" t="s">
        <v>323</v>
      </c>
      <c r="O294" s="10" t="s">
        <v>304</v>
      </c>
      <c r="P294" s="10">
        <v>10</v>
      </c>
      <c r="Q294" s="1" t="s">
        <v>7</v>
      </c>
      <c r="R294" s="1" t="s">
        <v>7</v>
      </c>
      <c r="S294" s="1" t="s">
        <v>7</v>
      </c>
      <c r="T294" s="1">
        <v>22</v>
      </c>
      <c r="U294" s="14">
        <f t="shared" si="28"/>
        <v>3.6818181818181817</v>
      </c>
      <c r="V294" s="1">
        <v>41</v>
      </c>
      <c r="W294" s="1">
        <v>40</v>
      </c>
      <c r="X294" s="1">
        <f t="shared" si="24"/>
        <v>81</v>
      </c>
      <c r="Y294" s="7">
        <v>57.48</v>
      </c>
      <c r="Z294" s="7">
        <v>56.37</v>
      </c>
      <c r="AA294" s="7">
        <v>65.510000000000005</v>
      </c>
      <c r="AB294" s="7">
        <v>60.4</v>
      </c>
      <c r="AC294" s="7">
        <v>8.6999999999999993</v>
      </c>
      <c r="AD294" s="7">
        <v>10.4</v>
      </c>
      <c r="AE294" s="7">
        <f t="shared" si="25"/>
        <v>9.5770294805271465</v>
      </c>
      <c r="AF294" s="8">
        <f t="shared" si="26"/>
        <v>0.41766604228724125</v>
      </c>
      <c r="AG294" s="8">
        <f>AF294*(1-(3/((4*X294)-9)))*SQRT(1-(2*(U294-1)*0.233)/(X294-2))</f>
        <v>0.41040309015846665</v>
      </c>
      <c r="AH294" s="8">
        <f>((Y294-Z294)/AE294)*(1-(3/((4*X294)-9)))</f>
        <v>0.11479849505152148</v>
      </c>
      <c r="AI294" s="8">
        <f t="shared" si="27"/>
        <v>0.20101308528528705</v>
      </c>
      <c r="AJ294" s="8">
        <f>((AA294-Y294)/AC294)*(1-(3/((4*X294)-9)))</f>
        <v>0.91419813902572622</v>
      </c>
      <c r="AK294" s="8">
        <f>((AB294-Z294)/AD294)*(1-(3/((4*X294)-9)))</f>
        <v>0.38380952380952393</v>
      </c>
      <c r="AL294" s="8">
        <f>4*(1+(AG294^2)/8)/AM294</f>
        <v>38.662768834679753</v>
      </c>
      <c r="AM294" s="8">
        <f>((1/V294)*((V294-1)/(V294-3))*((((AJ294^2)/2)*(V294/(V294-1)))+1)+(1/W294)*((W294-1)/(W294-3))*((((AK294^2)/2)*(W294/(W294-1)))+1))*(1+(U294-1)*0.233)</f>
        <v>0.10563690783941856</v>
      </c>
      <c r="AN294" s="1" t="s">
        <v>305</v>
      </c>
    </row>
    <row r="295" spans="1:40" x14ac:dyDescent="0.2">
      <c r="A295" s="1">
        <v>294</v>
      </c>
      <c r="B295" s="1">
        <v>49</v>
      </c>
      <c r="C295" s="1" t="s">
        <v>306</v>
      </c>
      <c r="D295" s="1" t="s">
        <v>476</v>
      </c>
      <c r="E295" s="1" t="s">
        <v>479</v>
      </c>
      <c r="F295" s="10" t="s">
        <v>307</v>
      </c>
      <c r="G295" s="1" t="s">
        <v>213</v>
      </c>
      <c r="H295" s="5" t="s">
        <v>211</v>
      </c>
      <c r="I295" s="1" t="s">
        <v>217</v>
      </c>
      <c r="J295" s="10" t="s">
        <v>308</v>
      </c>
      <c r="K295" s="5" t="s">
        <v>494</v>
      </c>
      <c r="L295" s="1" t="s">
        <v>23</v>
      </c>
      <c r="M295" s="1" t="s">
        <v>19</v>
      </c>
      <c r="N295" s="10" t="s">
        <v>131</v>
      </c>
      <c r="O295" s="10" t="s">
        <v>309</v>
      </c>
      <c r="P295" s="10">
        <v>6</v>
      </c>
      <c r="Q295" s="1" t="s">
        <v>7</v>
      </c>
      <c r="R295" s="1" t="s">
        <v>7</v>
      </c>
      <c r="S295" s="1" t="s">
        <v>213</v>
      </c>
      <c r="T295" s="1">
        <v>2</v>
      </c>
      <c r="U295" s="14">
        <f t="shared" si="28"/>
        <v>7.5</v>
      </c>
      <c r="V295" s="1">
        <v>10</v>
      </c>
      <c r="W295" s="1">
        <v>5</v>
      </c>
      <c r="X295" s="1">
        <f t="shared" si="24"/>
        <v>15</v>
      </c>
      <c r="Y295" s="7">
        <v>5</v>
      </c>
      <c r="Z295" s="7">
        <v>6.6</v>
      </c>
      <c r="AA295" s="7">
        <v>9.6</v>
      </c>
      <c r="AB295" s="7">
        <v>6.4</v>
      </c>
      <c r="AC295" s="7">
        <v>2.31</v>
      </c>
      <c r="AD295" s="7">
        <v>0.89439999999999997</v>
      </c>
      <c r="AE295" s="7">
        <f t="shared" si="25"/>
        <v>1.9850344976657401</v>
      </c>
      <c r="AF295" s="8">
        <f t="shared" si="26"/>
        <v>2.4180939956683165</v>
      </c>
      <c r="AG295" s="8">
        <f>AF295*(1-(3/((4*X295)-9)))*SQRT(1-(2*(U295-1)*0.233)/(X295-2))</f>
        <v>1.9931588940623601</v>
      </c>
      <c r="AH295" s="8">
        <f>((Y295-Z295)/AE295)*(1-(3/((4*X295)-9)))</f>
        <v>-0.75861772413123651</v>
      </c>
      <c r="AI295" s="8">
        <f t="shared" si="27"/>
        <v>0.70589432529742535</v>
      </c>
      <c r="AJ295" s="8">
        <f>((AA295-Y295)/AC295)*(1-(3/((4*X295)-9)))</f>
        <v>1.8742042271454034</v>
      </c>
      <c r="AK295" s="8">
        <f>((AB295-Z295)/AD295)*(1-(3/((4*X295)-9)))</f>
        <v>-0.21045985478269946</v>
      </c>
      <c r="AL295" s="8">
        <f>4*(1+(AG295^2)/8)/AM295</f>
        <v>3.0114921123354645</v>
      </c>
      <c r="AM295" s="8">
        <f>((1/V295)*((V295-1)/(V295-3))*((((AJ295^2)/2)*(V295/(V295-1)))+1)+(1/W295)*((W295-1)/(W295-3))*((((AK295^2)/2)*(W295/(W295-1)))+1))*(1+(U295-1)*0.233)</f>
        <v>1.9878322655965495</v>
      </c>
      <c r="AN295" s="10" t="s">
        <v>310</v>
      </c>
    </row>
    <row r="296" spans="1:40" x14ac:dyDescent="0.2">
      <c r="A296" s="1">
        <v>295</v>
      </c>
      <c r="B296" s="1">
        <v>49</v>
      </c>
      <c r="C296" s="1" t="s">
        <v>306</v>
      </c>
      <c r="D296" s="1" t="s">
        <v>476</v>
      </c>
      <c r="E296" s="1" t="s">
        <v>479</v>
      </c>
      <c r="F296" s="10" t="s">
        <v>307</v>
      </c>
      <c r="G296" s="1" t="s">
        <v>213</v>
      </c>
      <c r="H296" s="5" t="s">
        <v>211</v>
      </c>
      <c r="I296" s="1" t="s">
        <v>217</v>
      </c>
      <c r="J296" s="10" t="s">
        <v>308</v>
      </c>
      <c r="K296" s="5" t="s">
        <v>494</v>
      </c>
      <c r="L296" s="1" t="s">
        <v>23</v>
      </c>
      <c r="M296" s="1" t="s">
        <v>19</v>
      </c>
      <c r="N296" s="10" t="s">
        <v>131</v>
      </c>
      <c r="O296" s="10" t="s">
        <v>309</v>
      </c>
      <c r="P296" s="10">
        <v>6</v>
      </c>
      <c r="Q296" s="1" t="s">
        <v>7</v>
      </c>
      <c r="R296" s="1" t="s">
        <v>7</v>
      </c>
      <c r="S296" s="1" t="s">
        <v>213</v>
      </c>
      <c r="T296" s="1">
        <v>2</v>
      </c>
      <c r="U296" s="14">
        <f t="shared" si="28"/>
        <v>7.5</v>
      </c>
      <c r="V296" s="1">
        <v>10</v>
      </c>
      <c r="W296" s="1">
        <v>5</v>
      </c>
      <c r="X296" s="1">
        <f t="shared" si="24"/>
        <v>15</v>
      </c>
      <c r="Y296" s="7">
        <v>4.7</v>
      </c>
      <c r="Z296" s="7">
        <v>6.6</v>
      </c>
      <c r="AA296" s="7">
        <v>8.1999999999999993</v>
      </c>
      <c r="AB296" s="7">
        <v>6.4</v>
      </c>
      <c r="AC296" s="7">
        <v>1.64</v>
      </c>
      <c r="AD296" s="7">
        <v>0.89</v>
      </c>
      <c r="AE296" s="7">
        <f t="shared" si="25"/>
        <v>1.4511215821404648</v>
      </c>
      <c r="AF296" s="8">
        <f t="shared" si="26"/>
        <v>2.5497518922862028</v>
      </c>
      <c r="AG296" s="8">
        <f>AF296*(1-(3/((4*X296)-9)))*SQRT(1-(2*(U296-1)*0.233)/(X296-2))</f>
        <v>2.1016803610059793</v>
      </c>
      <c r="AH296" s="8">
        <f>((Y296-Z296)/AE296)*(1-(3/((4*X296)-9)))</f>
        <v>-1.2323125202782286</v>
      </c>
      <c r="AI296" s="8">
        <f t="shared" si="27"/>
        <v>0.72441335091516934</v>
      </c>
      <c r="AJ296" s="8">
        <f>((AA296-Y296)/AC296)*(1-(3/((4*X296)-9)))</f>
        <v>2.0086083213773311</v>
      </c>
      <c r="AK296" s="8">
        <f>((AB296-Z296)/AD296)*(1-(3/((4*X296)-9)))</f>
        <v>-0.21150033046926558</v>
      </c>
      <c r="AL296" s="8">
        <f>4*(1+(AG296^2)/8)/AM296</f>
        <v>2.9822334339593453</v>
      </c>
      <c r="AM296" s="8">
        <f>((1/V296)*((V296-1)/(V296-3))*((((AJ296^2)/2)*(V296/(V296-1)))+1)+(1/W296)*((W296-1)/(W296-3))*((((AK296^2)/2)*(W296/(W296-1)))+1))*(1+(U296-1)*0.233)</f>
        <v>2.081839100595285</v>
      </c>
      <c r="AN296" s="10" t="s">
        <v>311</v>
      </c>
    </row>
    <row r="297" spans="1:40" x14ac:dyDescent="0.2">
      <c r="A297" s="1">
        <v>296</v>
      </c>
      <c r="B297" s="1">
        <v>50</v>
      </c>
      <c r="C297" s="1" t="s">
        <v>316</v>
      </c>
      <c r="D297" s="1" t="s">
        <v>34</v>
      </c>
      <c r="E297" s="1" t="s">
        <v>480</v>
      </c>
      <c r="F297" s="10" t="s">
        <v>317</v>
      </c>
      <c r="G297" s="1" t="s">
        <v>213</v>
      </c>
      <c r="H297" s="1" t="s">
        <v>30</v>
      </c>
      <c r="I297" s="1" t="s">
        <v>217</v>
      </c>
      <c r="J297" s="1" t="s">
        <v>321</v>
      </c>
      <c r="K297" s="5" t="s">
        <v>494</v>
      </c>
      <c r="L297" s="1" t="s">
        <v>23</v>
      </c>
      <c r="M297" s="1" t="s">
        <v>27</v>
      </c>
      <c r="N297" s="10" t="s">
        <v>131</v>
      </c>
      <c r="O297" s="10" t="s">
        <v>145</v>
      </c>
      <c r="P297" s="10">
        <v>8</v>
      </c>
      <c r="Q297" s="1" t="s">
        <v>213</v>
      </c>
      <c r="R297" s="1" t="s">
        <v>7</v>
      </c>
      <c r="S297" s="1" t="s">
        <v>7</v>
      </c>
      <c r="T297" s="1">
        <v>1</v>
      </c>
      <c r="U297" s="14">
        <v>1</v>
      </c>
      <c r="V297" s="1">
        <v>45</v>
      </c>
      <c r="W297" s="1">
        <v>37</v>
      </c>
      <c r="X297" s="1">
        <f t="shared" si="24"/>
        <v>82</v>
      </c>
      <c r="Y297" s="7">
        <v>32.869999999999997</v>
      </c>
      <c r="Z297" s="7">
        <v>30.57</v>
      </c>
      <c r="AA297" s="7">
        <v>55.82</v>
      </c>
      <c r="AB297" s="7">
        <v>44.46</v>
      </c>
      <c r="AC297" s="7">
        <v>9.3000000000000007</v>
      </c>
      <c r="AD297" s="7">
        <v>9.5500000000000007</v>
      </c>
      <c r="AE297" s="7">
        <f t="shared" si="25"/>
        <v>9.4133216772826795</v>
      </c>
      <c r="AF297" s="8">
        <f t="shared" si="26"/>
        <v>0.96246578100742541</v>
      </c>
      <c r="AG297" s="8">
        <f>AF297*(1-(3/((4*X297)-9)))*SQRT(1-(2*(U297-1)*0.233)/(X297-2))</f>
        <v>0.95341437867820189</v>
      </c>
      <c r="AH297" s="8">
        <f>((Y297-Z297)/AE297)*(1-(3/((4*X297)-9)))</f>
        <v>0.24203676279910169</v>
      </c>
      <c r="AI297" s="8">
        <f t="shared" si="27"/>
        <v>0.43031375299414504</v>
      </c>
      <c r="AJ297" s="8">
        <f>((AA297-Y297)/AC297)*(1-(3/((4*X297)-9)))</f>
        <v>2.4445343310749315</v>
      </c>
      <c r="AK297" s="8">
        <f>((AB297-Z297)/AD297)*(1-(3/((4*X297)-9)))</f>
        <v>1.4407720461520785</v>
      </c>
      <c r="AL297" s="8">
        <f>4*(1+(AG297^2)/8)/AM297</f>
        <v>29.007454163441846</v>
      </c>
      <c r="AM297" s="8">
        <f>((1/V297)*((V297-1)/(V297-3))*((((AJ297^2)/2)*(V297/(V297-1)))+1)+(1/W297)*((W297-1)/(W297-3))*((((AK297^2)/2)*(W297/(W297-1)))+1))*(1+(U297-1)*0.233)</f>
        <v>0.15356395854790958</v>
      </c>
      <c r="AN297" s="1" t="s">
        <v>320</v>
      </c>
    </row>
    <row r="298" spans="1:40" x14ac:dyDescent="0.2">
      <c r="A298" s="1">
        <v>297</v>
      </c>
      <c r="B298" s="1">
        <v>50</v>
      </c>
      <c r="C298" s="1" t="s">
        <v>316</v>
      </c>
      <c r="D298" s="1" t="s">
        <v>28</v>
      </c>
      <c r="E298" s="1" t="s">
        <v>480</v>
      </c>
      <c r="F298" s="10" t="s">
        <v>318</v>
      </c>
      <c r="G298" s="1" t="s">
        <v>213</v>
      </c>
      <c r="H298" s="1" t="s">
        <v>30</v>
      </c>
      <c r="I298" s="1" t="s">
        <v>217</v>
      </c>
      <c r="J298" s="1" t="s">
        <v>321</v>
      </c>
      <c r="K298" s="5" t="s">
        <v>494</v>
      </c>
      <c r="L298" s="1" t="s">
        <v>23</v>
      </c>
      <c r="M298" s="1" t="s">
        <v>27</v>
      </c>
      <c r="N298" s="10" t="s">
        <v>131</v>
      </c>
      <c r="O298" s="10" t="s">
        <v>145</v>
      </c>
      <c r="P298" s="10">
        <v>8</v>
      </c>
      <c r="Q298" s="1" t="s">
        <v>213</v>
      </c>
      <c r="R298" s="1" t="s">
        <v>7</v>
      </c>
      <c r="S298" s="1" t="s">
        <v>7</v>
      </c>
      <c r="T298" s="1">
        <v>1</v>
      </c>
      <c r="U298" s="14">
        <v>1</v>
      </c>
      <c r="V298" s="1">
        <v>45</v>
      </c>
      <c r="W298" s="1">
        <v>37</v>
      </c>
      <c r="X298" s="1">
        <f t="shared" si="24"/>
        <v>82</v>
      </c>
      <c r="Y298" s="7">
        <v>3.13</v>
      </c>
      <c r="Z298" s="7">
        <v>1.84</v>
      </c>
      <c r="AA298" s="7">
        <v>26.04</v>
      </c>
      <c r="AB298" s="7">
        <v>9.6199999999999992</v>
      </c>
      <c r="AC298" s="7">
        <v>3.52</v>
      </c>
      <c r="AD298" s="7">
        <v>1.71</v>
      </c>
      <c r="AE298" s="7">
        <f t="shared" si="25"/>
        <v>2.8514145612309694</v>
      </c>
      <c r="AF298" s="8">
        <f t="shared" si="26"/>
        <v>5.3061382956073242</v>
      </c>
      <c r="AG298" s="8">
        <f>AF298*(1-(3/((4*X298)-9)))*SQRT(1-(2*(U298-1)*0.233)/(X298-2))</f>
        <v>5.2562373085012988</v>
      </c>
      <c r="AH298" s="8">
        <f>((Y298-Z298)/AE298)*(1-(3/((4*X298)-9)))</f>
        <v>0.44815242088345497</v>
      </c>
      <c r="AI298" s="8">
        <f t="shared" si="27"/>
        <v>0.93462821820681863</v>
      </c>
      <c r="AJ298" s="8">
        <f>((AA298-Y298)/AC298)*(1-(3/((4*X298)-9)))</f>
        <v>6.4473140495867769</v>
      </c>
      <c r="AK298" s="8">
        <f>((AB298-Z298)/AD298)*(1-(3/((4*X298)-9)))</f>
        <v>4.5069203835084046</v>
      </c>
      <c r="AL298" s="8">
        <f>4*(1+(AG298^2)/8)/AM298</f>
        <v>21.070117833578148</v>
      </c>
      <c r="AM298" s="8">
        <f>((1/V298)*((V298-1)/(V298-3))*((((AJ298^2)/2)*(V298/(V298-1)))+1)+(1/W298)*((W298-1)/(W298-3))*((((AK298^2)/2)*(W298/(W298-1)))+1))*(1+(U298-1)*0.233)</f>
        <v>0.84546348826067752</v>
      </c>
      <c r="AN298" s="1" t="s">
        <v>320</v>
      </c>
    </row>
    <row r="299" spans="1:40" x14ac:dyDescent="0.2">
      <c r="A299" s="1">
        <v>298</v>
      </c>
      <c r="B299" s="1">
        <v>50</v>
      </c>
      <c r="C299" s="1" t="s">
        <v>316</v>
      </c>
      <c r="D299" s="1" t="s">
        <v>34</v>
      </c>
      <c r="E299" s="1" t="s">
        <v>480</v>
      </c>
      <c r="F299" s="10" t="s">
        <v>319</v>
      </c>
      <c r="G299" s="1" t="s">
        <v>213</v>
      </c>
      <c r="H299" s="1" t="s">
        <v>30</v>
      </c>
      <c r="I299" s="1" t="s">
        <v>217</v>
      </c>
      <c r="J299" s="1" t="s">
        <v>321</v>
      </c>
      <c r="K299" s="5" t="s">
        <v>494</v>
      </c>
      <c r="L299" s="1" t="s">
        <v>23</v>
      </c>
      <c r="M299" s="1" t="s">
        <v>27</v>
      </c>
      <c r="N299" s="10" t="s">
        <v>131</v>
      </c>
      <c r="O299" s="10" t="s">
        <v>145</v>
      </c>
      <c r="P299" s="10">
        <v>8</v>
      </c>
      <c r="Q299" s="1" t="s">
        <v>213</v>
      </c>
      <c r="R299" s="1" t="s">
        <v>7</v>
      </c>
      <c r="S299" s="1" t="s">
        <v>7</v>
      </c>
      <c r="T299" s="1">
        <v>1</v>
      </c>
      <c r="U299" s="14">
        <v>1</v>
      </c>
      <c r="V299" s="1">
        <v>45</v>
      </c>
      <c r="W299" s="1">
        <v>37</v>
      </c>
      <c r="X299" s="1">
        <f t="shared" si="24"/>
        <v>82</v>
      </c>
      <c r="Y299" s="7">
        <v>1.31</v>
      </c>
      <c r="Z299" s="7">
        <v>1.57</v>
      </c>
      <c r="AA299" s="7">
        <v>3.19</v>
      </c>
      <c r="AB299" s="7">
        <v>2.62</v>
      </c>
      <c r="AC299" s="7">
        <v>1.2</v>
      </c>
      <c r="AD299" s="7">
        <v>1.34</v>
      </c>
      <c r="AE299" s="7">
        <f t="shared" si="25"/>
        <v>1.2649189697367971</v>
      </c>
      <c r="AF299" s="8">
        <f t="shared" si="26"/>
        <v>0.6561685134445453</v>
      </c>
      <c r="AG299" s="8">
        <f>AF299*(1-(3/((4*X299)-9)))*SQRT(1-(2*(U299-1)*0.233)/(X299-2))</f>
        <v>0.64999764968174389</v>
      </c>
      <c r="AH299" s="8">
        <f>((Y299-Z299)/AE299)*(1-(3/((4*X299)-9)))</f>
        <v>-0.20361372158705235</v>
      </c>
      <c r="AI299" s="8">
        <f t="shared" si="27"/>
        <v>0.30908506149125309</v>
      </c>
      <c r="AJ299" s="8">
        <f>((AA299-Y299)/AC299)*(1-(3/((4*X299)-9)))</f>
        <v>1.5519331243469174</v>
      </c>
      <c r="AK299" s="8">
        <f>((AB299-Z299)/AD299)*(1-(3/((4*X299)-9)))</f>
        <v>0.77621297899218644</v>
      </c>
      <c r="AL299" s="8">
        <f>4*(1+(AG299^2)/8)/AM299</f>
        <v>47.089757736848647</v>
      </c>
      <c r="AM299" s="8">
        <f>((1/V299)*((V299-1)/(V299-3))*((((AJ299^2)/2)*(V299/(V299-1)))+1)+(1/W299)*((W299-1)/(W299-3))*((((AK299^2)/2)*(W299/(W299-1)))+1))*(1+(U299-1)*0.233)</f>
        <v>8.9430242895484499E-2</v>
      </c>
      <c r="AN299" s="1" t="s">
        <v>320</v>
      </c>
    </row>
    <row r="300" spans="1:40" x14ac:dyDescent="0.2">
      <c r="A300" s="1">
        <v>299</v>
      </c>
      <c r="B300" s="1">
        <v>51</v>
      </c>
      <c r="C300" s="1" t="s">
        <v>324</v>
      </c>
      <c r="D300" s="1" t="s">
        <v>476</v>
      </c>
      <c r="E300" s="1" t="s">
        <v>479</v>
      </c>
      <c r="F300" s="1" t="s">
        <v>325</v>
      </c>
      <c r="G300" s="1" t="s">
        <v>213</v>
      </c>
      <c r="H300" s="1" t="s">
        <v>30</v>
      </c>
      <c r="I300" s="1" t="s">
        <v>217</v>
      </c>
      <c r="J300" s="3" t="s">
        <v>326</v>
      </c>
      <c r="K300" s="5" t="s">
        <v>494</v>
      </c>
      <c r="L300" s="1" t="s">
        <v>23</v>
      </c>
      <c r="M300" s="1" t="s">
        <v>27</v>
      </c>
      <c r="N300" s="3" t="s">
        <v>369</v>
      </c>
      <c r="O300" s="3" t="s">
        <v>327</v>
      </c>
      <c r="P300" s="3">
        <v>10</v>
      </c>
      <c r="Q300" s="3" t="s">
        <v>213</v>
      </c>
      <c r="R300" s="1" t="s">
        <v>7</v>
      </c>
      <c r="S300" s="1" t="s">
        <v>7</v>
      </c>
      <c r="T300" s="1">
        <v>1</v>
      </c>
      <c r="U300" s="14">
        <v>1</v>
      </c>
      <c r="V300" s="1">
        <v>9</v>
      </c>
      <c r="W300" s="1">
        <v>10</v>
      </c>
      <c r="X300" s="1">
        <f t="shared" si="24"/>
        <v>19</v>
      </c>
      <c r="Y300" s="7">
        <v>31.25</v>
      </c>
      <c r="Z300" s="7">
        <v>32.299999999999997</v>
      </c>
      <c r="AA300" s="7">
        <v>33.880000000000003</v>
      </c>
      <c r="AB300" s="7">
        <v>36.44</v>
      </c>
      <c r="AC300" s="7">
        <v>19.75</v>
      </c>
      <c r="AD300" s="7">
        <v>12.89</v>
      </c>
      <c r="AE300" s="7">
        <f t="shared" si="25"/>
        <v>16.477915523512067</v>
      </c>
      <c r="AF300" s="8">
        <f t="shared" si="26"/>
        <v>-9.1637804420431929E-2</v>
      </c>
      <c r="AG300" s="8">
        <f>AF300*(1-(3/((4*X300)-9)))*SQRT(1-(2*(U300-1)*0.233)/(X300-2))</f>
        <v>-8.7534619147875276E-2</v>
      </c>
      <c r="AH300" s="8">
        <f>((Y300-Z300)/AE300)*(1-(3/((4*X300)-9)))</f>
        <v>-6.0868443778323775E-2</v>
      </c>
      <c r="AI300" s="8">
        <f t="shared" si="27"/>
        <v>-4.3725449869212292E-2</v>
      </c>
      <c r="AJ300" s="8">
        <f>((AA300-Y300)/AC300)*(1-(3/((4*X300)-9)))</f>
        <v>0.1272019648592482</v>
      </c>
      <c r="AK300" s="8">
        <f>((AB300-Z300)/AD300)*(1-(3/((4*X300)-9)))</f>
        <v>0.30679805009089545</v>
      </c>
      <c r="AL300" s="8">
        <f>4*(1+(AG300^2)/8)/AM300</f>
        <v>14.058832494081383</v>
      </c>
      <c r="AM300" s="8">
        <f>((1/V300)*((V300-1)/(V300-3))*((((AJ300^2)/2)*(V300/(V300-1)))+1)+(1/W300)*((W300-1)/(W300-3))*((((AK300^2)/2)*(W300/(W300-1)))+1))*(1+(U300-1)*0.233)</f>
        <v>0.28479115577059844</v>
      </c>
      <c r="AN300" s="1" t="s">
        <v>331</v>
      </c>
    </row>
    <row r="301" spans="1:40" x14ac:dyDescent="0.2">
      <c r="A301" s="1">
        <v>300</v>
      </c>
      <c r="B301" s="1">
        <v>51</v>
      </c>
      <c r="C301" s="1" t="s">
        <v>324</v>
      </c>
      <c r="D301" s="1" t="s">
        <v>476</v>
      </c>
      <c r="E301" s="1" t="s">
        <v>479</v>
      </c>
      <c r="F301" s="1" t="s">
        <v>328</v>
      </c>
      <c r="G301" s="1" t="s">
        <v>213</v>
      </c>
      <c r="H301" s="1" t="s">
        <v>30</v>
      </c>
      <c r="I301" s="1" t="s">
        <v>217</v>
      </c>
      <c r="J301" s="3" t="s">
        <v>326</v>
      </c>
      <c r="K301" s="5" t="s">
        <v>494</v>
      </c>
      <c r="L301" s="1" t="s">
        <v>23</v>
      </c>
      <c r="M301" s="1" t="s">
        <v>27</v>
      </c>
      <c r="N301" s="3" t="s">
        <v>369</v>
      </c>
      <c r="O301" s="3" t="s">
        <v>327</v>
      </c>
      <c r="P301" s="3">
        <v>10</v>
      </c>
      <c r="Q301" s="3" t="s">
        <v>213</v>
      </c>
      <c r="R301" s="1" t="s">
        <v>7</v>
      </c>
      <c r="S301" s="1" t="s">
        <v>7</v>
      </c>
      <c r="T301" s="1">
        <v>1</v>
      </c>
      <c r="U301" s="14">
        <v>1</v>
      </c>
      <c r="V301" s="1">
        <v>9</v>
      </c>
      <c r="W301" s="1">
        <v>10</v>
      </c>
      <c r="X301" s="1">
        <f t="shared" si="24"/>
        <v>19</v>
      </c>
      <c r="Y301" s="7">
        <v>4.13</v>
      </c>
      <c r="Z301" s="7">
        <v>4.1100000000000003</v>
      </c>
      <c r="AA301" s="7">
        <v>5.88</v>
      </c>
      <c r="AB301" s="7">
        <v>6.38</v>
      </c>
      <c r="AC301" s="7">
        <v>2.3199999999999998</v>
      </c>
      <c r="AD301" s="7">
        <v>1.97</v>
      </c>
      <c r="AE301" s="7">
        <f t="shared" si="25"/>
        <v>2.1418422526633742</v>
      </c>
      <c r="AF301" s="8">
        <f t="shared" si="26"/>
        <v>-0.2427816518015653</v>
      </c>
      <c r="AG301" s="8">
        <f>AF301*(1-(3/((4*X301)-9)))*SQRT(1-(2*(U301-1)*0.233)/(X301-2))</f>
        <v>-0.23191083157164447</v>
      </c>
      <c r="AH301" s="8">
        <f>((Y301-Z301)/AE301)*(1-(3/((4*X301)-9)))</f>
        <v>8.9196473681399883E-3</v>
      </c>
      <c r="AI301" s="8">
        <f t="shared" si="27"/>
        <v>-0.11518364142638027</v>
      </c>
      <c r="AJ301" s="8">
        <f>((AA301-Y301)/AC301)*(1-(3/((4*X301)-9)))</f>
        <v>0.72053525476067948</v>
      </c>
      <c r="AK301" s="8">
        <f>((AB301-Z301)/AD301)*(1-(3/((4*X301)-9)))</f>
        <v>1.1006894461701642</v>
      </c>
      <c r="AL301" s="8">
        <f>4*(1+(AG301^2)/8)/AM301</f>
        <v>9.9057453738073651</v>
      </c>
      <c r="AM301" s="8">
        <f>((1/V301)*((V301-1)/(V301-3))*((((AJ301^2)/2)*(V301/(V301-1)))+1)+(1/W301)*((W301-1)/(W301-3))*((((AK301^2)/2)*(W301/(W301-1)))+1))*(1+(U301-1)*0.233)</f>
        <v>0.40652077808783338</v>
      </c>
      <c r="AN301" s="1" t="s">
        <v>331</v>
      </c>
    </row>
    <row r="302" spans="1:40" x14ac:dyDescent="0.2">
      <c r="A302" s="1">
        <v>301</v>
      </c>
      <c r="B302" s="1">
        <v>51</v>
      </c>
      <c r="C302" s="1" t="s">
        <v>324</v>
      </c>
      <c r="D302" s="1" t="s">
        <v>34</v>
      </c>
      <c r="E302" s="1" t="s">
        <v>480</v>
      </c>
      <c r="F302" s="1" t="s">
        <v>329</v>
      </c>
      <c r="G302" s="1" t="s">
        <v>213</v>
      </c>
      <c r="H302" s="1" t="s">
        <v>30</v>
      </c>
      <c r="I302" s="1" t="s">
        <v>217</v>
      </c>
      <c r="J302" s="3" t="s">
        <v>326</v>
      </c>
      <c r="K302" s="5" t="s">
        <v>494</v>
      </c>
      <c r="L302" s="1" t="s">
        <v>23</v>
      </c>
      <c r="M302" s="1" t="s">
        <v>27</v>
      </c>
      <c r="N302" s="3" t="s">
        <v>369</v>
      </c>
      <c r="O302" s="3" t="s">
        <v>327</v>
      </c>
      <c r="P302" s="3">
        <v>10</v>
      </c>
      <c r="Q302" s="3" t="s">
        <v>213</v>
      </c>
      <c r="R302" s="1" t="s">
        <v>7</v>
      </c>
      <c r="S302" s="1" t="s">
        <v>7</v>
      </c>
      <c r="T302" s="1">
        <v>1</v>
      </c>
      <c r="U302" s="14">
        <v>1</v>
      </c>
      <c r="V302" s="1">
        <v>9</v>
      </c>
      <c r="W302" s="1">
        <v>10</v>
      </c>
      <c r="X302" s="1">
        <f t="shared" si="24"/>
        <v>19</v>
      </c>
      <c r="Y302" s="7">
        <v>93.88</v>
      </c>
      <c r="Z302" s="7">
        <v>88.2</v>
      </c>
      <c r="AA302" s="7">
        <v>103.25</v>
      </c>
      <c r="AB302" s="7">
        <v>97.89</v>
      </c>
      <c r="AC302" s="7">
        <v>16.420000000000002</v>
      </c>
      <c r="AD302" s="7">
        <v>12.06</v>
      </c>
      <c r="AE302" s="7">
        <f t="shared" si="25"/>
        <v>14.278580420459502</v>
      </c>
      <c r="AF302" s="8">
        <f t="shared" si="26"/>
        <v>-2.241119148941945E-2</v>
      </c>
      <c r="AG302" s="8">
        <f>AF302*(1-(3/((4*X302)-9)))*SQRT(1-(2*(U302-1)*0.233)/(X302-2))</f>
        <v>-2.140770530332604E-2</v>
      </c>
      <c r="AH302" s="8">
        <f>((Y302-Z302)/AE302)*(1-(3/((4*X302)-9)))</f>
        <v>0.37998676913404483</v>
      </c>
      <c r="AI302" s="8">
        <f t="shared" si="27"/>
        <v>-1.0703239520975044E-2</v>
      </c>
      <c r="AJ302" s="8">
        <f>((AA302-Y302)/AC302)*(1-(3/((4*X302)-9)))</f>
        <v>0.54509426073045264</v>
      </c>
      <c r="AK302" s="8">
        <f>((AB302-Z302)/AD302)*(1-(3/((4*X302)-9)))</f>
        <v>0.76750575480804906</v>
      </c>
      <c r="AL302" s="8">
        <f>4*(1+(AG302^2)/8)/AM302</f>
        <v>11.643591290361783</v>
      </c>
      <c r="AM302" s="8">
        <f>((1/V302)*((V302-1)/(V302-3))*((((AJ302^2)/2)*(V302/(V302-1)))+1)+(1/W302)*((W302-1)/(W302-3))*((((AK302^2)/2)*(W302/(W302-1)))+1))*(1+(U302-1)*0.233)</f>
        <v>0.34355630021421713</v>
      </c>
      <c r="AN302" s="1" t="s">
        <v>331</v>
      </c>
    </row>
    <row r="303" spans="1:40" x14ac:dyDescent="0.2">
      <c r="A303" s="1">
        <v>302</v>
      </c>
      <c r="B303" s="1">
        <v>51</v>
      </c>
      <c r="C303" s="1" t="s">
        <v>324</v>
      </c>
      <c r="D303" s="1" t="s">
        <v>28</v>
      </c>
      <c r="E303" s="1" t="s">
        <v>480</v>
      </c>
      <c r="F303" s="1" t="s">
        <v>330</v>
      </c>
      <c r="G303" s="1" t="s">
        <v>213</v>
      </c>
      <c r="H303" s="1" t="s">
        <v>30</v>
      </c>
      <c r="I303" s="1" t="s">
        <v>217</v>
      </c>
      <c r="J303" s="3" t="s">
        <v>326</v>
      </c>
      <c r="K303" s="5" t="s">
        <v>494</v>
      </c>
      <c r="L303" s="1" t="s">
        <v>23</v>
      </c>
      <c r="M303" s="1" t="s">
        <v>27</v>
      </c>
      <c r="N303" s="3" t="s">
        <v>369</v>
      </c>
      <c r="O303" s="3" t="s">
        <v>327</v>
      </c>
      <c r="P303" s="3">
        <v>10</v>
      </c>
      <c r="Q303" s="3" t="s">
        <v>213</v>
      </c>
      <c r="R303" s="1" t="s">
        <v>7</v>
      </c>
      <c r="S303" s="1" t="s">
        <v>7</v>
      </c>
      <c r="T303" s="1">
        <v>1</v>
      </c>
      <c r="U303" s="14">
        <v>1</v>
      </c>
      <c r="V303" s="1">
        <v>9</v>
      </c>
      <c r="W303" s="1">
        <v>10</v>
      </c>
      <c r="X303" s="1">
        <f t="shared" si="24"/>
        <v>19</v>
      </c>
      <c r="Y303" s="7">
        <v>90.63</v>
      </c>
      <c r="Z303" s="7">
        <v>91</v>
      </c>
      <c r="AA303" s="7">
        <v>94.38</v>
      </c>
      <c r="AB303" s="7">
        <v>89.89</v>
      </c>
      <c r="AC303" s="7">
        <v>14.13</v>
      </c>
      <c r="AD303" s="7">
        <v>14.75</v>
      </c>
      <c r="AE303" s="7">
        <f t="shared" si="25"/>
        <v>14.461546780829417</v>
      </c>
      <c r="AF303" s="8">
        <f t="shared" si="26"/>
        <v>0.33606363645986576</v>
      </c>
      <c r="AG303" s="8">
        <f>AF303*(1-(3/((4*X303)-9)))*SQRT(1-(2*(U303-1)*0.233)/(X303-2))</f>
        <v>0.32101601094673743</v>
      </c>
      <c r="AH303" s="8">
        <f>((Y303-Z303)/AE303)*(1-(3/((4*X303)-9)))</f>
        <v>-2.4439490545328051E-2</v>
      </c>
      <c r="AI303" s="8">
        <f t="shared" si="27"/>
        <v>0.15847954708775636</v>
      </c>
      <c r="AJ303" s="8">
        <f>((AA303-Y303)/AC303)*(1-(3/((4*X303)-9)))</f>
        <v>0.2535095224514371</v>
      </c>
      <c r="AK303" s="8">
        <f>((AB303-Z303)/AD303)*(1-(3/((4*X303)-9)))</f>
        <v>-7.1884644573741427E-2</v>
      </c>
      <c r="AL303" s="8">
        <f>4*(1+(AG303^2)/8)/AM303</f>
        <v>14.344513651994852</v>
      </c>
      <c r="AM303" s="8">
        <f>((1/V303)*((V303-1)/(V303-3))*((((AJ303^2)/2)*(V303/(V303-1)))+1)+(1/W303)*((W303-1)/(W303-3))*((((AK303^2)/2)*(W303/(W303-1)))+1))*(1+(U303-1)*0.233)</f>
        <v>0.28244426670252731</v>
      </c>
      <c r="AN303" s="1" t="s">
        <v>331</v>
      </c>
    </row>
    <row r="304" spans="1:40" x14ac:dyDescent="0.2">
      <c r="A304" s="1">
        <v>303</v>
      </c>
      <c r="B304" s="1">
        <v>52</v>
      </c>
      <c r="C304" s="5" t="s">
        <v>332</v>
      </c>
      <c r="D304" s="1" t="s">
        <v>34</v>
      </c>
      <c r="E304" s="1" t="s">
        <v>480</v>
      </c>
      <c r="F304" s="5" t="s">
        <v>333</v>
      </c>
      <c r="G304" s="1" t="s">
        <v>7</v>
      </c>
      <c r="H304" s="1" t="s">
        <v>30</v>
      </c>
      <c r="I304" s="1" t="s">
        <v>217</v>
      </c>
      <c r="J304" s="5" t="s">
        <v>334</v>
      </c>
      <c r="K304" s="5" t="s">
        <v>494</v>
      </c>
      <c r="L304" s="1" t="s">
        <v>23</v>
      </c>
      <c r="M304" s="1" t="s">
        <v>31</v>
      </c>
      <c r="N304" s="5" t="s">
        <v>370</v>
      </c>
      <c r="O304" s="5" t="s">
        <v>335</v>
      </c>
      <c r="P304" s="5">
        <v>12</v>
      </c>
      <c r="Q304" s="5" t="s">
        <v>7</v>
      </c>
      <c r="R304" s="1" t="s">
        <v>7</v>
      </c>
      <c r="S304" s="1" t="s">
        <v>213</v>
      </c>
      <c r="T304" s="3">
        <v>18</v>
      </c>
      <c r="U304" s="14">
        <f t="shared" ref="U304:U311" si="29">X304/T304</f>
        <v>9.9444444444444446</v>
      </c>
      <c r="V304" s="1">
        <v>91</v>
      </c>
      <c r="W304" s="1">
        <v>88</v>
      </c>
      <c r="X304" s="1">
        <f t="shared" si="24"/>
        <v>179</v>
      </c>
      <c r="Y304" s="7">
        <v>84.15</v>
      </c>
      <c r="Z304" s="7">
        <v>90.92</v>
      </c>
      <c r="AA304" s="7">
        <v>87.34</v>
      </c>
      <c r="AB304" s="7">
        <v>94.11</v>
      </c>
      <c r="AC304" s="7">
        <v>18.98</v>
      </c>
      <c r="AD304" s="7">
        <v>18.09</v>
      </c>
      <c r="AE304" s="7">
        <f t="shared" si="25"/>
        <v>18.547879818532142</v>
      </c>
      <c r="AF304" s="8">
        <f t="shared" si="26"/>
        <v>0</v>
      </c>
      <c r="AG304" s="8">
        <f>AF304*(1-(3/((4*X304)-9)))*SQRT(1-(2*(U304-1)*0.233)/(X304-2))</f>
        <v>0</v>
      </c>
      <c r="AH304" s="8">
        <f>((Y304-Z304)/AE304)*(1-(3/((4*X304)-9)))</f>
        <v>-0.36345248353969511</v>
      </c>
      <c r="AI304" s="8">
        <f t="shared" si="27"/>
        <v>0</v>
      </c>
      <c r="AJ304" s="8">
        <f>((AA304-Y304)/AC304)*(1-(3/((4*X304)-9)))</f>
        <v>0.167358479036222</v>
      </c>
      <c r="AK304" s="8">
        <f>((AB304-Z304)/AD304)*(1-(3/((4*X304)-9)))</f>
        <v>0.17559225716459337</v>
      </c>
      <c r="AL304" s="8">
        <f>4*(1+(AG304^2)/8)/AM304</f>
        <v>55.880114558002347</v>
      </c>
      <c r="AM304" s="8">
        <f>((1/V304)*((V304-1)/(V304-3))*((((AJ304^2)/2)*(V304/(V304-1)))+1)+(1/W304)*((W304-1)/(W304-3))*((((AK304^2)/2)*(W304/(W304-1)))+1))*(1+(U304-1)*0.233)</f>
        <v>7.1581814597893978E-2</v>
      </c>
      <c r="AN304" s="1" t="s">
        <v>410</v>
      </c>
    </row>
    <row r="305" spans="1:40" x14ac:dyDescent="0.2">
      <c r="A305" s="1">
        <v>304</v>
      </c>
      <c r="B305" s="1">
        <v>52</v>
      </c>
      <c r="C305" s="5" t="s">
        <v>332</v>
      </c>
      <c r="D305" s="1" t="s">
        <v>34</v>
      </c>
      <c r="E305" s="1" t="s">
        <v>480</v>
      </c>
      <c r="F305" s="5" t="s">
        <v>336</v>
      </c>
      <c r="G305" s="1" t="s">
        <v>213</v>
      </c>
      <c r="H305" s="1" t="s">
        <v>30</v>
      </c>
      <c r="I305" s="1" t="s">
        <v>217</v>
      </c>
      <c r="J305" s="5" t="s">
        <v>334</v>
      </c>
      <c r="K305" s="5" t="s">
        <v>494</v>
      </c>
      <c r="L305" s="1" t="s">
        <v>23</v>
      </c>
      <c r="M305" s="1" t="s">
        <v>31</v>
      </c>
      <c r="N305" s="5" t="s">
        <v>370</v>
      </c>
      <c r="O305" s="5" t="s">
        <v>335</v>
      </c>
      <c r="P305" s="5">
        <v>12</v>
      </c>
      <c r="Q305" s="5" t="s">
        <v>7</v>
      </c>
      <c r="R305" s="1" t="s">
        <v>7</v>
      </c>
      <c r="S305" s="1" t="s">
        <v>213</v>
      </c>
      <c r="T305" s="3">
        <v>18</v>
      </c>
      <c r="U305" s="14">
        <f t="shared" si="29"/>
        <v>9.9444444444444446</v>
      </c>
      <c r="V305" s="1">
        <v>91</v>
      </c>
      <c r="W305" s="1">
        <v>88</v>
      </c>
      <c r="X305" s="1">
        <f t="shared" si="24"/>
        <v>179</v>
      </c>
      <c r="Y305" s="7">
        <v>7.07</v>
      </c>
      <c r="Z305" s="7">
        <v>8.11</v>
      </c>
      <c r="AA305" s="7">
        <v>9.77</v>
      </c>
      <c r="AB305" s="7">
        <v>9.25</v>
      </c>
      <c r="AC305" s="7">
        <v>2.52</v>
      </c>
      <c r="AD305" s="7">
        <v>3.06</v>
      </c>
      <c r="AE305" s="7">
        <f t="shared" si="25"/>
        <v>2.7984753718372546</v>
      </c>
      <c r="AF305" s="8">
        <f t="shared" si="26"/>
        <v>0.55744639231033422</v>
      </c>
      <c r="AG305" s="8">
        <f>AF305*(1-(3/((4*X305)-9)))*SQRT(1-(2*(U305-1)*0.233)/(X305-2))</f>
        <v>0.54850634971511403</v>
      </c>
      <c r="AH305" s="8">
        <f>((Y305-Z305)/AE305)*(1-(3/((4*X305)-9)))</f>
        <v>-0.37005399357517704</v>
      </c>
      <c r="AI305" s="8">
        <f t="shared" si="27"/>
        <v>0.26448682682348285</v>
      </c>
      <c r="AJ305" s="8">
        <f>((AA305-Y305)/AC305)*(1-(3/((4*X305)-9)))</f>
        <v>1.0668821984239238</v>
      </c>
      <c r="AK305" s="8">
        <f>((AB305-Z305)/AD305)*(1-(3/((4*X305)-9)))</f>
        <v>0.37096818925590053</v>
      </c>
      <c r="AL305" s="8">
        <f>4*(1+(AG305^2)/8)/AM305</f>
        <v>44.64092989657037</v>
      </c>
      <c r="AM305" s="8">
        <f>((1/V305)*((V305-1)/(V305-3))*((((AJ305^2)/2)*(V305/(V305-1)))+1)+(1/W305)*((W305-1)/(W305-3))*((((AK305^2)/2)*(W305/(W305-1)))+1))*(1+(U305-1)*0.233)</f>
        <v>9.2973636916953303E-2</v>
      </c>
      <c r="AN305" s="1" t="s">
        <v>410</v>
      </c>
    </row>
    <row r="306" spans="1:40" x14ac:dyDescent="0.2">
      <c r="A306" s="1">
        <v>305</v>
      </c>
      <c r="B306" s="1">
        <v>53</v>
      </c>
      <c r="C306" s="5" t="s">
        <v>337</v>
      </c>
      <c r="D306" s="5" t="s">
        <v>126</v>
      </c>
      <c r="E306" s="5" t="s">
        <v>479</v>
      </c>
      <c r="F306" s="5" t="s">
        <v>338</v>
      </c>
      <c r="G306" s="1" t="s">
        <v>213</v>
      </c>
      <c r="H306" s="1" t="s">
        <v>30</v>
      </c>
      <c r="I306" s="1" t="s">
        <v>63</v>
      </c>
      <c r="J306" s="5" t="s">
        <v>339</v>
      </c>
      <c r="K306" s="5" t="s">
        <v>235</v>
      </c>
      <c r="L306" s="1" t="s">
        <v>23</v>
      </c>
      <c r="M306" s="1" t="s">
        <v>31</v>
      </c>
      <c r="N306" s="5" t="s">
        <v>371</v>
      </c>
      <c r="O306" s="5" t="s">
        <v>340</v>
      </c>
      <c r="P306" s="5">
        <v>12</v>
      </c>
      <c r="Q306" s="5" t="s">
        <v>7</v>
      </c>
      <c r="R306" s="1" t="s">
        <v>7</v>
      </c>
      <c r="S306" s="1" t="s">
        <v>213</v>
      </c>
      <c r="T306" s="1">
        <v>3</v>
      </c>
      <c r="U306" s="14">
        <f t="shared" si="29"/>
        <v>16</v>
      </c>
      <c r="V306" s="1">
        <v>24</v>
      </c>
      <c r="W306" s="1">
        <v>24</v>
      </c>
      <c r="X306" s="1">
        <f t="shared" si="24"/>
        <v>48</v>
      </c>
      <c r="Y306" s="7">
        <v>2.2999999999999998</v>
      </c>
      <c r="Z306" s="7">
        <v>1.4</v>
      </c>
      <c r="AA306" s="7">
        <v>6.5</v>
      </c>
      <c r="AB306" s="7">
        <v>3.4</v>
      </c>
      <c r="AC306" s="7">
        <v>4.5</v>
      </c>
      <c r="AD306" s="7">
        <v>0.4</v>
      </c>
      <c r="AE306" s="7">
        <f t="shared" si="25"/>
        <v>3.1945265689926576</v>
      </c>
      <c r="AF306" s="8">
        <f t="shared" si="26"/>
        <v>0.68867794725956366</v>
      </c>
      <c r="AG306" s="8">
        <f>AF306*(1-(3/((4*X306)-9)))*SQRT(1-(2*(U306-1)*0.233)/(X306-2))</f>
        <v>0.62380183934271349</v>
      </c>
      <c r="AH306" s="8">
        <f>((Y306-Z306)/AE306)*(1-(3/((4*X306)-9)))</f>
        <v>0.27711333198223864</v>
      </c>
      <c r="AI306" s="8">
        <f t="shared" si="27"/>
        <v>0.29775392252203997</v>
      </c>
      <c r="AJ306" s="8">
        <f>((AA306-Y306)/AC306)*(1-(3/((4*X306)-9)))</f>
        <v>0.91803278688524592</v>
      </c>
      <c r="AK306" s="8">
        <f>((AB306-Z306)/AD306)*(1-(3/((4*X306)-9)))</f>
        <v>4.918032786885246</v>
      </c>
      <c r="AL306" s="8">
        <f>4*(1+(AG306^2)/8)/AM306</f>
        <v>1.3578835282416675</v>
      </c>
      <c r="AM306" s="8">
        <f>((1/V306)*((V306-1)/(V306-3))*((((AJ306^2)/2)*(V306/(V306-1)))+1)+(1/W306)*((W306-1)/(W306-3))*((((AK306^2)/2)*(W306/(W306-1)))+1))*(1+(U306-1)*0.233)</f>
        <v>3.0890457687598918</v>
      </c>
      <c r="AN306" s="1" t="s">
        <v>411</v>
      </c>
    </row>
    <row r="307" spans="1:40" x14ac:dyDescent="0.2">
      <c r="A307" s="1">
        <v>306</v>
      </c>
      <c r="B307" s="1">
        <v>53</v>
      </c>
      <c r="C307" s="5" t="s">
        <v>337</v>
      </c>
      <c r="D307" s="1" t="s">
        <v>34</v>
      </c>
      <c r="E307" s="1" t="s">
        <v>480</v>
      </c>
      <c r="F307" s="5" t="s">
        <v>341</v>
      </c>
      <c r="G307" s="1" t="s">
        <v>213</v>
      </c>
      <c r="H307" s="1" t="s">
        <v>30</v>
      </c>
      <c r="I307" s="1" t="s">
        <v>63</v>
      </c>
      <c r="J307" s="5" t="s">
        <v>339</v>
      </c>
      <c r="K307" s="5" t="s">
        <v>235</v>
      </c>
      <c r="L307" s="1" t="s">
        <v>23</v>
      </c>
      <c r="M307" s="1" t="s">
        <v>31</v>
      </c>
      <c r="N307" s="5" t="s">
        <v>371</v>
      </c>
      <c r="O307" s="5" t="s">
        <v>340</v>
      </c>
      <c r="P307" s="5">
        <v>12</v>
      </c>
      <c r="Q307" s="5" t="s">
        <v>7</v>
      </c>
      <c r="R307" s="1" t="s">
        <v>7</v>
      </c>
      <c r="S307" s="1" t="s">
        <v>213</v>
      </c>
      <c r="T307" s="1">
        <v>3</v>
      </c>
      <c r="U307" s="14">
        <f t="shared" si="29"/>
        <v>16</v>
      </c>
      <c r="V307" s="1">
        <v>24</v>
      </c>
      <c r="W307" s="1">
        <v>24</v>
      </c>
      <c r="X307" s="1">
        <f t="shared" si="24"/>
        <v>48</v>
      </c>
      <c r="Y307" s="7">
        <v>45.4</v>
      </c>
      <c r="Z307" s="7">
        <v>44.5</v>
      </c>
      <c r="AA307" s="7">
        <v>50.3</v>
      </c>
      <c r="AB307" s="7">
        <v>52.3</v>
      </c>
      <c r="AC307" s="7">
        <v>10.9</v>
      </c>
      <c r="AD307" s="7">
        <v>11.4</v>
      </c>
      <c r="AE307" s="7">
        <f t="shared" si="25"/>
        <v>11.15280233842598</v>
      </c>
      <c r="AF307" s="8">
        <f t="shared" si="26"/>
        <v>-0.26002433397463781</v>
      </c>
      <c r="AG307" s="8">
        <f>AF307*(1-(3/((4*X307)-9)))*SQRT(1-(2*(U307-1)*0.233)/(X307-2))</f>
        <v>-0.23552904293319601</v>
      </c>
      <c r="AH307" s="8">
        <f>((Y307-Z307)/AE307)*(1-(3/((4*X307)-9)))</f>
        <v>7.9374302061223437E-2</v>
      </c>
      <c r="AI307" s="8">
        <f t="shared" si="27"/>
        <v>-0.11695631070704145</v>
      </c>
      <c r="AJ307" s="8">
        <f>((AA307-Y307)/AC307)*(1-(3/((4*X307)-9)))</f>
        <v>0.44217175515115043</v>
      </c>
      <c r="AK307" s="8">
        <f>((AB307-Z307)/AD307)*(1-(3/((4*X307)-9)))</f>
        <v>0.67299396031061232</v>
      </c>
      <c r="AL307" s="8">
        <f>4*(1+(AG307^2)/8)/AM307</f>
        <v>8.3971347734612891</v>
      </c>
      <c r="AM307" s="8">
        <f>((1/V307)*((V307-1)/(V307-3))*((((AJ307^2)/2)*(V307/(V307-1)))+1)+(1/W307)*((W307-1)/(W307-3))*((((AK307^2)/2)*(W307/(W307-1)))+1))*(1+(U307-1)*0.233)</f>
        <v>0.47965610576621542</v>
      </c>
      <c r="AN307" s="1" t="s">
        <v>411</v>
      </c>
    </row>
    <row r="308" spans="1:40" x14ac:dyDescent="0.2">
      <c r="A308" s="1">
        <v>307</v>
      </c>
      <c r="B308" s="1">
        <v>53</v>
      </c>
      <c r="C308" s="5" t="s">
        <v>337</v>
      </c>
      <c r="D308" s="5" t="s">
        <v>126</v>
      </c>
      <c r="E308" s="5" t="s">
        <v>479</v>
      </c>
      <c r="F308" s="5" t="s">
        <v>338</v>
      </c>
      <c r="G308" s="1" t="s">
        <v>213</v>
      </c>
      <c r="H308" s="1" t="s">
        <v>30</v>
      </c>
      <c r="I308" s="1" t="s">
        <v>63</v>
      </c>
      <c r="J308" s="5" t="s">
        <v>339</v>
      </c>
      <c r="K308" s="5" t="s">
        <v>235</v>
      </c>
      <c r="L308" s="1" t="s">
        <v>23</v>
      </c>
      <c r="M308" s="1" t="s">
        <v>31</v>
      </c>
      <c r="N308" s="5" t="s">
        <v>371</v>
      </c>
      <c r="O308" s="5" t="s">
        <v>340</v>
      </c>
      <c r="P308" s="5">
        <v>12</v>
      </c>
      <c r="Q308" s="5" t="s">
        <v>7</v>
      </c>
      <c r="R308" s="1" t="s">
        <v>7</v>
      </c>
      <c r="S308" s="1" t="s">
        <v>213</v>
      </c>
      <c r="T308" s="1">
        <v>3</v>
      </c>
      <c r="U308" s="14">
        <f t="shared" si="29"/>
        <v>16</v>
      </c>
      <c r="V308" s="1">
        <v>24</v>
      </c>
      <c r="W308" s="1">
        <v>24</v>
      </c>
      <c r="X308" s="1">
        <f t="shared" si="24"/>
        <v>48</v>
      </c>
      <c r="Y308" s="7">
        <v>1.5</v>
      </c>
      <c r="Z308" s="7">
        <v>1.5</v>
      </c>
      <c r="AA308" s="7">
        <v>6.1</v>
      </c>
      <c r="AB308" s="7">
        <v>11</v>
      </c>
      <c r="AC308" s="7">
        <v>2.8</v>
      </c>
      <c r="AD308" s="7">
        <v>2</v>
      </c>
      <c r="AE308" s="7">
        <f t="shared" si="25"/>
        <v>2.4331050121192876</v>
      </c>
      <c r="AF308" s="8">
        <f t="shared" si="26"/>
        <v>-2.0138875944906269</v>
      </c>
      <c r="AG308" s="8">
        <f>AF308*(1-(3/((4*X308)-9)))*SQRT(1-(2*(U308-1)*0.233)/(X308-2))</f>
        <v>-1.8241716475338754</v>
      </c>
      <c r="AH308" s="8">
        <f>((Y308-Z308)/AE308)*(1-(3/((4*X308)-9)))</f>
        <v>0</v>
      </c>
      <c r="AI308" s="8">
        <f t="shared" si="27"/>
        <v>-0.67388340124073121</v>
      </c>
      <c r="AJ308" s="8">
        <f>((AA308-Y308)/AC308)*(1-(3/((4*X308)-9)))</f>
        <v>1.6159250585480094</v>
      </c>
      <c r="AK308" s="8">
        <f>((AB308-Z308)/AD308)*(1-(3/((4*X308)-9)))</f>
        <v>4.6721311475409832</v>
      </c>
      <c r="AL308" s="8">
        <f>4*(1+(AG308^2)/8)/AM308</f>
        <v>1.871760237711384</v>
      </c>
      <c r="AM308" s="8">
        <f>((1/V308)*((V308-1)/(V308-3))*((((AJ308^2)/2)*(V308/(V308-1)))+1)+(1/W308)*((W308-1)/(W308-3))*((((AK308^2)/2)*(W308/(W308-1)))+1))*(1+(U308-1)*0.233)</f>
        <v>3.0259223300727878</v>
      </c>
      <c r="AN308" s="1" t="s">
        <v>412</v>
      </c>
    </row>
    <row r="309" spans="1:40" x14ac:dyDescent="0.2">
      <c r="A309" s="1">
        <v>308</v>
      </c>
      <c r="B309" s="1">
        <v>53</v>
      </c>
      <c r="C309" s="5" t="s">
        <v>337</v>
      </c>
      <c r="D309" s="1" t="s">
        <v>34</v>
      </c>
      <c r="E309" s="1" t="s">
        <v>480</v>
      </c>
      <c r="F309" s="5" t="s">
        <v>341</v>
      </c>
      <c r="G309" s="1" t="s">
        <v>213</v>
      </c>
      <c r="H309" s="1" t="s">
        <v>30</v>
      </c>
      <c r="I309" s="1" t="s">
        <v>63</v>
      </c>
      <c r="J309" s="5" t="s">
        <v>339</v>
      </c>
      <c r="K309" s="5" t="s">
        <v>235</v>
      </c>
      <c r="L309" s="1" t="s">
        <v>23</v>
      </c>
      <c r="M309" s="1" t="s">
        <v>31</v>
      </c>
      <c r="N309" s="5" t="s">
        <v>371</v>
      </c>
      <c r="O309" s="5" t="s">
        <v>340</v>
      </c>
      <c r="P309" s="5">
        <v>12</v>
      </c>
      <c r="Q309" s="5" t="s">
        <v>7</v>
      </c>
      <c r="R309" s="1" t="s">
        <v>7</v>
      </c>
      <c r="S309" s="1" t="s">
        <v>213</v>
      </c>
      <c r="T309" s="1">
        <v>3</v>
      </c>
      <c r="U309" s="14">
        <f t="shared" si="29"/>
        <v>16</v>
      </c>
      <c r="V309" s="1">
        <v>24</v>
      </c>
      <c r="W309" s="1">
        <v>24</v>
      </c>
      <c r="X309" s="1">
        <f t="shared" si="24"/>
        <v>48</v>
      </c>
      <c r="Y309" s="7">
        <v>45.1</v>
      </c>
      <c r="Z309" s="7">
        <v>55.1</v>
      </c>
      <c r="AA309" s="7">
        <v>52.9</v>
      </c>
      <c r="AB309" s="7">
        <v>59.1</v>
      </c>
      <c r="AC309" s="7">
        <v>10.199999999999999</v>
      </c>
      <c r="AD309" s="7">
        <v>5.9</v>
      </c>
      <c r="AE309" s="7">
        <f t="shared" si="25"/>
        <v>8.3321665849885651</v>
      </c>
      <c r="AF309" s="8">
        <f t="shared" si="26"/>
        <v>0.45606385340952854</v>
      </c>
      <c r="AG309" s="8">
        <f>AF309*(1-(3/((4*X309)-9)))*SQRT(1-(2*(U309-1)*0.233)/(X309-2))</f>
        <v>0.41310088662874456</v>
      </c>
      <c r="AH309" s="8">
        <f>((Y309-Z309)/AE309)*(1-(3/((4*X309)-9)))</f>
        <v>-1.1804931494638367</v>
      </c>
      <c r="AI309" s="8">
        <f t="shared" si="27"/>
        <v>0.20228055306517251</v>
      </c>
      <c r="AJ309" s="8">
        <f>((AA309-Y309)/AC309)*(1-(3/((4*X309)-9)))</f>
        <v>0.75216972034715501</v>
      </c>
      <c r="AK309" s="8">
        <f>((AB309-Z309)/AD309)*(1-(3/((4*X309)-9)))</f>
        <v>0.66685190330647393</v>
      </c>
      <c r="AL309" s="8">
        <f>4*(1+(AG309^2)/8)/AM309</f>
        <v>7.8806411998049324</v>
      </c>
      <c r="AM309" s="8">
        <f>((1/V309)*((V309-1)/(V309-3))*((((AJ309^2)/2)*(V309/(V309-1)))+1)+(1/W309)*((W309-1)/(W309-3))*((((AK309^2)/2)*(W309/(W309-1)))+1))*(1+(U309-1)*0.233)</f>
        <v>0.51840022501821936</v>
      </c>
      <c r="AN309" s="1" t="s">
        <v>412</v>
      </c>
    </row>
    <row r="310" spans="1:40" x14ac:dyDescent="0.2">
      <c r="A310" s="1">
        <v>309</v>
      </c>
      <c r="B310" s="1">
        <v>53</v>
      </c>
      <c r="C310" s="5" t="s">
        <v>337</v>
      </c>
      <c r="D310" s="5" t="s">
        <v>126</v>
      </c>
      <c r="E310" s="5" t="s">
        <v>479</v>
      </c>
      <c r="F310" s="5" t="s">
        <v>338</v>
      </c>
      <c r="G310" s="1" t="s">
        <v>213</v>
      </c>
      <c r="H310" s="1" t="s">
        <v>30</v>
      </c>
      <c r="I310" s="1" t="s">
        <v>63</v>
      </c>
      <c r="J310" s="5" t="s">
        <v>339</v>
      </c>
      <c r="K310" s="5" t="s">
        <v>235</v>
      </c>
      <c r="L310" s="1" t="s">
        <v>23</v>
      </c>
      <c r="M310" s="1" t="s">
        <v>31</v>
      </c>
      <c r="N310" s="5" t="s">
        <v>371</v>
      </c>
      <c r="O310" s="5" t="s">
        <v>340</v>
      </c>
      <c r="P310" s="5">
        <v>12</v>
      </c>
      <c r="Q310" s="5" t="s">
        <v>7</v>
      </c>
      <c r="R310" s="1" t="s">
        <v>7</v>
      </c>
      <c r="S310" s="1" t="s">
        <v>213</v>
      </c>
      <c r="T310" s="1">
        <v>3</v>
      </c>
      <c r="U310" s="14">
        <f t="shared" si="29"/>
        <v>16</v>
      </c>
      <c r="V310" s="1">
        <v>24</v>
      </c>
      <c r="W310" s="1">
        <v>24</v>
      </c>
      <c r="X310" s="1">
        <f t="shared" si="24"/>
        <v>48</v>
      </c>
      <c r="Y310" s="7">
        <v>22</v>
      </c>
      <c r="Z310" s="7">
        <v>15.8</v>
      </c>
      <c r="AA310" s="7">
        <v>27.1</v>
      </c>
      <c r="AB310" s="7">
        <v>21.8</v>
      </c>
      <c r="AC310" s="7">
        <v>9.1999999999999993</v>
      </c>
      <c r="AD310" s="7">
        <v>14.1</v>
      </c>
      <c r="AE310" s="7">
        <f t="shared" si="25"/>
        <v>11.904830952180715</v>
      </c>
      <c r="AF310" s="8">
        <f t="shared" si="26"/>
        <v>-7.5599561523814626E-2</v>
      </c>
      <c r="AG310" s="8">
        <f>AF310*(1-(3/((4*X310)-9)))*SQRT(1-(2*(U310-1)*0.233)/(X310-2))</f>
        <v>-6.8477792442341479E-2</v>
      </c>
      <c r="AH310" s="8">
        <f>((Y310-Z310)/AE310)*(1-(3/((4*X310)-9)))</f>
        <v>0.5122593239865042</v>
      </c>
      <c r="AI310" s="8">
        <f t="shared" si="27"/>
        <v>-3.4218844685784747E-2</v>
      </c>
      <c r="AJ310" s="8">
        <f>((AA310-Y310)/AC310)*(1-(3/((4*X310)-9)))</f>
        <v>0.5452601568068427</v>
      </c>
      <c r="AK310" s="8">
        <f>((AB310-Z310)/AD310)*(1-(3/((4*X310)-9)))</f>
        <v>0.41855598186257409</v>
      </c>
      <c r="AL310" s="8">
        <f>4*(1+(AG310^2)/8)/AM310</f>
        <v>8.6851452269747416</v>
      </c>
      <c r="AM310" s="8">
        <f>((1/V310)*((V310-1)/(V310-3))*((((AJ310^2)/2)*(V310/(V310-1)))+1)+(1/W310)*((W310-1)/(W310-3))*((((AK310^2)/2)*(W310/(W310-1)))+1))*(1+(U310-1)*0.233)</f>
        <v>0.46082644554960511</v>
      </c>
      <c r="AN310" s="1" t="s">
        <v>413</v>
      </c>
    </row>
    <row r="311" spans="1:40" x14ac:dyDescent="0.2">
      <c r="A311" s="1">
        <v>310</v>
      </c>
      <c r="B311" s="1">
        <v>53</v>
      </c>
      <c r="C311" s="5" t="s">
        <v>337</v>
      </c>
      <c r="D311" s="1" t="s">
        <v>34</v>
      </c>
      <c r="E311" s="1" t="s">
        <v>480</v>
      </c>
      <c r="F311" s="5" t="s">
        <v>341</v>
      </c>
      <c r="G311" s="1" t="s">
        <v>213</v>
      </c>
      <c r="H311" s="1" t="s">
        <v>30</v>
      </c>
      <c r="I311" s="1" t="s">
        <v>63</v>
      </c>
      <c r="J311" s="5" t="s">
        <v>339</v>
      </c>
      <c r="K311" s="5" t="s">
        <v>235</v>
      </c>
      <c r="L311" s="1" t="s">
        <v>23</v>
      </c>
      <c r="M311" s="1" t="s">
        <v>31</v>
      </c>
      <c r="N311" s="5" t="s">
        <v>371</v>
      </c>
      <c r="O311" s="5" t="s">
        <v>340</v>
      </c>
      <c r="P311" s="5">
        <v>12</v>
      </c>
      <c r="Q311" s="5" t="s">
        <v>7</v>
      </c>
      <c r="R311" s="1" t="s">
        <v>7</v>
      </c>
      <c r="S311" s="1" t="s">
        <v>213</v>
      </c>
      <c r="T311" s="1">
        <v>3</v>
      </c>
      <c r="U311" s="14">
        <f t="shared" si="29"/>
        <v>16</v>
      </c>
      <c r="V311" s="1">
        <v>24</v>
      </c>
      <c r="W311" s="1">
        <v>24</v>
      </c>
      <c r="X311" s="1">
        <f t="shared" si="24"/>
        <v>48</v>
      </c>
      <c r="Y311" s="7">
        <v>50.9</v>
      </c>
      <c r="Z311" s="7">
        <v>49.3</v>
      </c>
      <c r="AA311" s="7">
        <v>50.9</v>
      </c>
      <c r="AB311" s="7">
        <v>52.8</v>
      </c>
      <c r="AC311" s="7">
        <v>5.9</v>
      </c>
      <c r="AD311" s="7">
        <v>14.2</v>
      </c>
      <c r="AE311" s="7">
        <f t="shared" si="25"/>
        <v>10.87313202347879</v>
      </c>
      <c r="AF311" s="8">
        <f t="shared" si="26"/>
        <v>-0.32189437159801881</v>
      </c>
      <c r="AG311" s="8">
        <f>AF311*(1-(3/((4*X311)-9)))*SQRT(1-(2*(U311-1)*0.233)/(X311-2))</f>
        <v>-0.29157068536308145</v>
      </c>
      <c r="AH311" s="8">
        <f>((Y311-Z311)/AE311)*(1-(3/((4*X311)-9)))</f>
        <v>0.14473938957100624</v>
      </c>
      <c r="AI311" s="8">
        <f t="shared" si="27"/>
        <v>-0.14426039318086686</v>
      </c>
      <c r="AJ311" s="8">
        <f>((AA311-Y311)/AC311)*(1-(3/((4*X311)-9)))</f>
        <v>0</v>
      </c>
      <c r="AK311" s="8">
        <f>((AB311-Z311)/AD311)*(1-(3/((4*X311)-9)))</f>
        <v>0.24243823597321634</v>
      </c>
      <c r="AL311" s="8">
        <f>4*(1+(AG311^2)/8)/AM311</f>
        <v>9.7047707629252411</v>
      </c>
      <c r="AM311" s="8">
        <f>((1/V311)*((V311-1)/(V311-3))*((((AJ311^2)/2)*(V311/(V311-1)))+1)+(1/W311)*((W311-1)/(W311-3))*((((AK311^2)/2)*(W311/(W311-1)))+1))*(1+(U311-1)*0.233)</f>
        <v>0.41654839985762265</v>
      </c>
      <c r="AN311" s="1" t="s">
        <v>413</v>
      </c>
    </row>
    <row r="312" spans="1:40" x14ac:dyDescent="0.2">
      <c r="A312" s="1">
        <v>311</v>
      </c>
      <c r="B312" s="1">
        <v>54</v>
      </c>
      <c r="C312" s="1" t="s">
        <v>342</v>
      </c>
      <c r="D312" s="1" t="s">
        <v>34</v>
      </c>
      <c r="E312" s="1" t="s">
        <v>480</v>
      </c>
      <c r="F312" s="1" t="s">
        <v>343</v>
      </c>
      <c r="G312" s="1" t="s">
        <v>213</v>
      </c>
      <c r="H312" s="1" t="s">
        <v>30</v>
      </c>
      <c r="I312" s="1" t="s">
        <v>217</v>
      </c>
      <c r="J312" s="1" t="s">
        <v>344</v>
      </c>
      <c r="K312" s="1" t="s">
        <v>235</v>
      </c>
      <c r="L312" s="1" t="s">
        <v>23</v>
      </c>
      <c r="M312" s="1" t="s">
        <v>19</v>
      </c>
      <c r="N312" s="1" t="s">
        <v>372</v>
      </c>
      <c r="O312" s="1" t="s">
        <v>345</v>
      </c>
      <c r="P312" s="1">
        <v>8</v>
      </c>
      <c r="Q312" s="1" t="s">
        <v>213</v>
      </c>
      <c r="R312" s="1" t="s">
        <v>7</v>
      </c>
      <c r="S312" s="1" t="s">
        <v>213</v>
      </c>
      <c r="T312" s="1">
        <v>1</v>
      </c>
      <c r="U312" s="14">
        <v>1</v>
      </c>
      <c r="V312" s="1">
        <v>42</v>
      </c>
      <c r="W312" s="1">
        <v>40</v>
      </c>
      <c r="X312" s="1">
        <f t="shared" si="24"/>
        <v>82</v>
      </c>
      <c r="Y312" s="1">
        <v>13.81</v>
      </c>
      <c r="Z312" s="1">
        <v>12.95</v>
      </c>
      <c r="AA312" s="1">
        <v>22.26</v>
      </c>
      <c r="AB312" s="1">
        <v>19.63</v>
      </c>
      <c r="AC312" s="1">
        <v>6.96</v>
      </c>
      <c r="AD312" s="1">
        <v>8.4499999999999993</v>
      </c>
      <c r="AE312" s="7">
        <f t="shared" si="25"/>
        <v>7.7223726114452678</v>
      </c>
      <c r="AF312" s="8">
        <f t="shared" si="26"/>
        <v>0.22920416937363244</v>
      </c>
      <c r="AG312" s="8">
        <f>AF312*(1-(3/((4*X312)-9)))*SQRT(1-(2*(U312-1)*0.233)/(X312-2))</f>
        <v>0.22704864426980517</v>
      </c>
      <c r="AH312" s="8">
        <f>((Y312-Z312)/AE312)*(1-(3/((4*X312)-9)))</f>
        <v>0.11031742037967941</v>
      </c>
      <c r="AI312" s="8">
        <f t="shared" si="27"/>
        <v>0.11279978018604539</v>
      </c>
      <c r="AJ312" s="8">
        <f>((AA312-Y312)/AC312)*(1-(3/((4*X312)-9)))</f>
        <v>1.2026627751954746</v>
      </c>
      <c r="AK312" s="8">
        <f>((AB312-Z312)/AD312)*(1-(3/((4*X312)-9)))</f>
        <v>0.78309806903971357</v>
      </c>
      <c r="AL312" s="8">
        <f>4*(1+(AG312^2)/8)/AM312</f>
        <v>51.472278491919745</v>
      </c>
      <c r="AM312" s="8">
        <f>((1/V312)*((V312-1)/(V312-3))*((((AJ312^2)/2)*(V312/(V312-1)))+1)+(1/W312)*((W312-1)/(W312-3))*((((AK312^2)/2)*(W312/(W312-1)))+1))*(1+(U312-1)*0.233)</f>
        <v>7.8212499259467508E-2</v>
      </c>
      <c r="AN312" s="1" t="s">
        <v>346</v>
      </c>
    </row>
    <row r="313" spans="1:40" x14ac:dyDescent="0.2">
      <c r="A313" s="1">
        <v>312</v>
      </c>
      <c r="B313" s="1">
        <v>54</v>
      </c>
      <c r="C313" s="1" t="s">
        <v>342</v>
      </c>
      <c r="D313" s="1" t="s">
        <v>34</v>
      </c>
      <c r="E313" s="1" t="s">
        <v>480</v>
      </c>
      <c r="F313" s="1" t="s">
        <v>347</v>
      </c>
      <c r="G313" s="1" t="s">
        <v>213</v>
      </c>
      <c r="H313" s="1" t="s">
        <v>30</v>
      </c>
      <c r="I313" s="1" t="s">
        <v>217</v>
      </c>
      <c r="J313" s="1" t="s">
        <v>344</v>
      </c>
      <c r="K313" s="1" t="s">
        <v>235</v>
      </c>
      <c r="L313" s="1" t="s">
        <v>23</v>
      </c>
      <c r="M313" s="1" t="s">
        <v>19</v>
      </c>
      <c r="N313" s="1" t="s">
        <v>372</v>
      </c>
      <c r="O313" s="1" t="s">
        <v>345</v>
      </c>
      <c r="P313" s="1">
        <v>8</v>
      </c>
      <c r="Q313" s="1" t="s">
        <v>213</v>
      </c>
      <c r="R313" s="1" t="s">
        <v>7</v>
      </c>
      <c r="S313" s="1" t="s">
        <v>213</v>
      </c>
      <c r="T313" s="1">
        <v>1</v>
      </c>
      <c r="U313" s="14">
        <v>1</v>
      </c>
      <c r="V313" s="1">
        <v>42</v>
      </c>
      <c r="W313" s="1">
        <v>40</v>
      </c>
      <c r="X313" s="1">
        <f t="shared" si="24"/>
        <v>82</v>
      </c>
      <c r="Y313" s="1">
        <v>5.76</v>
      </c>
      <c r="Z313" s="1">
        <v>5.28</v>
      </c>
      <c r="AA313" s="1">
        <v>10.29</v>
      </c>
      <c r="AB313" s="1">
        <v>8.4499999999999993</v>
      </c>
      <c r="AC313" s="1">
        <v>3.12</v>
      </c>
      <c r="AD313" s="1">
        <v>3.78</v>
      </c>
      <c r="AE313" s="7">
        <f t="shared" si="25"/>
        <v>3.4575244033845949</v>
      </c>
      <c r="AF313" s="8">
        <f t="shared" si="26"/>
        <v>0.39334501838040153</v>
      </c>
      <c r="AG313" s="8">
        <f>AF313*(1-(3/((4*X313)-9)))*SQRT(1-(2*(U313-1)*0.233)/(X313-2))</f>
        <v>0.3896458489285482</v>
      </c>
      <c r="AH313" s="8">
        <f>((Y313-Z313)/AE313)*(1-(3/((4*X313)-9)))</f>
        <v>0.13752206432772274</v>
      </c>
      <c r="AI313" s="8">
        <f t="shared" si="27"/>
        <v>0.19122760782031298</v>
      </c>
      <c r="AJ313" s="8">
        <f>((AA313-Y313)/AC313)*(1-(3/((4*X313)-9)))</f>
        <v>1.4382686279237999</v>
      </c>
      <c r="AK313" s="8">
        <f>((AB313-Z313)/AD313)*(1-(3/((4*X313)-9)))</f>
        <v>0.83073758935827868</v>
      </c>
      <c r="AL313" s="8">
        <f>4*(1+(AG313^2)/8)/AM313</f>
        <v>46.726775697611423</v>
      </c>
      <c r="AM313" s="8">
        <f>((1/V313)*((V313-1)/(V313-3))*((((AJ313^2)/2)*(V313/(V313-1)))+1)+(1/W313)*((W313-1)/(W313-3))*((((AK313^2)/2)*(W313/(W313-1)))+1))*(1+(U313-1)*0.233)</f>
        <v>8.7228615348308239E-2</v>
      </c>
      <c r="AN313" s="1" t="s">
        <v>346</v>
      </c>
    </row>
    <row r="314" spans="1:40" x14ac:dyDescent="0.2">
      <c r="A314" s="1">
        <v>313</v>
      </c>
      <c r="B314" s="1">
        <v>54</v>
      </c>
      <c r="C314" s="1" t="s">
        <v>342</v>
      </c>
      <c r="D314" s="1" t="s">
        <v>34</v>
      </c>
      <c r="E314" s="1" t="s">
        <v>480</v>
      </c>
      <c r="F314" s="1" t="s">
        <v>343</v>
      </c>
      <c r="G314" s="1" t="s">
        <v>213</v>
      </c>
      <c r="H314" s="1" t="s">
        <v>30</v>
      </c>
      <c r="I314" s="1" t="s">
        <v>217</v>
      </c>
      <c r="J314" s="1" t="s">
        <v>344</v>
      </c>
      <c r="K314" s="1" t="s">
        <v>235</v>
      </c>
      <c r="L314" s="1" t="s">
        <v>23</v>
      </c>
      <c r="M314" s="1" t="s">
        <v>19</v>
      </c>
      <c r="N314" s="1" t="s">
        <v>372</v>
      </c>
      <c r="O314" s="1" t="s">
        <v>345</v>
      </c>
      <c r="P314" s="1">
        <v>8</v>
      </c>
      <c r="Q314" s="1" t="s">
        <v>213</v>
      </c>
      <c r="R314" s="1" t="s">
        <v>213</v>
      </c>
      <c r="S314" s="1" t="s">
        <v>213</v>
      </c>
      <c r="T314" s="1">
        <v>1</v>
      </c>
      <c r="U314" s="14">
        <v>1</v>
      </c>
      <c r="V314" s="1">
        <v>42</v>
      </c>
      <c r="W314" s="1">
        <v>40</v>
      </c>
      <c r="X314" s="1">
        <f t="shared" si="24"/>
        <v>82</v>
      </c>
      <c r="Y314" s="1">
        <v>13.81</v>
      </c>
      <c r="Z314" s="1">
        <v>12.95</v>
      </c>
      <c r="AA314" s="1">
        <v>25.14</v>
      </c>
      <c r="AB314" s="1">
        <v>21.1</v>
      </c>
      <c r="AC314" s="1">
        <v>6.96</v>
      </c>
      <c r="AD314" s="1">
        <v>8.4499999999999993</v>
      </c>
      <c r="AE314" s="7">
        <f t="shared" si="25"/>
        <v>7.7223726114452678</v>
      </c>
      <c r="AF314" s="8">
        <f t="shared" si="26"/>
        <v>0.4117905415865255</v>
      </c>
      <c r="AG314" s="8">
        <f>AF314*(1-(3/((4*X314)-9)))*SQRT(1-(2*(U314-1)*0.233)/(X314-2))</f>
        <v>0.40791790326439514</v>
      </c>
      <c r="AH314" s="8">
        <f>((Y314-Z314)/AE314)*(1-(3/((4*X314)-9)))</f>
        <v>0.11031742037967941</v>
      </c>
      <c r="AI314" s="8">
        <f t="shared" si="27"/>
        <v>0.19984461068598761</v>
      </c>
      <c r="AJ314" s="8">
        <f>((AA314-Y314)/AC314)*(1-(3/((4*X314)-9)))</f>
        <v>1.6125644074514465</v>
      </c>
      <c r="AK314" s="8">
        <f>((AB314-Z314)/AD314)*(1-(3/((4*X314)-9)))</f>
        <v>0.95542653632839336</v>
      </c>
      <c r="AL314" s="8">
        <f>4*(1+(AG314^2)/8)/AM314</f>
        <v>42.070736959423179</v>
      </c>
      <c r="AM314" s="8">
        <f>((1/V314)*((V314-1)/(V314-3))*((((AJ314^2)/2)*(V314/(V314-1)))+1)+(1/W314)*((W314-1)/(W314-3))*((((AK314^2)/2)*(W314/(W314-1)))+1))*(1+(U314-1)*0.233)</f>
        <v>9.7055549843113403E-2</v>
      </c>
      <c r="AN314" s="1" t="s">
        <v>348</v>
      </c>
    </row>
    <row r="315" spans="1:40" x14ac:dyDescent="0.2">
      <c r="A315" s="1">
        <v>314</v>
      </c>
      <c r="B315" s="1">
        <v>54</v>
      </c>
      <c r="C315" s="1" t="s">
        <v>342</v>
      </c>
      <c r="D315" s="1" t="s">
        <v>34</v>
      </c>
      <c r="E315" s="1" t="s">
        <v>480</v>
      </c>
      <c r="F315" s="1" t="s">
        <v>347</v>
      </c>
      <c r="G315" s="1" t="s">
        <v>213</v>
      </c>
      <c r="H315" s="1" t="s">
        <v>30</v>
      </c>
      <c r="I315" s="1" t="s">
        <v>217</v>
      </c>
      <c r="J315" s="1" t="s">
        <v>344</v>
      </c>
      <c r="K315" s="1" t="s">
        <v>235</v>
      </c>
      <c r="L315" s="1" t="s">
        <v>23</v>
      </c>
      <c r="M315" s="1" t="s">
        <v>19</v>
      </c>
      <c r="N315" s="1" t="s">
        <v>372</v>
      </c>
      <c r="O315" s="1" t="s">
        <v>345</v>
      </c>
      <c r="P315" s="1">
        <v>8</v>
      </c>
      <c r="Q315" s="1" t="s">
        <v>213</v>
      </c>
      <c r="R315" s="1" t="s">
        <v>213</v>
      </c>
      <c r="S315" s="1" t="s">
        <v>213</v>
      </c>
      <c r="T315" s="1">
        <v>1</v>
      </c>
      <c r="U315" s="14">
        <v>1</v>
      </c>
      <c r="V315" s="1">
        <v>42</v>
      </c>
      <c r="W315" s="1">
        <v>40</v>
      </c>
      <c r="X315" s="1">
        <f t="shared" si="24"/>
        <v>82</v>
      </c>
      <c r="Y315" s="1">
        <v>5.76</v>
      </c>
      <c r="Z315" s="1">
        <v>5.28</v>
      </c>
      <c r="AA315" s="1">
        <v>11.95</v>
      </c>
      <c r="AB315" s="1">
        <v>9.1199999999999992</v>
      </c>
      <c r="AC315" s="1">
        <v>3.12</v>
      </c>
      <c r="AD315" s="1">
        <v>3.78</v>
      </c>
      <c r="AE315" s="7">
        <f t="shared" si="25"/>
        <v>3.4575244033845949</v>
      </c>
      <c r="AF315" s="8">
        <f t="shared" si="26"/>
        <v>0.67967705381907617</v>
      </c>
      <c r="AG315" s="8">
        <f>AF315*(1-(3/((4*X315)-9)))*SQRT(1-(2*(U315-1)*0.233)/(X315-2))</f>
        <v>0.67328510660447671</v>
      </c>
      <c r="AH315" s="8">
        <f>((Y315-Z315)/AE315)*(1-(3/((4*X315)-9)))</f>
        <v>0.13752206432772274</v>
      </c>
      <c r="AI315" s="8">
        <f t="shared" si="27"/>
        <v>0.31904901310420924</v>
      </c>
      <c r="AJ315" s="8">
        <f>((AA315-Y315)/AC315)*(1-(3/((4*X315)-9)))</f>
        <v>1.9653162929024994</v>
      </c>
      <c r="AK315" s="8">
        <f>((AB315-Z315)/AD315)*(1-(3/((4*X315)-9)))</f>
        <v>1.006319351146937</v>
      </c>
      <c r="AL315" s="8">
        <f>4*(1+(AG315^2)/8)/AM315</f>
        <v>36.886471298172907</v>
      </c>
      <c r="AM315" s="8">
        <f>((1/V315)*((V315-1)/(V315-3))*((((AJ315^2)/2)*(V315/(V315-1)))+1)+(1/W315)*((W315-1)/(W315-3))*((((AK315^2)/2)*(W315/(W315-1)))+1))*(1+(U315-1)*0.233)</f>
        <v>0.1145855450151736</v>
      </c>
      <c r="AN315" s="1" t="s">
        <v>348</v>
      </c>
    </row>
    <row r="316" spans="1:40" x14ac:dyDescent="0.2">
      <c r="A316" s="1">
        <v>315</v>
      </c>
      <c r="B316" s="1">
        <v>27</v>
      </c>
      <c r="C316" s="1" t="s">
        <v>349</v>
      </c>
      <c r="D316" s="1" t="s">
        <v>34</v>
      </c>
      <c r="E316" s="1" t="s">
        <v>480</v>
      </c>
      <c r="F316" s="1" t="s">
        <v>350</v>
      </c>
      <c r="G316" s="1" t="s">
        <v>7</v>
      </c>
      <c r="H316" s="1" t="s">
        <v>30</v>
      </c>
      <c r="I316" s="1" t="s">
        <v>217</v>
      </c>
      <c r="J316" s="1" t="s">
        <v>493</v>
      </c>
      <c r="K316" s="5" t="s">
        <v>494</v>
      </c>
      <c r="L316" s="1" t="s">
        <v>23</v>
      </c>
      <c r="M316" s="1" t="s">
        <v>31</v>
      </c>
      <c r="N316" s="1" t="s">
        <v>373</v>
      </c>
      <c r="O316" s="1" t="s">
        <v>340</v>
      </c>
      <c r="P316" s="1">
        <v>12</v>
      </c>
      <c r="Q316" s="1" t="s">
        <v>7</v>
      </c>
      <c r="R316" s="1" t="s">
        <v>7</v>
      </c>
      <c r="S316" s="1" t="s">
        <v>213</v>
      </c>
      <c r="T316" s="1">
        <v>7</v>
      </c>
      <c r="U316" s="14">
        <f>X316/T316</f>
        <v>27.571428571428573</v>
      </c>
      <c r="V316" s="1">
        <v>95</v>
      </c>
      <c r="W316" s="1">
        <v>98</v>
      </c>
      <c r="X316" s="1">
        <f t="shared" si="24"/>
        <v>193</v>
      </c>
      <c r="Y316" s="1">
        <v>2.87</v>
      </c>
      <c r="Z316" s="1">
        <v>3.56</v>
      </c>
      <c r="AA316" s="1">
        <v>4.8499999999999996</v>
      </c>
      <c r="AB316" s="1">
        <v>4.26</v>
      </c>
      <c r="AC316" s="1">
        <v>1.44</v>
      </c>
      <c r="AD316" s="1">
        <v>1.81</v>
      </c>
      <c r="AE316" s="7">
        <f t="shared" si="25"/>
        <v>1.6383814321694099</v>
      </c>
      <c r="AF316" s="8">
        <f t="shared" si="26"/>
        <v>0.78125885393191319</v>
      </c>
      <c r="AG316" s="8">
        <f>AF316*(1-(3/((4*X316)-9)))*SQRT(1-(2*(U316-1)*0.233)/(X316-2))</f>
        <v>0.75253999583290976</v>
      </c>
      <c r="AH316" s="8">
        <f>((Y316-Z316)/AE316)*(1-(3/((4*X316)-9)))</f>
        <v>-0.41949146359139022</v>
      </c>
      <c r="AI316" s="8">
        <f t="shared" si="27"/>
        <v>0.35216531865292972</v>
      </c>
      <c r="AJ316" s="8">
        <f>((AA316-Y316)/AC316)*(1-(3/((4*X316)-9)))</f>
        <v>1.3695937090432502</v>
      </c>
      <c r="AK316" s="8">
        <f>((AB316-Z316)/AD316)*(1-(3/((4*X316)-9)))</f>
        <v>0.38521972730498238</v>
      </c>
      <c r="AL316" s="8">
        <f>4*(1+(AG316^2)/8)/AM316</f>
        <v>18.5264000540522</v>
      </c>
      <c r="AM316" s="8">
        <f>((1/V316)*((V316-1)/(V316-3))*((((AJ316^2)/2)*(V316/(V316-1)))+1)+(1/W316)*((W316-1)/(W316-3))*((((AK316^2)/2)*(W316/(W316-1)))+1))*(1+(U316-1)*0.233)</f>
        <v>0.23119214797087689</v>
      </c>
      <c r="AN316" s="1" t="s">
        <v>351</v>
      </c>
    </row>
    <row r="317" spans="1:40" x14ac:dyDescent="0.2">
      <c r="A317" s="1">
        <v>316</v>
      </c>
      <c r="B317" s="1">
        <v>27</v>
      </c>
      <c r="C317" s="1" t="s">
        <v>349</v>
      </c>
      <c r="D317" s="1" t="s">
        <v>34</v>
      </c>
      <c r="E317" s="1" t="s">
        <v>480</v>
      </c>
      <c r="F317" s="1" t="s">
        <v>352</v>
      </c>
      <c r="G317" s="1" t="s">
        <v>7</v>
      </c>
      <c r="H317" s="1" t="s">
        <v>30</v>
      </c>
      <c r="I317" s="1" t="s">
        <v>217</v>
      </c>
      <c r="J317" s="1" t="s">
        <v>493</v>
      </c>
      <c r="K317" s="5" t="s">
        <v>494</v>
      </c>
      <c r="L317" s="1" t="s">
        <v>23</v>
      </c>
      <c r="M317" s="1" t="s">
        <v>31</v>
      </c>
      <c r="N317" s="3" t="s">
        <v>373</v>
      </c>
      <c r="O317" s="3" t="s">
        <v>340</v>
      </c>
      <c r="P317" s="5">
        <v>12</v>
      </c>
      <c r="Q317" s="3" t="s">
        <v>7</v>
      </c>
      <c r="R317" s="3" t="s">
        <v>7</v>
      </c>
      <c r="S317" s="3" t="s">
        <v>213</v>
      </c>
      <c r="T317" s="3">
        <v>7</v>
      </c>
      <c r="U317" s="14">
        <f>X317/T317</f>
        <v>27.571428571428573</v>
      </c>
      <c r="V317" s="1">
        <v>95</v>
      </c>
      <c r="W317" s="1">
        <v>98</v>
      </c>
      <c r="X317" s="1">
        <f t="shared" si="24"/>
        <v>193</v>
      </c>
      <c r="Y317" s="7">
        <v>4.2</v>
      </c>
      <c r="Z317" s="7">
        <v>4.37</v>
      </c>
      <c r="AA317" s="7">
        <v>4.92</v>
      </c>
      <c r="AB317" s="7">
        <v>4.84</v>
      </c>
      <c r="AC317" s="7">
        <v>1.84</v>
      </c>
      <c r="AD317" s="7">
        <v>2.04</v>
      </c>
      <c r="AE317" s="7">
        <f t="shared" si="25"/>
        <v>1.9441435751604603</v>
      </c>
      <c r="AF317" s="8">
        <f t="shared" si="26"/>
        <v>0.12859132586407163</v>
      </c>
      <c r="AG317" s="8">
        <f>AF317*(1-(3/((4*X317)-9)))*SQRT(1-(2*(U317-1)*0.233)/(X317-2))</f>
        <v>0.12386434450358284</v>
      </c>
      <c r="AH317" s="8">
        <f>((Y317-Z317)/AE317)*(1-(3/((4*X317)-9)))</f>
        <v>-8.7098292538076286E-2</v>
      </c>
      <c r="AI317" s="8">
        <f t="shared" si="27"/>
        <v>6.1813739505144315E-2</v>
      </c>
      <c r="AJ317" s="8">
        <f>((AA317-Y317)/AC317)*(1-(3/((4*X317)-9)))</f>
        <v>0.38976579862100391</v>
      </c>
      <c r="AK317" s="8">
        <f>((AB317-Z317)/AD317)*(1-(3/((4*X317)-9)))</f>
        <v>0.22948628992881545</v>
      </c>
      <c r="AL317" s="8">
        <f>4*(1+(AG317^2)/8)/AM317</f>
        <v>25.01727482866497</v>
      </c>
      <c r="AM317" s="8">
        <f>((1/V317)*((V317-1)/(V317-3))*((((AJ317^2)/2)*(V317/(V317-1)))+1)+(1/W317)*((W317-1)/(W317-3))*((((AK317^2)/2)*(W317/(W317-1)))+1))*(1+(U317-1)*0.233)</f>
        <v>0.16019615307290117</v>
      </c>
      <c r="AN317" s="1" t="s">
        <v>351</v>
      </c>
    </row>
    <row r="1047189" spans="25:39" x14ac:dyDescent="0.2">
      <c r="Y1047189" s="1"/>
      <c r="Z1047189" s="1"/>
      <c r="AA1047189" s="1"/>
      <c r="AB1047189" s="1"/>
      <c r="AC1047189" s="1"/>
      <c r="AD1047189" s="1"/>
      <c r="AE1047189" s="1"/>
      <c r="AF1047189" s="1"/>
      <c r="AG1047189" s="1"/>
      <c r="AH1047189" s="1"/>
      <c r="AI1047189" s="1"/>
      <c r="AJ1047189" s="1"/>
      <c r="AK1047189" s="1"/>
      <c r="AL1047189" s="1"/>
      <c r="AM1047189" s="1"/>
    </row>
  </sheetData>
  <sortState ref="A2:AS317">
    <sortCondition ref="A2:A317"/>
  </sortState>
  <pageMargins left="0.78749999999999998" right="0.78749999999999998" top="1.052777777777778" bottom="1.052777777777778" header="0.78749999999999998" footer="0.78749999999999998"/>
  <pageSetup paperSize="9" fitToWidth="0" fitToHeight="0" orientation="portrait" useFirstPageNumber="1" r:id="rId1"/>
  <headerFooter alignWithMargins="0">
    <oddHeader>&amp;C&amp;"Times New Roman,Regular"&amp;12&amp;A</oddHeader>
    <oddFooter>&amp;C&amp;"Times New Roman,Regular"&amp;12Pagina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Sala</dc:creator>
  <cp:lastModifiedBy>HP Inc.</cp:lastModifiedBy>
  <dcterms:created xsi:type="dcterms:W3CDTF">2017-08-25T18:16:40Z</dcterms:created>
  <dcterms:modified xsi:type="dcterms:W3CDTF">2019-09-02T07:10:45Z</dcterms:modified>
</cp:coreProperties>
</file>